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pco\Desktop\단순정비\"/>
    </mc:Choice>
  </mc:AlternateContent>
  <bookViews>
    <workbookView xWindow="0" yWindow="0" windowWidth="28800" windowHeight="12285" activeTab="2"/>
  </bookViews>
  <sheets>
    <sheet name="단순정비 설계" sheetId="10" r:id="rId1"/>
    <sheet name="작업내용" sheetId="9" r:id="rId2"/>
    <sheet name="물량산출-세부내역" sheetId="11" r:id="rId3"/>
    <sheet name="작업사진" sheetId="7" r:id="rId4"/>
    <sheet name="품셈#1" sheetId="6" r:id="rId5"/>
    <sheet name="품셈#2" sheetId="5" r:id="rId6"/>
    <sheet name="서비스코드" sheetId="2" r:id="rId7"/>
    <sheet name="19년하반기노임" sheetId="1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</externalReferences>
  <definedNames>
    <definedName name="_" localSheetId="2">#REF!</definedName>
    <definedName name="_">#REF!</definedName>
    <definedName name="______________________q45" localSheetId="2" hidden="1">{"'용역비'!$A$4:$C$8"}</definedName>
    <definedName name="______________________q45" hidden="1">{"'용역비'!$A$4:$C$8"}</definedName>
    <definedName name="___________________q45" localSheetId="2" hidden="1">{"'용역비'!$A$4:$C$8"}</definedName>
    <definedName name="___________________q45" hidden="1">{"'용역비'!$A$4:$C$8"}</definedName>
    <definedName name="__________________q45" localSheetId="2" hidden="1">{"'용역비'!$A$4:$C$8"}</definedName>
    <definedName name="__________________q45" hidden="1">{"'용역비'!$A$4:$C$8"}</definedName>
    <definedName name="_________________q45" localSheetId="2" hidden="1">{"'용역비'!$A$4:$C$8"}</definedName>
    <definedName name="_________________q45" hidden="1">{"'용역비'!$A$4:$C$8"}</definedName>
    <definedName name="________________K123" localSheetId="2" hidden="1">{#N/A,#N/A,FALSE,"현장 NCR 분석";#N/A,#N/A,FALSE,"현장품질감사";#N/A,#N/A,FALSE,"현장품질감사"}</definedName>
    <definedName name="________________K123" hidden="1">{#N/A,#N/A,FALSE,"현장 NCR 분석";#N/A,#N/A,FALSE,"현장품질감사";#N/A,#N/A,FALSE,"현장품질감사"}</definedName>
    <definedName name="________________q45" localSheetId="2" hidden="1">{"'용역비'!$A$4:$C$8"}</definedName>
    <definedName name="________________q45" hidden="1">{"'용역비'!$A$4:$C$8"}</definedName>
    <definedName name="_______________K123" localSheetId="2" hidden="1">{#N/A,#N/A,FALSE,"현장 NCR 분석";#N/A,#N/A,FALSE,"현장품질감사";#N/A,#N/A,FALSE,"현장품질감사"}</definedName>
    <definedName name="_______________K123" hidden="1">{#N/A,#N/A,FALSE,"현장 NCR 분석";#N/A,#N/A,FALSE,"현장품질감사";#N/A,#N/A,FALSE,"현장품질감사"}</definedName>
    <definedName name="_______________q45" localSheetId="2" hidden="1">{"'용역비'!$A$4:$C$8"}</definedName>
    <definedName name="_______________q45" hidden="1">{"'용역비'!$A$4:$C$8"}</definedName>
    <definedName name="______________K123" localSheetId="2" hidden="1">{#N/A,#N/A,FALSE,"현장 NCR 분석";#N/A,#N/A,FALSE,"현장품질감사";#N/A,#N/A,FALSE,"현장품질감사"}</definedName>
    <definedName name="______________K123" hidden="1">{#N/A,#N/A,FALSE,"현장 NCR 분석";#N/A,#N/A,FALSE,"현장품질감사";#N/A,#N/A,FALSE,"현장품질감사"}</definedName>
    <definedName name="______________q45" localSheetId="2" hidden="1">{"'용역비'!$A$4:$C$8"}</definedName>
    <definedName name="______________q45" hidden="1">{"'용역비'!$A$4:$C$8"}</definedName>
    <definedName name="_____________K123" localSheetId="2" hidden="1">{#N/A,#N/A,FALSE,"현장 NCR 분석";#N/A,#N/A,FALSE,"현장품질감사";#N/A,#N/A,FALSE,"현장품질감사"}</definedName>
    <definedName name="_____________K123" hidden="1">{#N/A,#N/A,FALSE,"현장 NCR 분석";#N/A,#N/A,FALSE,"현장품질감사";#N/A,#N/A,FALSE,"현장품질감사"}</definedName>
    <definedName name="_____________q45" localSheetId="2" hidden="1">{"'용역비'!$A$4:$C$8"}</definedName>
    <definedName name="_____________q45" hidden="1">{"'용역비'!$A$4:$C$8"}</definedName>
    <definedName name="____________K123" localSheetId="2" hidden="1">{#N/A,#N/A,FALSE,"현장 NCR 분석";#N/A,#N/A,FALSE,"현장품질감사";#N/A,#N/A,FALSE,"현장품질감사"}</definedName>
    <definedName name="____________K123" hidden="1">{#N/A,#N/A,FALSE,"현장 NCR 분석";#N/A,#N/A,FALSE,"현장품질감사";#N/A,#N/A,FALSE,"현장품질감사"}</definedName>
    <definedName name="____________q45" localSheetId="2" hidden="1">{"'용역비'!$A$4:$C$8"}</definedName>
    <definedName name="____________q45" hidden="1">{"'용역비'!$A$4:$C$8"}</definedName>
    <definedName name="___________K123" localSheetId="2" hidden="1">{#N/A,#N/A,FALSE,"현장 NCR 분석";#N/A,#N/A,FALSE,"현장품질감사";#N/A,#N/A,FALSE,"현장품질감사"}</definedName>
    <definedName name="___________K123" hidden="1">{#N/A,#N/A,FALSE,"현장 NCR 분석";#N/A,#N/A,FALSE,"현장품질감사";#N/A,#N/A,FALSE,"현장품질감사"}</definedName>
    <definedName name="___________q45" localSheetId="2" hidden="1">{"'용역비'!$A$4:$C$8"}</definedName>
    <definedName name="___________q45" hidden="1">{"'용역비'!$A$4:$C$8"}</definedName>
    <definedName name="__________K123" localSheetId="2" hidden="1">{#N/A,#N/A,FALSE,"현장 NCR 분석";#N/A,#N/A,FALSE,"현장품질감사";#N/A,#N/A,FALSE,"현장품질감사"}</definedName>
    <definedName name="__________K123" hidden="1">{#N/A,#N/A,FALSE,"현장 NCR 분석";#N/A,#N/A,FALSE,"현장품질감사";#N/A,#N/A,FALSE,"현장품질감사"}</definedName>
    <definedName name="__________q45" localSheetId="2" hidden="1">{"'용역비'!$A$4:$C$8"}</definedName>
    <definedName name="__________q45" hidden="1">{"'용역비'!$A$4:$C$8"}</definedName>
    <definedName name="_________K123" localSheetId="2" hidden="1">{#N/A,#N/A,FALSE,"현장 NCR 분석";#N/A,#N/A,FALSE,"현장품질감사";#N/A,#N/A,FALSE,"현장품질감사"}</definedName>
    <definedName name="_________K123" hidden="1">{#N/A,#N/A,FALSE,"현장 NCR 분석";#N/A,#N/A,FALSE,"현장품질감사";#N/A,#N/A,FALSE,"현장품질감사"}</definedName>
    <definedName name="_________q45" localSheetId="2" hidden="1">{"'용역비'!$A$4:$C$8"}</definedName>
    <definedName name="_________q45" hidden="1">{"'용역비'!$A$4:$C$8"}</definedName>
    <definedName name="________K123" localSheetId="2" hidden="1">{#N/A,#N/A,FALSE,"현장 NCR 분석";#N/A,#N/A,FALSE,"현장품질감사";#N/A,#N/A,FALSE,"현장품질감사"}</definedName>
    <definedName name="________K123" hidden="1">{#N/A,#N/A,FALSE,"현장 NCR 분석";#N/A,#N/A,FALSE,"현장품질감사";#N/A,#N/A,FALSE,"현장품질감사"}</definedName>
    <definedName name="________q45" localSheetId="2" hidden="1">{"'용역비'!$A$4:$C$8"}</definedName>
    <definedName name="________q45" hidden="1">{"'용역비'!$A$4:$C$8"}</definedName>
    <definedName name="_______K123" localSheetId="2" hidden="1">{#N/A,#N/A,FALSE,"현장 NCR 분석";#N/A,#N/A,FALSE,"현장품질감사";#N/A,#N/A,FALSE,"현장품질감사"}</definedName>
    <definedName name="_______K123" hidden="1">{#N/A,#N/A,FALSE,"현장 NCR 분석";#N/A,#N/A,FALSE,"현장품질감사";#N/A,#N/A,FALSE,"현장품질감사"}</definedName>
    <definedName name="_______q45" localSheetId="2" hidden="1">{"'용역비'!$A$4:$C$8"}</definedName>
    <definedName name="_______q45" hidden="1">{"'용역비'!$A$4:$C$8"}</definedName>
    <definedName name="_______tmp2" localSheetId="2" hidden="1">{#N/A,#N/A,FALSE,"회선임차현황"}</definedName>
    <definedName name="_______tmp2" hidden="1">{#N/A,#N/A,FALSE,"회선임차현황"}</definedName>
    <definedName name="______ju8" localSheetId="2" hidden="1">{"'광피스표'!$A$3:$N$54"}</definedName>
    <definedName name="______ju8" hidden="1">{"'광피스표'!$A$3:$N$54"}</definedName>
    <definedName name="______K123" localSheetId="2" hidden="1">{#N/A,#N/A,FALSE,"현장 NCR 분석";#N/A,#N/A,FALSE,"현장품질감사";#N/A,#N/A,FALSE,"현장품질감사"}</definedName>
    <definedName name="______K123" hidden="1">{#N/A,#N/A,FALSE,"현장 NCR 분석";#N/A,#N/A,FALSE,"현장품질감사";#N/A,#N/A,FALSE,"현장품질감사"}</definedName>
    <definedName name="______q45" localSheetId="2" hidden="1">{"'용역비'!$A$4:$C$8"}</definedName>
    <definedName name="______q45" hidden="1">{"'용역비'!$A$4:$C$8"}</definedName>
    <definedName name="______tmp2" localSheetId="2" hidden="1">{#N/A,#N/A,FALSE,"회선임차현황"}</definedName>
    <definedName name="______tmp2" hidden="1">{#N/A,#N/A,FALSE,"회선임차현황"}</definedName>
    <definedName name="_____ju8" localSheetId="2" hidden="1">{"'광피스표'!$A$3:$N$54"}</definedName>
    <definedName name="_____ju8" hidden="1">{"'광피스표'!$A$3:$N$54"}</definedName>
    <definedName name="_____K123" localSheetId="2" hidden="1">{#N/A,#N/A,FALSE,"현장 NCR 분석";#N/A,#N/A,FALSE,"현장품질감사";#N/A,#N/A,FALSE,"현장품질감사"}</definedName>
    <definedName name="_____K123" hidden="1">{#N/A,#N/A,FALSE,"현장 NCR 분석";#N/A,#N/A,FALSE,"현장품질감사";#N/A,#N/A,FALSE,"현장품질감사"}</definedName>
    <definedName name="_____q45" localSheetId="2" hidden="1">{"'용역비'!$A$4:$C$8"}</definedName>
    <definedName name="_____q45" hidden="1">{"'용역비'!$A$4:$C$8"}</definedName>
    <definedName name="_____tmp2" localSheetId="2" hidden="1">{#N/A,#N/A,FALSE,"회선임차현황"}</definedName>
    <definedName name="_____tmp2" hidden="1">{#N/A,#N/A,FALSE,"회선임차현황"}</definedName>
    <definedName name="____ju8" localSheetId="2" hidden="1">{"'광피스표'!$A$3:$N$54"}</definedName>
    <definedName name="____ju8" hidden="1">{"'광피스표'!$A$3:$N$54"}</definedName>
    <definedName name="____K123" localSheetId="2" hidden="1">{#N/A,#N/A,FALSE,"현장 NCR 분석";#N/A,#N/A,FALSE,"현장품질감사";#N/A,#N/A,FALSE,"현장품질감사"}</definedName>
    <definedName name="____K123" hidden="1">{#N/A,#N/A,FALSE,"현장 NCR 분석";#N/A,#N/A,FALSE,"현장품질감사";#N/A,#N/A,FALSE,"현장품질감사"}</definedName>
    <definedName name="____q45" localSheetId="2" hidden="1">{"'용역비'!$A$4:$C$8"}</definedName>
    <definedName name="____q45" hidden="1">{"'용역비'!$A$4:$C$8"}</definedName>
    <definedName name="____tmp2" localSheetId="2" hidden="1">{#N/A,#N/A,FALSE,"회선임차현황"}</definedName>
    <definedName name="____tmp2" hidden="1">{#N/A,#N/A,FALSE,"회선임차현황"}</definedName>
    <definedName name="___ju8" localSheetId="2" hidden="1">{"'광피스표'!$A$3:$N$54"}</definedName>
    <definedName name="___ju8" hidden="1">{"'광피스표'!$A$3:$N$54"}</definedName>
    <definedName name="___K123" localSheetId="2" hidden="1">{#N/A,#N/A,FALSE,"현장 NCR 분석";#N/A,#N/A,FALSE,"현장품질감사";#N/A,#N/A,FALSE,"현장품질감사"}</definedName>
    <definedName name="___K123" hidden="1">{#N/A,#N/A,FALSE,"현장 NCR 분석";#N/A,#N/A,FALSE,"현장품질감사";#N/A,#N/A,FALSE,"현장품질감사"}</definedName>
    <definedName name="___q45" localSheetId="2" hidden="1">{"'용역비'!$A$4:$C$8"}</definedName>
    <definedName name="___q45" hidden="1">{"'용역비'!$A$4:$C$8"}</definedName>
    <definedName name="___tmp2" localSheetId="2" hidden="1">{#N/A,#N/A,FALSE,"회선임차현황"}</definedName>
    <definedName name="___tmp2" hidden="1">{#N/A,#N/A,FALSE,"회선임차현황"}</definedName>
    <definedName name="__13q45_" localSheetId="2" hidden="1">{"'용역비'!$A$4:$C$8"}</definedName>
    <definedName name="__13q45_" hidden="1">{"'용역비'!$A$4:$C$8"}</definedName>
    <definedName name="__1q45_" localSheetId="2" hidden="1">{"'용역비'!$A$4:$C$8"}</definedName>
    <definedName name="__1q45_" hidden="1">{"'용역비'!$A$4:$C$8"}</definedName>
    <definedName name="__2K123_" localSheetId="2" hidden="1">{#N/A,#N/A,FALSE,"현장 NCR 분석";#N/A,#N/A,FALSE,"현장품질감사";#N/A,#N/A,FALSE,"현장품질감사"}</definedName>
    <definedName name="__2K123_" hidden="1">{#N/A,#N/A,FALSE,"현장 NCR 분석";#N/A,#N/A,FALSE,"현장품질감사";#N/A,#N/A,FALSE,"현장품질감사"}</definedName>
    <definedName name="__4q45_" localSheetId="2" hidden="1">{"'용역비'!$A$4:$C$8"}</definedName>
    <definedName name="__4q45_" hidden="1">{"'용역비'!$A$4:$C$8"}</definedName>
    <definedName name="__ju8" localSheetId="2" hidden="1">{"'광피스표'!$A$3:$N$54"}</definedName>
    <definedName name="__ju8" hidden="1">{"'광피스표'!$A$3:$N$54"}</definedName>
    <definedName name="__K123" localSheetId="2" hidden="1">{#N/A,#N/A,FALSE,"현장 NCR 분석";#N/A,#N/A,FALSE,"현장품질감사";#N/A,#N/A,FALSE,"현장품질감사"}</definedName>
    <definedName name="__K123" hidden="1">{#N/A,#N/A,FALSE,"현장 NCR 분석";#N/A,#N/A,FALSE,"현장품질감사";#N/A,#N/A,FALSE,"현장품질감사"}</definedName>
    <definedName name="__KHM111" localSheetId="2" hidden="1">{#N/A,#N/A,FALSE,"제목"}</definedName>
    <definedName name="__KHM111" hidden="1">{#N/A,#N/A,FALSE,"제목"}</definedName>
    <definedName name="__KHM888" localSheetId="2" hidden="1">{#N/A,#N/A,FALSE,"제목"}</definedName>
    <definedName name="__KHM888" hidden="1">{#N/A,#N/A,FALSE,"제목"}</definedName>
    <definedName name="__q45" localSheetId="2" hidden="1">{"'용역비'!$A$4:$C$8"}</definedName>
    <definedName name="__q45" hidden="1">{"'용역비'!$A$4:$C$8"}</definedName>
    <definedName name="__tmp2" localSheetId="2" hidden="1">{#N/A,#N/A,FALSE,"회선임차현황"}</definedName>
    <definedName name="__tmp2" hidden="1">{#N/A,#N/A,FALSE,"회선임차현황"}</definedName>
    <definedName name="_1_0일관">#REF!</definedName>
    <definedName name="_10a32767_">#REF!</definedName>
    <definedName name="_10q45_" localSheetId="2" hidden="1">{"'용역비'!$A$4:$C$8"}</definedName>
    <definedName name="_10q45_" hidden="1">{"'용역비'!$A$4:$C$8"}</definedName>
    <definedName name="_11q45_" localSheetId="2" hidden="1">{"'용역비'!$A$4:$C$8"}</definedName>
    <definedName name="_11q45_" hidden="1">{"'용역비'!$A$4:$C$8"}</definedName>
    <definedName name="_12q45_" localSheetId="2" hidden="1">{"'용역비'!$A$4:$C$8"}</definedName>
    <definedName name="_12q45_" hidden="1">{"'용역비'!$A$4:$C$8"}</definedName>
    <definedName name="_13q45_" localSheetId="2" hidden="1">{"'용역비'!$A$4:$C$8"}</definedName>
    <definedName name="_13q45_" hidden="1">{"'용역비'!$A$4:$C$8"}</definedName>
    <definedName name="_14q45_" localSheetId="2" hidden="1">{"'용역비'!$A$4:$C$8"}</definedName>
    <definedName name="_14q45_" hidden="1">{"'용역비'!$A$4:$C$8"}</definedName>
    <definedName name="_15단">#REF!</definedName>
    <definedName name="_16q45_" localSheetId="2" hidden="1">{"'용역비'!$A$4:$C$8"}</definedName>
    <definedName name="_16q45_" hidden="1">{"'용역비'!$A$4:$C$8"}</definedName>
    <definedName name="_17q45_" localSheetId="2" hidden="1">{"'용역비'!$A$4:$C$8"}</definedName>
    <definedName name="_17q45_" hidden="1">{"'용역비'!$A$4:$C$8"}</definedName>
    <definedName name="_18q45_" localSheetId="2" hidden="1">{"'용역비'!$A$4:$C$8"}</definedName>
    <definedName name="_18q45_" hidden="1">{"'용역비'!$A$4:$C$8"}</definedName>
    <definedName name="_19q45_" localSheetId="2" hidden="1">{"'용역비'!$A$4:$C$8"}</definedName>
    <definedName name="_19q45_" hidden="1">{"'용역비'!$A$4:$C$8"}</definedName>
    <definedName name="_1q45_" localSheetId="2" hidden="1">{"'용역비'!$A$4:$C$8"}</definedName>
    <definedName name="_1q45_" hidden="1">{"'용역비'!$A$4:$C$8"}</definedName>
    <definedName name="_1투자집계표_0_콤마_INQUIRY_영업추진_0_콤마_M105CDT_0¯_콤마_M107CDT_0b____ဠ0坠¯⣈「_¯⣈「000000000000㪌¯_¯__埤¯2000斬¯00" hidden="1">FALSE</definedName>
    <definedName name="_20q45_" localSheetId="2" hidden="1">{"'용역비'!$A$4:$C$8"}</definedName>
    <definedName name="_20q45_" hidden="1">{"'용역비'!$A$4:$C$8"}</definedName>
    <definedName name="_22q45_" localSheetId="2" hidden="1">{"'용역비'!$A$4:$C$8"}</definedName>
    <definedName name="_22q45_" hidden="1">{"'용역비'!$A$4:$C$8"}</definedName>
    <definedName name="_27q45_" localSheetId="2" hidden="1">{"'용역비'!$A$4:$C$8"}</definedName>
    <definedName name="_27q45_" hidden="1">{"'용역비'!$A$4:$C$8"}</definedName>
    <definedName name="_28투자집계표_0_콤마_INQUIRY_영업추진_0_콤마_M105CDT_0¯_콤마_M107CDT_0b____ဠ0坠¯⣈「_¯⣈「000000000000㪌¯_¯__埤¯2000斬¯00" hidden="1">FALSE</definedName>
    <definedName name="_2K123_" localSheetId="2" hidden="1">{#N/A,#N/A,FALSE,"현장 NCR 분석";#N/A,#N/A,FALSE,"현장품질감사";#N/A,#N/A,FALSE,"현장품질감사"}</definedName>
    <definedName name="_2K123_" hidden="1">{#N/A,#N/A,FALSE,"현장 NCR 분석";#N/A,#N/A,FALSE,"현장품질감사";#N/A,#N/A,FALSE,"현장품질감사"}</definedName>
    <definedName name="_2q45_" localSheetId="2" hidden="1">{"'용역비'!$A$4:$C$8"}</definedName>
    <definedName name="_2q45_" hidden="1">{"'용역비'!$A$4:$C$8"}</definedName>
    <definedName name="_2투자집계표___콤마_INQUIRY_영업추진___콤마_M105CDT__¯_콤마_M107CDT__b____ဠ_坠¯⣈「_¯⣈「____________㪌¯_¯__埤¯2___斬¯" hidden="1">FALSE</definedName>
    <definedName name="_3q45_" localSheetId="2" hidden="1">{"'용역비'!$A$4:$C$8"}</definedName>
    <definedName name="_3q45_" hidden="1">{"'용역비'!$A$4:$C$8"}</definedName>
    <definedName name="_3투자집계표___콤마_INQUIRY_영업추진___콤마_M105CDT__¯_콤마_M107CDT__b____ဠ_坠¯⣈「_¯⣈「____________㪌¯_¯__埤¯2___斬¯" hidden="1">FALSE</definedName>
    <definedName name="_4q45_" localSheetId="2" hidden="1">{"'용역비'!$A$4:$C$8"}</definedName>
    <definedName name="_4q45_" hidden="1">{"'용역비'!$A$4:$C$8"}</definedName>
    <definedName name="_5q45_" localSheetId="2" hidden="1">{"'용역비'!$A$4:$C$8"}</definedName>
    <definedName name="_5q45_" hidden="1">{"'용역비'!$A$4:$C$8"}</definedName>
    <definedName name="_6_0토">[1]설계명세서!#REF!</definedName>
    <definedName name="_7_0토">[1]설계명세서!#REF!</definedName>
    <definedName name="_7투자집계표_0_콤마_INQUIRY_영업추진_0_콤마_M105CDT_0¯_콤마_M107CDT_0b____ဠ0坠¯⣈「_¯⣈「000000000000㪌¯_¯__埤¯2000斬¯00" hidden="1">FALSE</definedName>
    <definedName name="_8q45_" localSheetId="2" hidden="1">{"'용역비'!$A$4:$C$8"}</definedName>
    <definedName name="_8q45_" hidden="1">{"'용역비'!$A$4:$C$8"}</definedName>
    <definedName name="_8투자집계표___콤마_INQUIRY_영업추진___콤마_M105CDT__¯_콤마_M107CDT__b____ဠ_坠¯⣈「_¯⣈「____________㪌¯_¯__埤¯2___斬¯" hidden="1">FALSE</definedName>
    <definedName name="_8투자집계표_0_콤마_INQUIRY_영업추진_0_콤마_M105CDT_0¯_콤마_M107CDT_0b____ဠ0坠¯⣈「_¯⣈「000000000000㪌¯_¯__埤¯2000斬¯00" hidden="1">FALSE</definedName>
    <definedName name="_90_ADTER">[2]기준자료!#REF!</definedName>
    <definedName name="_9q45_" localSheetId="2" hidden="1">{"'용역비'!$A$4:$C$8"}</definedName>
    <definedName name="_9q45_" hidden="1">{"'용역비'!$A$4:$C$8"}</definedName>
    <definedName name="_9투자집계표___콤마_INQUIRY_영업추진___콤마_M105CDT__¯_콤마_M107CDT__b____ဠ_坠¯⣈「_¯⣈「____________㪌¯_¯__埤¯2___斬¯" hidden="1">FALSE</definedName>
    <definedName name="_A1" localSheetId="2">'물량산출-세부내역'!_A1</definedName>
    <definedName name="_A1">[0]!_A1</definedName>
    <definedName name="_aa1" localSheetId="2" hidden="1">{"'220승압(공문첨부)'!$A$3:$E$123"}</definedName>
    <definedName name="_aa1" hidden="1">{"'220승압(공문첨부)'!$A$3:$E$123"}</definedName>
    <definedName name="_aa12" localSheetId="2" hidden="1">{"'220승압(공문첨부)'!$A$3:$E$123"}</definedName>
    <definedName name="_aa12" hidden="1">{"'220승압(공문첨부)'!$A$3:$E$123"}</definedName>
    <definedName name="_AMI1">[3]기별!#REF!</definedName>
    <definedName name="_AMI2">[3]기별!#REF!</definedName>
    <definedName name="_arm1">[4]설계명세서!#REF!</definedName>
    <definedName name="_arm2">[5]설계명세서!#REF!</definedName>
    <definedName name="_arm3">[4]설계명세서!#REF!</definedName>
    <definedName name="_ATP9">[6]아파트기별!$AL$52</definedName>
    <definedName name="_CAB1">[3]기별!#REF!</definedName>
    <definedName name="_CAB2">[3]기별!#REF!</definedName>
    <definedName name="_cbl2">#REF!</definedName>
    <definedName name="_cbl3">#REF!</definedName>
    <definedName name="_cbl4">#REF!</definedName>
    <definedName name="_cbl5">#REF!</definedName>
    <definedName name="_CPU466">#REF!</definedName>
    <definedName name="_CPU500">#REF!</definedName>
    <definedName name="_CRI7">[6]아파트기별!$AN$52</definedName>
    <definedName name="_CSU1">#REF!</definedName>
    <definedName name="_CSU2">#REF!</definedName>
    <definedName name="_CSU3">#REF!</definedName>
    <definedName name="_FDM2">#REF!</definedName>
    <definedName name="_FDM4">#REF!</definedName>
    <definedName name="_FDM6">#REF!</definedName>
    <definedName name="_FDM8">#REF!</definedName>
    <definedName name="_Fill" hidden="1">#REF!</definedName>
    <definedName name="_xlnm._FilterDatabase" localSheetId="6" hidden="1">서비스코드!$A$1:$T$1</definedName>
    <definedName name="_xlnm._FilterDatabase" hidden="1">#REF!</definedName>
    <definedName name="_fkn1">#REF!</definedName>
    <definedName name="_fkn2">#REF!</definedName>
    <definedName name="_fks1">#REF!</definedName>
    <definedName name="_fks2">#REF!</definedName>
    <definedName name="_FLC1">#REF!</definedName>
    <definedName name="_FLC2">#REF!</definedName>
    <definedName name="_gbi1">#REF!</definedName>
    <definedName name="_gbi2">#REF!</definedName>
    <definedName name="_gbi3">#REF!</definedName>
    <definedName name="_gbi4">#REF!</definedName>
    <definedName name="_gbi5">#REF!</definedName>
    <definedName name="_gbi6">#REF!</definedName>
    <definedName name="_gbi7">#REF!</definedName>
    <definedName name="_gbi8">#REF!</definedName>
    <definedName name="_gbi9">#REF!</definedName>
    <definedName name="_GIS2">[3]기별!#REF!</definedName>
    <definedName name="_IDF1">#REF!</definedName>
    <definedName name="_IDF15">#REF!</definedName>
    <definedName name="_IDF2">#REF!</definedName>
    <definedName name="_IDF3">#REF!</definedName>
    <definedName name="_idf4">[7]소요자재!$H$49</definedName>
    <definedName name="_idf5">[7]소요자재!$H$67</definedName>
    <definedName name="_idf6">[7]소요자재!$H$68</definedName>
    <definedName name="_ind1">#REF!</definedName>
    <definedName name="_ind10">#REF!</definedName>
    <definedName name="_ind11">[8]투자효율분석!$D$21</definedName>
    <definedName name="_ind12">[8]투자효율분석!$E$21</definedName>
    <definedName name="_ind13">[8]투자효율분석!$D$22</definedName>
    <definedName name="_ind14">[8]투자효율분석!$E$22</definedName>
    <definedName name="_ind15">[8]투자효율분석!$D$17</definedName>
    <definedName name="_ind16">[8]투자효율분석!$E$17</definedName>
    <definedName name="_ind17">[8]투자효율분석!$D$18</definedName>
    <definedName name="_ind18">[8]투자효율분석!$E$18</definedName>
    <definedName name="_ind19">[8]투자효율분석!$D$26</definedName>
    <definedName name="_ind2">#REF!</definedName>
    <definedName name="_ind20">[8]투자효율분석!$E$26</definedName>
    <definedName name="_ind21">[8]투자효율분석!$D$28</definedName>
    <definedName name="_ind22">[8]투자효율분석!$E$28</definedName>
    <definedName name="_ind23">[8]투자효율분석!$D$34</definedName>
    <definedName name="_ind24">[8]투자효율분석!$E$34</definedName>
    <definedName name="_ind25">[8]투자효율분석!$D$19</definedName>
    <definedName name="_ind26">[8]투자효율분석!$E$19</definedName>
    <definedName name="_ind27">[8]투자효율분석!$D$20</definedName>
    <definedName name="_ind28">[8]투자효율분석!$E$20</definedName>
    <definedName name="_ind29">[8]투자효율분석!$D$24</definedName>
    <definedName name="_ind3">#REF!</definedName>
    <definedName name="_ind30">[8]투자효율분석!$E$24</definedName>
    <definedName name="_ind31">[8]투자효율분석!$D$27</definedName>
    <definedName name="_ind32">[8]투자효율분석!$E$27</definedName>
    <definedName name="_ind33">[8]투자효율분석!$D$29</definedName>
    <definedName name="_ind34">[8]투자효율분석!$E$29</definedName>
    <definedName name="_ind35">[8]투자효율분석!$D$30</definedName>
    <definedName name="_ind36">[8]투자효율분석!$E$30</definedName>
    <definedName name="_ind37">#REF!</definedName>
    <definedName name="_ind38">#REF!</definedName>
    <definedName name="_ind39">[8]투자효율분석!$D$33</definedName>
    <definedName name="_ind4">#REF!</definedName>
    <definedName name="_ind40">[8]투자효율분석!$E$33</definedName>
    <definedName name="_ind41">[8]투자효율분석!$D$35</definedName>
    <definedName name="_ind42">[8]투자효율분석!$E$35</definedName>
    <definedName name="_ind5">#REF!</definedName>
    <definedName name="_ind6">#REF!</definedName>
    <definedName name="_ind7">#REF!</definedName>
    <definedName name="_ind8">#REF!</definedName>
    <definedName name="_ind9">#REF!</definedName>
    <definedName name="_ji21">[4]설계명세서!#REF!</definedName>
    <definedName name="_ji22">[4]설계명세서!#REF!</definedName>
    <definedName name="_ji23">[4]설계명세서!#REF!</definedName>
    <definedName name="_ji31">[4]설계명세서!#REF!</definedName>
    <definedName name="_ji32">[4]설계명세서!#REF!</definedName>
    <definedName name="_JIS1">[3]기별!#REF!</definedName>
    <definedName name="_JON1">[3]기별!#REF!</definedName>
    <definedName name="_JON2">[3]기별!#REF!</definedName>
    <definedName name="_ju8" localSheetId="2" hidden="1">{"'광피스표'!$A$3:$N$54"}</definedName>
    <definedName name="_ju8" hidden="1">{"'광피스표'!$A$3:$N$54"}</definedName>
    <definedName name="_K1" localSheetId="2">'물량산출-세부내역'!_K1</definedName>
    <definedName name="_K1">[0]!_K1</definedName>
    <definedName name="_K123" localSheetId="2" hidden="1">{#N/A,#N/A,FALSE,"현장 NCR 분석";#N/A,#N/A,FALSE,"현장품질감사";#N/A,#N/A,FALSE,"현장품질감사"}</definedName>
    <definedName name="_K123" hidden="1">{#N/A,#N/A,FALSE,"현장 NCR 분석";#N/A,#N/A,FALSE,"현장품질감사";#N/A,#N/A,FALSE,"현장품질감사"}</definedName>
    <definedName name="_Key1" hidden="1">#REF!</definedName>
    <definedName name="_Key2" hidden="1">#REF!</definedName>
    <definedName name="_MDF1">#REF!</definedName>
    <definedName name="_MEM128">#REF!</definedName>
    <definedName name="_MEM64">#REF!</definedName>
    <definedName name="_MUX2">#REF!</definedName>
    <definedName name="_MUX3240">#REF!</definedName>
    <definedName name="_MX1">#REF!</definedName>
    <definedName name="_MX10">#REF!</definedName>
    <definedName name="_MX11">#REF!</definedName>
    <definedName name="_MX12">#REF!</definedName>
    <definedName name="_MX13">#REF!</definedName>
    <definedName name="_MX14">#REF!</definedName>
    <definedName name="_MX2">#REF!</definedName>
    <definedName name="_MX3">#REF!</definedName>
    <definedName name="_MX4">#REF!</definedName>
    <definedName name="_MX5">#REF!</definedName>
    <definedName name="_MX6">#REF!</definedName>
    <definedName name="_MX7">#REF!</definedName>
    <definedName name="_MX8">#REF!</definedName>
    <definedName name="_MX9">#REF!</definedName>
    <definedName name="_NIU1">#REF!</definedName>
    <definedName name="_NIU2">#REF!</definedName>
    <definedName name="_OC1">#REF!</definedName>
    <definedName name="_OFD1">#REF!</definedName>
    <definedName name="_OFD2">#REF!</definedName>
    <definedName name="_ofd24">[7]소요자재!$H$23</definedName>
    <definedName name="_ofd241">[7]소요자재!$H$45</definedName>
    <definedName name="_ofd242">[7]소요자재!$H$64</definedName>
    <definedName name="_OFD3">#REF!</definedName>
    <definedName name="_ofd48">[7]소요자재!$H$24</definedName>
    <definedName name="_ofd481">[7]소요자재!$H$46</definedName>
    <definedName name="_ofd482">[7]소요자재!$H$65</definedName>
    <definedName name="_ofd96">[7]소요자재!$H$25</definedName>
    <definedName name="_ofd961">[7]소요자재!$H$47</definedName>
    <definedName name="_ofd962">[7]소요자재!$H$66</definedName>
    <definedName name="_OIU1">#REF!</definedName>
    <definedName name="_OIU2">#REF!</definedName>
    <definedName name="_OJC1">[7]소요자재!$H$97</definedName>
    <definedName name="_OJC2">[7]소요자재!$H$98</definedName>
    <definedName name="_OJC3">[7]소요자재!$H$125</definedName>
    <definedName name="_OJC4">[7]소요자재!$H$126</definedName>
    <definedName name="_OP1">#REF!</definedName>
    <definedName name="_OP10">#REF!</definedName>
    <definedName name="_OP11">#REF!</definedName>
    <definedName name="_OP12">#REF!</definedName>
    <definedName name="_OP2">#REF!</definedName>
    <definedName name="_OP3">#REF!</definedName>
    <definedName name="_OP4">#REF!</definedName>
    <definedName name="_OP5">#REF!</definedName>
    <definedName name="_OP6">#REF!</definedName>
    <definedName name="_OP7">#REF!</definedName>
    <definedName name="_OP8">#REF!</definedName>
    <definedName name="_OP9">#REF!</definedName>
    <definedName name="_OPM1">#REF!</definedName>
    <definedName name="_OPM2">#REF!</definedName>
    <definedName name="_OPM3">#REF!</definedName>
    <definedName name="_Order1" hidden="1">255</definedName>
    <definedName name="_Order2" hidden="1">0</definedName>
    <definedName name="_Parse_Out" hidden="1">[9]설비원가!#REF!</definedName>
    <definedName name="_PCM1">#REF!</definedName>
    <definedName name="_pdp1">[7]소요자재!$H$50</definedName>
    <definedName name="_PDP2">[7]소요자재!$H$112</definedName>
    <definedName name="_PDP3">[7]소요자재!$H$140</definedName>
    <definedName name="_PE1">[10]종합기별!$Y$10</definedName>
    <definedName name="_PE2">#REF!</definedName>
    <definedName name="_PE3">[10]종합기별!$Y$16</definedName>
    <definedName name="_PE4">[10]종합기별!$Y$19</definedName>
    <definedName name="_PIN12">[6]아파트기별!$AG$52</definedName>
    <definedName name="_PIN17">[6]아파트기별!$AF$52</definedName>
    <definedName name="_PP2">#REF!</definedName>
    <definedName name="_PP4">#REF!</definedName>
    <definedName name="_PV50">[6]아파트기별!$M$52</definedName>
    <definedName name="_PVC1">#REF!</definedName>
    <definedName name="_PVC100">[2]기준자료!#REF!</definedName>
    <definedName name="_PVC16">[2]기준자료!#REF!</definedName>
    <definedName name="_PVC36">[2]기준자료!#REF!</definedName>
    <definedName name="_q45" localSheetId="2" hidden="1">{"'용역비'!$A$4:$C$8"}</definedName>
    <definedName name="_q45" hidden="1">{"'용역비'!$A$4:$C$8"}</definedName>
    <definedName name="_qt1" localSheetId="2" hidden="1">{"'220승압(공문첨부)'!$A$3:$E$123"}</definedName>
    <definedName name="_qt1" hidden="1">{"'220승압(공문첨부)'!$A$3:$E$123"}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A12">[6]아파트기별!$AI$52</definedName>
    <definedName name="_SA17">[6]아파트기별!$AH$52</definedName>
    <definedName name="_Sort" hidden="1">#REF!</definedName>
    <definedName name="_SP2">[2]기준자료!#REF!</definedName>
    <definedName name="_STR2020">[11]LANGUAGE!$B$40</definedName>
    <definedName name="_STR2021">[11]LANGUAGE!$B$41</definedName>
    <definedName name="_STR2022">[11]LANGUAGE!$B$42</definedName>
    <definedName name="_STR2023">[11]LANGUAGE!$B$43</definedName>
    <definedName name="_STR2024">[11]LANGUAGE!$B$44</definedName>
    <definedName name="_sys2">#REF!</definedName>
    <definedName name="_sys3">#REF!</definedName>
    <definedName name="_Table1_In1" hidden="1">#REF!</definedName>
    <definedName name="_Table1_Out" hidden="1">#REF!</definedName>
    <definedName name="_TAP4">[12]예산내역서!#REF!</definedName>
    <definedName name="_TAP8">[12]예산내역서!#REF!</definedName>
    <definedName name="_tmp2" localSheetId="2" hidden="1">{#N/A,#N/A,FALSE,"회선임차현황"}</definedName>
    <definedName name="_tmp2" hidden="1">{#N/A,#N/A,FALSE,"회선임차현황"}</definedName>
    <definedName name="_TO4">[6]아파트기별!$AB$52</definedName>
    <definedName name="_TO8">[6]아파트기별!$AD$52</definedName>
    <definedName name="_tot1">#REF!</definedName>
    <definedName name="_TT4">[6]아파트기별!$AC$52</definedName>
    <definedName name="_TT8">[6]아파트기별!$AE$52</definedName>
    <definedName name="_VLX2">#REF!</definedName>
    <definedName name="_VLX4">#REF!</definedName>
    <definedName name="_VLX6">#REF!</definedName>
    <definedName name="_VLX8">#REF!</definedName>
    <definedName name="_WA2">[6]아파트기별!$Y$52</definedName>
    <definedName name="_WA3">[6]아파트기별!$Z$52</definedName>
    <definedName name="_yb5" localSheetId="2" hidden="1">{#N/A,#N/A,FALSE,"현장 NCR 분석";#N/A,#N/A,FALSE,"현장품질감사";#N/A,#N/A,FALSE,"현장품질감사"}</definedName>
    <definedName name="_yb5" hidden="1">{#N/A,#N/A,FALSE,"현장 NCR 분석";#N/A,#N/A,FALSE,"현장품질감사";#N/A,#N/A,FALSE,"현장품질감사"}</definedName>
    <definedName name="_ㄹ" hidden="1">#REF!</definedName>
    <definedName name="_요구" localSheetId="2" hidden="1">{"'220승압(공문첨부)'!$A$3:$E$123"}</definedName>
    <definedName name="_요구" hidden="1">{"'220승압(공문첨부)'!$A$3:$E$123"}</definedName>
    <definedName name="\a">#N/A</definedName>
    <definedName name="a" localSheetId="2" hidden="1">{"'전체현황'!$A$18:$K$43","'전체현황'!$F$15"}</definedName>
    <definedName name="a" hidden="1">{"'전체현황'!$A$18:$K$43","'전체현황'!$F$15"}</definedName>
    <definedName name="a_25">[4]설계명세서!#REF!</definedName>
    <definedName name="a_28">[5]설계명세서!#REF!</definedName>
    <definedName name="a_30">[4]설계명세서!#REF!</definedName>
    <definedName name="A5xA10">#REF!</definedName>
    <definedName name="A5xA5">#REF!</definedName>
    <definedName name="A5xA6">#REF!</definedName>
    <definedName name="aa" localSheetId="2" hidden="1">{"'전체현황'!$A$18:$K$43","'전체현황'!$F$15"}</definedName>
    <definedName name="aa" hidden="1">{"'전체현황'!$A$18:$K$43","'전체현황'!$F$15"}</definedName>
    <definedName name="AAA">#REF!</definedName>
    <definedName name="aaaa" localSheetId="2" hidden="1">{"'전체현황'!$A$18:$K$43","'전체현황'!$F$15"}</definedName>
    <definedName name="aaaa" hidden="1">{"'전체현황'!$A$18:$K$43","'전체현황'!$F$15"}</definedName>
    <definedName name="AAAAA">#REF!</definedName>
    <definedName name="aaaaaaaaa" localSheetId="2" hidden="1">{"'전체현황'!$A$18:$K$43","'전체현황'!$F$15"}</definedName>
    <definedName name="aaaaaaaaa" hidden="1">{"'전체현황'!$A$18:$K$43","'전체현황'!$F$15"}</definedName>
    <definedName name="AA형">[7]소요자재!$H$127</definedName>
    <definedName name="abc" localSheetId="2" hidden="1">{"'220승압(공문첨부)'!$A$3:$E$123"}</definedName>
    <definedName name="abc" hidden="1">{"'220승압(공문첨부)'!$A$3:$E$123"}</definedName>
    <definedName name="ACCES">#REF!</definedName>
    <definedName name="Access_Button" hidden="1">"KT과금거리_지역좌표_970827_거리계산표_List"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TION_GB">#REF!</definedName>
    <definedName name="ACTION_ILBN">#REF!</definedName>
    <definedName name="ACTION_IUN">#REF!</definedName>
    <definedName name="ACTION_JA">#REF!</definedName>
    <definedName name="ACTION_NOMU">#REF!</definedName>
    <definedName name="ACTION_TOTAL">#REF!</definedName>
    <definedName name="ad_conv">[13]소요자재명세서!$O$55</definedName>
    <definedName name="adapter">[7]소요자재!$H$171</definedName>
    <definedName name="ads" hidden="1">#REF!</definedName>
    <definedName name="afcd" localSheetId="2" hidden="1">{"'220승압(공문첨부)'!$A$3:$E$123"}</definedName>
    <definedName name="afcd" hidden="1">{"'220승압(공문첨부)'!$A$3:$E$123"}</definedName>
    <definedName name="AFC설비">[14]수량산출1!$A$528:$AB$626</definedName>
    <definedName name="ALNCARD이설">[15]단가표!#REF!</definedName>
    <definedName name="AL닥트">[16]소요자재!#REF!</definedName>
    <definedName name="AL닥트A">[16]소요자재!#REF!</definedName>
    <definedName name="ANG_ARM_L">[2]기준자료!#REF!</definedName>
    <definedName name="ANG_ARM_S">[2]기준자료!#REF!</definedName>
    <definedName name="anscount" hidden="1">1</definedName>
    <definedName name="anwp" localSheetId="2" hidden="1">{#N/A,#N/A,FALSE,"회선임차현황"}</definedName>
    <definedName name="anwp" hidden="1">{#N/A,#N/A,FALSE,"회선임차현황"}</definedName>
    <definedName name="ARM_130">[2]기준자료!#REF!</definedName>
    <definedName name="ARM_250">[2]기준자료!#REF!</definedName>
    <definedName name="ARM_280">[2]기준자료!#REF!</definedName>
    <definedName name="ARM_300">[2]기준자료!#REF!</definedName>
    <definedName name="ASAS" localSheetId="2" hidden="1">{#N/A,#N/A,FALSE,"DAOCM 2차 검토"}</definedName>
    <definedName name="ASAS" hidden="1">{#N/A,#N/A,FALSE,"DAOCM 2차 검토"}</definedName>
    <definedName name="ASFGFGHJ" hidden="1">"CK-A2차정산내역서"</definedName>
    <definedName name="ASP">[17]참고!$A$2:$IV$13</definedName>
    <definedName name="ASP공수">#REF!</definedName>
    <definedName name="ASP긍장">#REF!</definedName>
    <definedName name="ASP깊이">#REF!</definedName>
    <definedName name="ASP모래1">#REF!</definedName>
    <definedName name="ASP모래2">#REF!</definedName>
    <definedName name="ASP밑면">#REF!</definedName>
    <definedName name="ASP윗면">#REF!</definedName>
    <definedName name="ASP중층">#REF!</definedName>
    <definedName name="ASP표층">#REF!</definedName>
    <definedName name="ASTE">#REF!</definedName>
    <definedName name="ASTE_4WEM">#REF!</definedName>
    <definedName name="ASTE_COM">#REF!</definedName>
    <definedName name="ASTE_OCUDPAR">#REF!</definedName>
    <definedName name="ASTE_PSU">#REF!</definedName>
    <definedName name="ASTE4W">#REF!</definedName>
    <definedName name="ASTECOM">#REF!</definedName>
    <definedName name="ASTEOCU">#REF!</definedName>
    <definedName name="ASTEPSU">#REF!</definedName>
    <definedName name="ASYN">[7]소요자재!$H$144</definedName>
    <definedName name="ATT신설">#REF!</definedName>
    <definedName name="ATT철거">#REF!</definedName>
    <definedName name="AUMX">#REF!</definedName>
    <definedName name="A형">[7]소요자재!$H$15</definedName>
    <definedName name="B">#REF!</definedName>
    <definedName name="BACK_HOME" localSheetId="2">'물량산출-세부내역'!BACK_HOME</definedName>
    <definedName name="BACK_HOME">[0]!BACK_HOME</definedName>
    <definedName name="BAIN">[6]아파트기별!$K$52</definedName>
    <definedName name="BAIN1">[6]아파트기별!$L$52</definedName>
    <definedName name="band1">#REF!</definedName>
    <definedName name="band2">[18]내역서!#REF!</definedName>
    <definedName name="bb">#REF!</definedName>
    <definedName name="bbb" localSheetId="2" hidden="1">{"'220승압(공문첨부)'!$A$3:$E$123"}</definedName>
    <definedName name="bbb" hidden="1">{"'220승압(공문첨부)'!$A$3:$E$123"}</definedName>
    <definedName name="BB형">[7]소요자재!$H$128</definedName>
    <definedName name="BDLEN">[19]바인드!$K$9</definedName>
    <definedName name="BDLEN_1">#REF!</definedName>
    <definedName name="BDLEN_2">#REF!</definedName>
    <definedName name="beauty">[20]기준자료!$C$26</definedName>
    <definedName name="BG" localSheetId="2" hidden="1">{"'광피스표'!$A$3:$N$54"}</definedName>
    <definedName name="BG" hidden="1">{"'광피스표'!$A$3:$N$54"}</definedName>
    <definedName name="BLANK1">[7]소요자재!$H$82</definedName>
    <definedName name="BLANK2">[7]소요자재!$H$83</definedName>
    <definedName name="BLB">#REF!</definedName>
    <definedName name="BLS">#REF!</definedName>
    <definedName name="BookQuit">[21]!BookQuit</definedName>
    <definedName name="BookSave">[21]!BookSave</definedName>
    <definedName name="BRAKET">[2]기준자료!#REF!</definedName>
    <definedName name="BYTE">[7]소요자재!$H$53</definedName>
    <definedName name="bytesync">[13]소요자재명세서!$O$22</definedName>
    <definedName name="B형">[7]소요자재!$H$16</definedName>
    <definedName name="CA12C">[6]아파트기별!$I$52</definedName>
    <definedName name="CA7CS">[6]아파트기별!$J$52</definedName>
    <definedName name="cable">[20]기준자료!$C$12</definedName>
    <definedName name="CalcAuto">[21]!CalcAuto</definedName>
    <definedName name="CalcMan">[21]!CalcMan</definedName>
    <definedName name="CBIND1_1">#REF!</definedName>
    <definedName name="CBIND1_2">#REF!</definedName>
    <definedName name="CBIND2_1">#REF!</definedName>
    <definedName name="CBIND2_2">#REF!</definedName>
    <definedName name="CBIND3_1">#REF!</definedName>
    <definedName name="CBIND3_2">#REF!</definedName>
    <definedName name="cbl">[22]정산내역서!#REF!</definedName>
    <definedName name="cbl_e">#REF!</definedName>
    <definedName name="cbl_ee">[22]정산내역서!#REF!</definedName>
    <definedName name="cblee2">#REF!</definedName>
    <definedName name="cbn">[18]내역서!#REF!</definedName>
    <definedName name="cc" localSheetId="2">'물량산출-세부내역'!cc</definedName>
    <definedName name="cc">[0]!cc</definedName>
    <definedName name="ccc" localSheetId="2" hidden="1">{"'220승압(공문첨부)'!$A$3:$E$123"}</definedName>
    <definedName name="ccc" hidden="1">{"'220승압(공문첨부)'!$A$3:$E$123"}</definedName>
    <definedName name="cccc" localSheetId="2" hidden="1">{#N/A,#N/A,FALSE,"현장 NCR 분석";#N/A,#N/A,FALSE,"현장품질감사";#N/A,#N/A,FALSE,"현장품질감사"}</definedName>
    <definedName name="cccc" hidden="1">{#N/A,#N/A,FALSE,"현장 NCR 분석";#N/A,#N/A,FALSE,"현장품질감사";#N/A,#N/A,FALSE,"현장품질감사"}</definedName>
    <definedName name="CCTV및장애자편의설비">#REF!</definedName>
    <definedName name="CCTV설비">[14]수량산출1!$A$324:$AB$468</definedName>
    <definedName name="CC형">[7]소요자재!$H$129</definedName>
    <definedName name="CellCrtOut">[23]!CellCrtOut</definedName>
    <definedName name="CellMake">[21]!CellMake</definedName>
    <definedName name="cgmh" localSheetId="2" hidden="1">{"'용역비'!$A$4:$C$8"}</definedName>
    <definedName name="cgmh" hidden="1">{"'용역비'!$A$4:$C$8"}</definedName>
    <definedName name="changdata">[24]!changdata</definedName>
    <definedName name="CHAR1">#REF!</definedName>
    <definedName name="CHAR2">#REF!</definedName>
    <definedName name="CHASSIS">[7]소요자재!$H$52</definedName>
    <definedName name="CJSQHTKS">#REF!</definedName>
    <definedName name="clam1">#REF!</definedName>
    <definedName name="clam2">#REF!</definedName>
    <definedName name="CLK">#REF!</definedName>
    <definedName name="COAX12">[2]기준자료!#REF!</definedName>
    <definedName name="COAX12SS">[2]기준자료!#REF!</definedName>
    <definedName name="COAX17">[2]기준자료!#REF!</definedName>
    <definedName name="COM">[7]소요자재!$H$70</definedName>
    <definedName name="CONTROLLER">[7]소요자재!$H$51</definedName>
    <definedName name="CORE융착접속">[7]노무산출서!$H$53</definedName>
    <definedName name="CPEV">#REF!</definedName>
    <definedName name="CPEV케이블">[7]소요자재!$H$186</definedName>
    <definedName name="cpu">#REF!</definedName>
    <definedName name="CPU466P">#REF!</definedName>
    <definedName name="CPU500P">#REF!</definedName>
    <definedName name="cpu시험">#REF!</definedName>
    <definedName name="CPU시험기사">#REF!</definedName>
    <definedName name="CP내자">[25]설계명세서!$H$208</definedName>
    <definedName name="CP외자">[25]설계명세서!$H$207</definedName>
    <definedName name="CP출고">[25]설계명세서!$H$205</definedName>
    <definedName name="CQ">#REF!</definedName>
    <definedName name="cq_508">[13]소요자재명세서!$O$53</definedName>
    <definedName name="CQ_MUX">[13]소요자재명세서!$O$54</definedName>
    <definedName name="cq_r">[13]소요자재명세서!$O$58</definedName>
    <definedName name="cq_t">[13]소요자재명세서!$O$57</definedName>
    <definedName name="CQAD">#REF!</definedName>
    <definedName name="CQDA">#REF!</definedName>
    <definedName name="CQE">#REF!</definedName>
    <definedName name="CQMUX">#REF!</definedName>
    <definedName name="CQOJC1">#REF!</definedName>
    <definedName name="CQOJC2">#REF!</definedName>
    <definedName name="CQOJC3">#REF!</definedName>
    <definedName name="CQT">#REF!</definedName>
    <definedName name="CR">#REF!</definedName>
    <definedName name="CRIMP5C">#REF!</definedName>
    <definedName name="CRIMP5C_1">#REF!</definedName>
    <definedName name="CRIMP5C_2">#REF!</definedName>
    <definedName name="CRIMP7C">#REF!</definedName>
    <definedName name="CRIMP7C_1">#REF!</definedName>
    <definedName name="CRIMP7C_2">#REF!</definedName>
    <definedName name="CROSSMAPPING시험">[26]설치품셈!#REF!</definedName>
    <definedName name="CRP">#REF!</definedName>
    <definedName name="CR광체내배선">[26]설치품셈!#REF!</definedName>
    <definedName name="CSU">[7]소요자재!$H$168</definedName>
    <definedName name="CV" localSheetId="2" hidden="1">{"'광피스표'!$A$3:$N$54"}</definedName>
    <definedName name="CV" hidden="1">{"'광피스표'!$A$3:$N$54"}</definedName>
    <definedName name="CVVS14">#REF!</definedName>
    <definedName name="CVVS55">#REF!</definedName>
    <definedName name="cxzbhvc" localSheetId="2" hidden="1">{#N/A,#N/A,FALSE,"현장 NCR 분석";#N/A,#N/A,FALSE,"현장품질감사";#N/A,#N/A,FALSE,"현장품질감사"}</definedName>
    <definedName name="cxzbhvc" hidden="1">{#N/A,#N/A,FALSE,"현장 NCR 분석";#N/A,#N/A,FALSE,"현장품질감사";#N/A,#N/A,FALSE,"현장품질감사"}</definedName>
    <definedName name="C찬넬">[16]소요자재!#REF!</definedName>
    <definedName name="C찬넬A">[16]소요자재!#REF!</definedName>
    <definedName name="C형">[7]소요자재!$H$17</definedName>
    <definedName name="d" localSheetId="2" hidden="1">{"'Sheet1'!$A$3:$I$16"}</definedName>
    <definedName name="d" hidden="1">{"'Sheet1'!$A$3:$I$16"}</definedName>
    <definedName name="d_1">[5]설계명세서!#REF!</definedName>
    <definedName name="d_2">[5]설계명세서!#REF!</definedName>
    <definedName name="d_3">[5]설계명세서!#REF!</definedName>
    <definedName name="d_4">[5]설계명세서!#REF!</definedName>
    <definedName name="d_5">#REF!</definedName>
    <definedName name="D1S">[7]소요자재!$H$72</definedName>
    <definedName name="D3S">[7]소요자재!$H$71</definedName>
    <definedName name="DA" localSheetId="2" hidden="1">{"'용역비'!$A$4:$C$8"}</definedName>
    <definedName name="DA" hidden="1">{"'용역비'!$A$4:$C$8"}</definedName>
    <definedName name="da_conv">[13]소요자재명세서!$O$56</definedName>
    <definedName name="DADDG" localSheetId="2" hidden="1">{"'용역비'!$A$4:$C$8"}</definedName>
    <definedName name="DADDG" hidden="1">{"'용역비'!$A$4:$C$8"}</definedName>
    <definedName name="dan">[5]설계명세서!#REF!</definedName>
    <definedName name="DATA">#REF!</definedName>
    <definedName name="data1">[27]data!$A$1:$E$1193</definedName>
    <definedName name="data2">[28]data!$A$1:$F$1193</definedName>
    <definedName name="_xlnm.Database">[29]중부전력!#REF!</definedName>
    <definedName name="datasort" localSheetId="2">'물량산출-세부내역'!datasort</definedName>
    <definedName name="datasort">[0]!datasort</definedName>
    <definedName name="DC" localSheetId="2">#REF!</definedName>
    <definedName name="DC">#REF!</definedName>
    <definedName name="DC_12" localSheetId="2">[2]기준자료!#REF!</definedName>
    <definedName name="DC_12">[2]기준자료!#REF!</definedName>
    <definedName name="DC_16" localSheetId="2">[2]기준자료!#REF!</definedName>
    <definedName name="DC_16">[2]기준자료!#REF!</definedName>
    <definedName name="DC_8" localSheetId="2">[2]기준자료!#REF!</definedName>
    <definedName name="DC_8">[2]기준자료!#REF!</definedName>
    <definedName name="DCU" localSheetId="2">#REF!</definedName>
    <definedName name="DCU">#REF!</definedName>
    <definedName name="DC컨버터">[13]소요자재명세서!$O$118</definedName>
    <definedName name="DD">#REF!</definedName>
    <definedName name="DDD" hidden="1">#REF!</definedName>
    <definedName name="DDDD" localSheetId="2" hidden="1">{#N/A,#N/A,FALSE,"회선임차현황"}</definedName>
    <definedName name="DDDD" hidden="1">{#N/A,#N/A,FALSE,"회선임차현황"}</definedName>
    <definedName name="ddddd" hidden="1">#N/A</definedName>
    <definedName name="DDDDㅡ엉임" localSheetId="2" hidden="1">{"'용역비'!$A$4:$C$8"}</definedName>
    <definedName name="DDDDㅡ엉임" hidden="1">{"'용역비'!$A$4:$C$8"}</definedName>
    <definedName name="DD형">[7]소요자재!$H$130</definedName>
    <definedName name="dff">#REF!</definedName>
    <definedName name="DFGFDHDFH" localSheetId="2" hidden="1">{"'광피스표'!$A$3:$N$54"}</definedName>
    <definedName name="DFGFDHDFH" hidden="1">{"'광피스표'!$A$3:$N$54"}</definedName>
    <definedName name="DFS">[30]소요자재!$H$39</definedName>
    <definedName name="dfsf" localSheetId="2" hidden="1">{"'용역비'!$A$4:$C$8"}</definedName>
    <definedName name="dfsf" hidden="1">{"'용역비'!$A$4:$C$8"}</definedName>
    <definedName name="DGJ" localSheetId="2" hidden="1">{#N/A,#N/A,FALSE,"회선임차현황"}</definedName>
    <definedName name="DGJ" hidden="1">{#N/A,#N/A,FALSE,"회선임차현황"}</definedName>
    <definedName name="dhj" localSheetId="2" hidden="1">{"'용역비'!$A$4:$C$8"}</definedName>
    <definedName name="dhj" hidden="1">{"'용역비'!$A$4:$C$8"}</definedName>
    <definedName name="dinput">[24]!dinput</definedName>
    <definedName name="Discount">#REF!</definedName>
    <definedName name="DKC" localSheetId="2" hidden="1">{#N/A,#N/A,FALSE,"현장 NCR 분석";#N/A,#N/A,FALSE,"현장품질감사";#N/A,#N/A,FALSE,"현장품질감사"}</definedName>
    <definedName name="DKC" hidden="1">{#N/A,#N/A,FALSE,"현장 NCR 분석";#N/A,#N/A,FALSE,"현장품질감사";#N/A,#N/A,FALSE,"현장품질감사"}</definedName>
    <definedName name="DKDKDKD" localSheetId="2" hidden="1">{"'용역비'!$A$4:$C$8"}</definedName>
    <definedName name="DKDKDKD" hidden="1">{"'용역비'!$A$4:$C$8"}</definedName>
    <definedName name="DKS" localSheetId="2" hidden="1">{"'용역비'!$A$4:$C$8"}</definedName>
    <definedName name="DKS" hidden="1">{"'용역비'!$A$4:$C$8"}</definedName>
    <definedName name="dlagkrtn" localSheetId="2" hidden="1">{"'용역비'!$A$4:$C$8"}</definedName>
    <definedName name="dlagkrtn" hidden="1">{"'용역비'!$A$4:$C$8"}</definedName>
    <definedName name="dlagmltjd" localSheetId="2" hidden="1">{"'Sheet1'!$A$3:$I$16"}</definedName>
    <definedName name="dlagmltjd" hidden="1">{"'Sheet1'!$A$3:$I$16"}</definedName>
    <definedName name="DLAJD88D8" localSheetId="2" hidden="1">{"'용역비'!$A$4:$C$8"}</definedName>
    <definedName name="DLAJD88D8" hidden="1">{"'용역비'!$A$4:$C$8"}</definedName>
    <definedName name="dlasksk" localSheetId="2" hidden="1">{"'용역비'!$A$4:$C$8"}</definedName>
    <definedName name="dlasksk" hidden="1">{"'용역비'!$A$4:$C$8"}</definedName>
    <definedName name="dlawodn" localSheetId="2" hidden="1">{"'용역비'!$A$4:$C$8"}</definedName>
    <definedName name="dlawodn" hidden="1">{"'용역비'!$A$4:$C$8"}</definedName>
    <definedName name="dldlal" localSheetId="2" hidden="1">{"'용역비'!$A$4:$C$8"}</definedName>
    <definedName name="dldlal" hidden="1">{"'용역비'!$A$4:$C$8"}</definedName>
    <definedName name="dll" hidden="1">#REF!</definedName>
    <definedName name="dlsososoe" localSheetId="2" hidden="1">{"'용역비'!$A$4:$C$8"}</definedName>
    <definedName name="dlsososoe" hidden="1">{"'용역비'!$A$4:$C$8"}</definedName>
    <definedName name="dlwodjhsdh" localSheetId="2" hidden="1">{"'용역비'!$A$4:$C$8"}</definedName>
    <definedName name="dlwodjhsdh" hidden="1">{"'용역비'!$A$4:$C$8"}</definedName>
    <definedName name="DM">[2]기준자료!#REF!</definedName>
    <definedName name="DS1E">[7]소요자재!$H$73</definedName>
    <definedName name="DS3시외할인">#REF!</definedName>
    <definedName name="DS3할인">#REF!</definedName>
    <definedName name="DSFS" localSheetId="2" hidden="1">{"'용역비'!$A$4:$C$8"}</definedName>
    <definedName name="DSFS" hidden="1">{"'용역비'!$A$4:$C$8"}</definedName>
    <definedName name="DSU">#REF!</definedName>
    <definedName name="dyaldladjd" localSheetId="2" hidden="1">{"'용역비'!$A$4:$C$8"}</definedName>
    <definedName name="dyaldladjd" hidden="1">{"'용역비'!$A$4:$C$8"}</definedName>
    <definedName name="dyaldld" localSheetId="2" hidden="1">{"'용역비'!$A$4:$C$8"}</definedName>
    <definedName name="dyaldld" hidden="1">{"'용역비'!$A$4:$C$8"}</definedName>
    <definedName name="D형">[7]소요자재!$H$18</definedName>
    <definedName name="E" localSheetId="2" hidden="1">{#N/A,#N/A,FALSE,"회선임차현황"}</definedName>
    <definedName name="E" hidden="1">{#N/A,#N/A,FALSE,"회선임차현황"}</definedName>
    <definedName name="E1_3240">#REF!</definedName>
    <definedName name="EA">[2]기준자료!#REF!</definedName>
    <definedName name="ECARD">[7]소요자재!$H$142</definedName>
    <definedName name="EE형">[7]소요자재!$H$131</definedName>
    <definedName name="EFD">[1]설계명세서!#REF!</definedName>
    <definedName name="ej" localSheetId="2" hidden="1">{"'용역비'!$A$4:$C$8"}</definedName>
    <definedName name="ej" hidden="1">{"'용역비'!$A$4:$C$8"}</definedName>
    <definedName name="ekfk" localSheetId="2" hidden="1">{#N/A,#N/A,FALSE,"현장 NCR 분석";#N/A,#N/A,FALSE,"현장품질감사";#N/A,#N/A,FALSE,"현장품질감사"}</definedName>
    <definedName name="ekfk" hidden="1">{#N/A,#N/A,FALSE,"현장 NCR 분석";#N/A,#N/A,FALSE,"현장품질감사";#N/A,#N/A,FALSE,"현장품질감사"}</definedName>
    <definedName name="el">#REF!</definedName>
    <definedName name="ELE_CABLE">[2]기준자료!#REF!</definedName>
    <definedName name="ELP전선관">[31]소요자재!#REF!</definedName>
    <definedName name="ELP전선관시설">[31]노무산출서!#REF!</definedName>
    <definedName name="EMU">#REF!</definedName>
    <definedName name="ENO">#REF!</definedName>
    <definedName name="EOMUX" localSheetId="2">'물량산출-세부내역'!EOMUX</definedName>
    <definedName name="EOMUX">[0]!EOMUX</definedName>
    <definedName name="EQ" localSheetId="2">[2]기준자료!#REF!</definedName>
    <definedName name="EQ">[2]기준자료!#REF!</definedName>
    <definedName name="EQ상향" localSheetId="2">[12]예산내역서!#REF!</definedName>
    <definedName name="EQ상향">[12]예산내역서!#REF!</definedName>
    <definedName name="EQ하향" localSheetId="2">[12]예산내역서!#REF!</definedName>
    <definedName name="EQ하향">[12]예산내역서!#REF!</definedName>
    <definedName name="ertyertye" localSheetId="2" hidden="1">{"'용역비'!$A$4:$C$8"}</definedName>
    <definedName name="ertyertye" hidden="1">{"'용역비'!$A$4:$C$8"}</definedName>
    <definedName name="esc">#REF!</definedName>
    <definedName name="ETCBI">#REF!</definedName>
    <definedName name="ETCBI_2">#REF!</definedName>
    <definedName name="etyj" localSheetId="2" hidden="1">{"'용역비'!$A$4:$C$8"}</definedName>
    <definedName name="etyj" hidden="1">{"'용역비'!$A$4:$C$8"}</definedName>
    <definedName name="etyjj" localSheetId="2" hidden="1">{"'용역비'!$A$4:$C$8"}</definedName>
    <definedName name="etyjj" hidden="1">{"'용역비'!$A$4:$C$8"}</definedName>
    <definedName name="EW" localSheetId="2" hidden="1">{#N/A,#N/A,FALSE,"회선임차현황"}</definedName>
    <definedName name="EW" hidden="1">{#N/A,#N/A,FALSE,"회선임차현황"}</definedName>
    <definedName name="EXT">[6]아파트기별!$AM$52</definedName>
    <definedName name="EXTENTION">[32]예산내역서!#REF!</definedName>
    <definedName name="E형">[7]소요자재!$H$19</definedName>
    <definedName name="f" localSheetId="2">'물량산출-세부내역'!f</definedName>
    <definedName name="f">[0]!f</definedName>
    <definedName name="FADP" localSheetId="2">#REF!</definedName>
    <definedName name="FADP">#REF!</definedName>
    <definedName name="FAX신설" localSheetId="2">#REF!</definedName>
    <definedName name="FAX신설">#REF!</definedName>
    <definedName name="FAX이설">[33]단순단가표!$G$20</definedName>
    <definedName name="FAX철거">[33]단순단가표!$F$20</definedName>
    <definedName name="fbkk">#REF!</definedName>
    <definedName name="fbti">#REF!</definedName>
    <definedName name="fcpu">#REF!</definedName>
    <definedName name="FDB">[30]소요자재!$H$40</definedName>
    <definedName name="FDMOJC1">#REF!</definedName>
    <definedName name="FDMOJC2">#REF!</definedName>
    <definedName name="FDMOJC3">#REF!</definedName>
    <definedName name="FDS">[30]소요자재!$H$38</definedName>
    <definedName name="FEEDMAKER">[12]예산내역서!#REF!</definedName>
    <definedName name="FEND_1">#REF!</definedName>
    <definedName name="FEND_2">#REF!</definedName>
    <definedName name="fff" localSheetId="2" hidden="1">{"'220승압(공문첨부)'!$A$3:$E$123"}</definedName>
    <definedName name="fff" hidden="1">{"'220승압(공문첨부)'!$A$3:$E$123"}</definedName>
    <definedName name="FF형">[7]소요자재!$H$132</definedName>
    <definedName name="fg" localSheetId="2" hidden="1">{"'광피스표'!$A$3:$N$54"}</definedName>
    <definedName name="fg" hidden="1">{"'광피스표'!$A$3:$N$54"}</definedName>
    <definedName name="FGFDSGDFG" hidden="1">"광피스표"</definedName>
    <definedName name="fhwi">#REF!</definedName>
    <definedName name="fhwt">#REF!</definedName>
    <definedName name="FIL_BAND">[2]기준자료!#REF!</definedName>
    <definedName name="fjac">#REF!</definedName>
    <definedName name="FK" localSheetId="2" hidden="1">{"'용역비'!$A$4:$C$8"}</definedName>
    <definedName name="FK" hidden="1">{"'용역비'!$A$4:$C$8"}</definedName>
    <definedName name="fkac">#REF!</definedName>
    <definedName name="fksc">#REF!</definedName>
    <definedName name="flc_blank1">#REF!</definedName>
    <definedName name="flc_blank2">#REF!</definedName>
    <definedName name="flc_clk">[13]소요자재명세서!$O$45</definedName>
    <definedName name="flc_dcu">[13]소요자재명세서!$O$44</definedName>
    <definedName name="flc_ds1">#REF!</definedName>
    <definedName name="flc_ds3">[13]소요자재명세서!$O$34</definedName>
    <definedName name="flc_mcu">[13]소요자재명세서!$O$43</definedName>
    <definedName name="flc_rack1">[13]소요자재명세서!$O$30</definedName>
    <definedName name="flc_rack2">#REF!</definedName>
    <definedName name="flc_sw">#REF!</definedName>
    <definedName name="FLCCOM">#REF!</definedName>
    <definedName name="FLCDS1">#REF!</definedName>
    <definedName name="FLCDS3">#REF!</definedName>
    <definedName name="FLCOJC1">#REF!</definedName>
    <definedName name="FLCOJC2">#REF!</definedName>
    <definedName name="FLC충전기">[7]소요자재!$H$150</definedName>
    <definedName name="flex_wire">[2]기준자료!#REF!</definedName>
    <definedName name="FLX_WIRE">[2]기준자료!#REF!</definedName>
    <definedName name="FME">#REF!</definedName>
    <definedName name="FME_T1">[13]소요자재명세서!$O$95</definedName>
    <definedName name="FMEOJC1">#REF!</definedName>
    <definedName name="FMEOJC2">#REF!</definedName>
    <definedName name="FMET">#REF!</definedName>
    <definedName name="fmjg">#REF!</definedName>
    <definedName name="FNOIM">#REF!</definedName>
    <definedName name="fnsj">#REF!</definedName>
    <definedName name="fopc">#REF!</definedName>
    <definedName name="fopt">#REF!</definedName>
    <definedName name="fswt">#REF!</definedName>
    <definedName name="FT">[2]기준자료!#REF!</definedName>
    <definedName name="FT_JJ">[2]기준자료!#REF!</definedName>
    <definedName name="FT_PP">[2]기준자료!#REF!</definedName>
    <definedName name="ftbi">#REF!</definedName>
    <definedName name="FTEND_1">#REF!</definedName>
    <definedName name="FTEND_2">#REF!</definedName>
    <definedName name="FTJ_FJ">[2]기준자료!#REF!</definedName>
    <definedName name="FTJFP">[6]아파트기별!$AP$52</definedName>
    <definedName name="FTJJ">#REF!</definedName>
    <definedName name="FTJJ_1">#REF!</definedName>
    <definedName name="FTJJ_2">#REF!</definedName>
    <definedName name="FTP_FJ">[2]기준자료!#REF!</definedName>
    <definedName name="FTPFJ">[6]아파트기별!$AO$52</definedName>
    <definedName name="FTPIN12C">[32]예산내역서!#REF!</definedName>
    <definedName name="FTPIN17C">[12]예산내역서!#REF!</definedName>
    <definedName name="FTPP">[32]예산내역서!#REF!</definedName>
    <definedName name="FTPP_1">#REF!</definedName>
    <definedName name="FTPP_2">#REF!</definedName>
    <definedName name="FTSA12C">[32]예산내역서!#REF!</definedName>
    <definedName name="FTSA17C">[12]예산내역서!#REF!</definedName>
    <definedName name="ftsc">#REF!</definedName>
    <definedName name="ftsn">#REF!</definedName>
    <definedName name="ftso">#REF!</definedName>
    <definedName name="ftss">#REF!</definedName>
    <definedName name="FT형">#REF!</definedName>
    <definedName name="F형">[7]소요자재!$H$37</definedName>
    <definedName name="g" localSheetId="2" hidden="1">{#N/A,#N/A,FALSE,"회선임차현황"}</definedName>
    <definedName name="g" hidden="1">{#N/A,#N/A,FALSE,"회선임차현황"}</definedName>
    <definedName name="G1외피접속">[34]노무산출서!#REF!</definedName>
    <definedName name="gb">#REF!</definedName>
    <definedName name="gb_d_1">#REF!</definedName>
    <definedName name="gb_d_2">#REF!</definedName>
    <definedName name="gb_d_3">[5]설계명세서!#REF!</definedName>
    <definedName name="gb_d_4">[5]설계명세서!#REF!</definedName>
    <definedName name="gb_d_5">[4]설계명세서!#REF!</definedName>
    <definedName name="gb_d_6">[4]설계명세서!#REF!</definedName>
    <definedName name="gb_d_7">[4]설계명세서!#REF!</definedName>
    <definedName name="gb_s">[4]설계명세서!#REF!</definedName>
    <definedName name="gb_s_1">[4]설계명세서!#REF!</definedName>
    <definedName name="gb_s_2">[4]설계명세서!#REF!</definedName>
    <definedName name="gb_s_3">[4]설계명세서!#REF!</definedName>
    <definedName name="gb_s_4">[4]설계명세서!#REF!</definedName>
    <definedName name="gb_s_5">[4]설계명세서!#REF!</definedName>
    <definedName name="gb_s_6">[4]설계명세서!#REF!</definedName>
    <definedName name="gb_s_s">[4]설계명세서!#REF!</definedName>
    <definedName name="gbi">'[34]설계명세서(종합)'!#REF!</definedName>
    <definedName name="GBI_1">[5]설계명세서!#REF!</definedName>
    <definedName name="GBI_2">[4]설계명세서!#REF!</definedName>
    <definedName name="gbi_d">'[34]설계명세서(종합)'!#REF!</definedName>
    <definedName name="GBI_D_1">[5]설계명세서!#REF!</definedName>
    <definedName name="GBI_D_2">[4]설계명세서!#REF!</definedName>
    <definedName name="gbi_d_an">'[34]설계명세서(종합)'!#REF!</definedName>
    <definedName name="GBI_D_AN_1">#REF!</definedName>
    <definedName name="GBI_D_AN_2">[4]설계명세서!#REF!</definedName>
    <definedName name="gbi_d_bo">'[34]설계명세서(종합)'!#REF!</definedName>
    <definedName name="GBI_D_BO_1">[4]설계명세서!#REF!</definedName>
    <definedName name="GBI_D_BO_2">[4]설계명세서!#REF!</definedName>
    <definedName name="GBI_D_GA">[4]설계명세서!#REF!</definedName>
    <definedName name="GBI_D_GA_1">[4]설계명세서!#REF!</definedName>
    <definedName name="GBI_D_GA_2">[4]설계명세서!#REF!</definedName>
    <definedName name="gbi_d_gong">'[34]설계명세서(종합)'!#REF!</definedName>
    <definedName name="GBI_D_GONG_1">[4]설계명세서!#REF!</definedName>
    <definedName name="GBI_D_GONG_2">[4]설계명세서!#REF!</definedName>
    <definedName name="gbi_d_su">'[34]설계명세서(종합)'!#REF!</definedName>
    <definedName name="GBI_D_SU_1">[5]설계명세서!#REF!</definedName>
    <definedName name="GBI_D_SU_2">[4]설계명세서!#REF!</definedName>
    <definedName name="GBI_D_UN">[4]설계명세서!#REF!</definedName>
    <definedName name="GBI_D_UN_1">[5]설계명세서!#REF!</definedName>
    <definedName name="GBI_D_UN_2">[4]설계명세서!#REF!</definedName>
    <definedName name="gbi_d_yeo">'[34]설계명세서(종합)'!#REF!</definedName>
    <definedName name="GBI_D_YEO_1">[4]설계명세서!#REF!</definedName>
    <definedName name="GBI_D_YEO_2">[4]설계명세서!#REF!</definedName>
    <definedName name="gbi_s">'[34]설계명세서(종합)'!#REF!</definedName>
    <definedName name="gbi_s_01">'[34]설계명세서(종합)'!#REF!</definedName>
    <definedName name="gbi_s_02">'[34]설계명세서(종합)'!#REF!</definedName>
    <definedName name="gbi_s_03">'[34]설계명세서(종합)'!#REF!</definedName>
    <definedName name="GBI_S_04">[4]설계명세서!#REF!</definedName>
    <definedName name="gbi_s_05">'[34]설계명세서(종합)'!#REF!</definedName>
    <definedName name="GBI_S_06">[4]설계명세서!#REF!</definedName>
    <definedName name="gbi_s_07">'[34]설계명세서(종합)'!#REF!</definedName>
    <definedName name="GBI_S_1">[5]설계명세서!#REF!</definedName>
    <definedName name="GBI_S_101">[4]설계명세서!#REF!</definedName>
    <definedName name="GBI_S_102">[4]설계명세서!#REF!</definedName>
    <definedName name="GBI_S_107">#REF!</definedName>
    <definedName name="GBI_S_2">[4]설계명세서!#REF!</definedName>
    <definedName name="GBI_S_201">[4]설계명세서!#REF!</definedName>
    <definedName name="GBI_S_202">[4]설계명세서!#REF!</definedName>
    <definedName name="GBI_S_203">[4]설계명세서!#REF!</definedName>
    <definedName name="GBI_S_204">[4]설계명세서!#REF!</definedName>
    <definedName name="GBI_S_205">[4]설계명세서!#REF!</definedName>
    <definedName name="GBI_S_206">[4]설계명세서!#REF!</definedName>
    <definedName name="GBI_S_207">[4]설계명세서!#REF!</definedName>
    <definedName name="GBI_S_DGN">[4]설계명세서!#REF!</definedName>
    <definedName name="gbi_s_so">[4]설계명세서!#REF!</definedName>
    <definedName name="gbi_s_so_2">[4]설계명세서!#REF!</definedName>
    <definedName name="GBI_S_YEO">[4]설계명세서!#REF!</definedName>
    <definedName name="general">[20]기준자료!$C$14</definedName>
    <definedName name="GG">#REF!</definedName>
    <definedName name="ggg" localSheetId="2">'물량산출-세부내역'!ggg</definedName>
    <definedName name="ggg">[0]!ggg</definedName>
    <definedName name="GHJJ" localSheetId="2" hidden="1">{"'광피스표'!$A$3:$N$54"}</definedName>
    <definedName name="GHJJ" hidden="1">{"'광피스표'!$A$3:$N$54"}</definedName>
    <definedName name="GKR아앙" localSheetId="2" hidden="1">{"'용역비'!$A$4:$C$8"}</definedName>
    <definedName name="GKR아앙" hidden="1">{"'용역비'!$A$4:$C$8"}</definedName>
    <definedName name="gongri_1">[4]공리공제!#REF!</definedName>
    <definedName name="gongri_2">[4]공리공제!#REF!</definedName>
    <definedName name="Good">#REF!</definedName>
    <definedName name="gra_wire">[2]기준자료!#REF!</definedName>
    <definedName name="GROUP_CON">[2]기준자료!#REF!</definedName>
    <definedName name="GROUP_POLE">[2]기준자료!#REF!</definedName>
    <definedName name="GUSEO" localSheetId="2" hidden="1">{#N/A,#N/A,FALSE,"회선임차현황"}</definedName>
    <definedName name="GUSEO" hidden="1">{#N/A,#N/A,FALSE,"회선임차현황"}</definedName>
    <definedName name="GV_14">#REF!</definedName>
    <definedName name="GV_22">#REF!</definedName>
    <definedName name="GV_38">#REF!</definedName>
    <definedName name="G형">[7]소요자재!$H$38</definedName>
    <definedName name="h_w설치">#REF!</definedName>
    <definedName name="H_W설치기사">#REF!</definedName>
    <definedName name="h_w시험">#REF!</definedName>
    <definedName name="H_W시험기사">#REF!</definedName>
    <definedName name="hb_a">[13]소요자재명세서!$O$46</definedName>
    <definedName name="HBA">#REF!</definedName>
    <definedName name="HDD">#REF!</definedName>
    <definedName name="HDDP">#REF!</definedName>
    <definedName name="HEAT12C">[2]기준자료!#REF!</definedName>
    <definedName name="HEAT17C">[2]기준자료!#REF!</definedName>
    <definedName name="HGF" localSheetId="2" hidden="1">{#N/A,#N/A,FALSE,"QUOT_960527"}</definedName>
    <definedName name="HGF" hidden="1">{#N/A,#N/A,FALSE,"QUOT_960527"}</definedName>
    <definedName name="HH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HH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HHDA" localSheetId="2" hidden="1">{"'용역비'!$A$4:$C$8"}</definedName>
    <definedName name="HHDA" hidden="1">{"'용역비'!$A$4:$C$8"}</definedName>
    <definedName name="hhhh">#REF!</definedName>
    <definedName name="HNOIM">#REF!</definedName>
    <definedName name="HTML_CodePage" hidden="1">949</definedName>
    <definedName name="HTML_Control" localSheetId="2" hidden="1">{"'Sheet1'!$A$4:$Y$100"}</definedName>
    <definedName name="HTML_Control" hidden="1">{"'Sheet1'!$A$4:$Y$100"}</definedName>
    <definedName name="HTML_Control_A" localSheetId="2" hidden="1">{"'220승압(공문첨부)'!$A$3:$E$123"}</definedName>
    <definedName name="HTML_Control_A" hidden="1">{"'220승압(공문첨부)'!$A$3:$E$123"}</definedName>
    <definedName name="HTML_Description" hidden="1">""</definedName>
    <definedName name="HTML_Email" hidden="1">""</definedName>
    <definedName name="HTML_Header" hidden="1">"전체현황"</definedName>
    <definedName name="HTML_LastUpdate" hidden="1">"00-01-11"</definedName>
    <definedName name="HTML_LineAfter" hidden="1">FALSE</definedName>
    <definedName name="HTML_LineBefore" hidden="1">FALSE</definedName>
    <definedName name="HTML_Name" hidden="1">"rahk"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Documents\q1.htm"</definedName>
    <definedName name="HTML_PathTemplate" hidden="1">"C:\prt\My Documents\HTMLTemp.htm"</definedName>
    <definedName name="HTML_Title" hidden="1">"q1"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UB신설">#REF!</definedName>
    <definedName name="HUB이설">#REF!</definedName>
    <definedName name="HUB철거">#REF!</definedName>
    <definedName name="HUM_CLAMP">[2]기준자료!#REF!</definedName>
    <definedName name="hw설치">#REF!</definedName>
    <definedName name="hw시험">#REF!</definedName>
    <definedName name="H형">[7]소요자재!$H$39</definedName>
    <definedName name="i" localSheetId="2" hidden="1">{"'용역비'!$A$4:$C$8"}</definedName>
    <definedName name="i" hidden="1">{"'용역비'!$A$4:$C$8"}</definedName>
    <definedName name="ic">[4]설계명세서!#REF!</definedName>
    <definedName name="ic_2">[4]설계명세서!#REF!</definedName>
    <definedName name="idf">[7]소요자재!$H$27</definedName>
    <definedName name="IDF_S01" localSheetId="2">'물량산출-세부내역'!IDF_S01</definedName>
    <definedName name="IDF_S01">[0]!IDF_S01</definedName>
    <definedName name="IDF_S02" localSheetId="2">'물량산출-세부내역'!IDF_S02</definedName>
    <definedName name="IDF_S02">[0]!IDF_S02</definedName>
    <definedName name="IDF28B" localSheetId="2">#REF!</definedName>
    <definedName name="IDF28B">#REF!</definedName>
    <definedName name="IDF30A" localSheetId="2">#REF!</definedName>
    <definedName name="IDF30A">#REF!</definedName>
    <definedName name="IDFPIX">#REF!</definedName>
    <definedName name="IDF단">#REF!</definedName>
    <definedName name="IDF직노">#REF!</definedName>
    <definedName name="IDF취부">#REF!</definedName>
    <definedName name="IDF통">#REF!</definedName>
    <definedName name="ig">[4]설계명세서!#REF!</definedName>
    <definedName name="IJ" localSheetId="2" hidden="1">{"'광피스표'!$A$3:$N$54"}</definedName>
    <definedName name="IJ" hidden="1">{"'광피스표'!$A$3:$N$54"}</definedName>
    <definedName name="IJP">#REF!</definedName>
    <definedName name="IJPBOX옥내">#REF!</definedName>
    <definedName name="IJPBOX옥외">#REF!</definedName>
    <definedName name="ilb">'[34]설계명세서(종합)'!#REF!</definedName>
    <definedName name="ILB_1">[4]설계명세서!#REF!</definedName>
    <definedName name="ILB_2">[4]설계명세서!#REF!</definedName>
    <definedName name="ilba">#REF!</definedName>
    <definedName name="imsi" hidden="1">#REF!</definedName>
    <definedName name="in">[4]설계명세서!#REF!</definedName>
    <definedName name="INLU">[3]기별!#REF!</definedName>
    <definedName name="INLU2">[3]기별!#REF!</definedName>
    <definedName name="item">[35]Studio!$A$92:$A$100</definedName>
    <definedName name="iun">'[34]설계명세서(종합)'!#REF!</definedName>
    <definedName name="IUN_2">[4]설계명세서!#REF!</definedName>
    <definedName name="iy">[4]설계명세서!#REF!</definedName>
    <definedName name="I형">[7]소요자재!$H$40</definedName>
    <definedName name="I형행가">[7]소요자재!$H$232</definedName>
    <definedName name="I형행가1">[7]소요자재!$H$233</definedName>
    <definedName name="I형행가설치">[7]노무산출서!$H$93</definedName>
    <definedName name="I형헹가">[31]소요자재!#REF!</definedName>
    <definedName name="I형헹가2">[31]소요자재!#REF!</definedName>
    <definedName name="I형헹가설치">[31]노무산출서!#REF!</definedName>
    <definedName name="J" localSheetId="2" hidden="1">{"'용역비'!$A$4:$C$8"}</definedName>
    <definedName name="J" hidden="1">{"'용역비'!$A$4:$C$8"}</definedName>
    <definedName name="j_25">[4]설계명세서!#REF!</definedName>
    <definedName name="j_28">[4]설계명세서!#REF!</definedName>
    <definedName name="j_30">[4]설계명세서!#REF!</definedName>
    <definedName name="j_325">[4]설계명세서!#REF!</definedName>
    <definedName name="j_328">[4]설계명세서!#REF!</definedName>
    <definedName name="ja_j">#REF!</definedName>
    <definedName name="ja_s">#REF!</definedName>
    <definedName name="jae">'[34]설계명세서(종합)'!#REF!</definedName>
    <definedName name="JAE_1">[4]설계명세서!#REF!</definedName>
    <definedName name="JAE_2">[4]설계명세서!#REF!</definedName>
    <definedName name="jae_b">'[34]설계명세서(종합)'!#REF!</definedName>
    <definedName name="JAE_B_1">[4]설계명세서!#REF!</definedName>
    <definedName name="JAE_B_2">[4]설계명세서!#REF!</definedName>
    <definedName name="jae_d">'[34]설계명세서(종합)'!#REF!</definedName>
    <definedName name="JAE_D_1">[4]설계명세서!#REF!</definedName>
    <definedName name="JAE_D_2">[4]설계명세서!#REF!</definedName>
    <definedName name="jae_d_bu">[4]설계명세서!#REF!</definedName>
    <definedName name="JAE_D_BU_1">[4]설계명세서!#REF!</definedName>
    <definedName name="JAE_D_BU_2">[4]설계명세서!#REF!</definedName>
    <definedName name="jae_d_jab">[4]설계명세서!#REF!</definedName>
    <definedName name="JAE_D_JAB_1">[4]설계명세서!#REF!</definedName>
    <definedName name="JAE_D_JAB_2">[4]설계명세서!#REF!</definedName>
    <definedName name="jae_gong">'[34]설계명세서(종합)'!#REF!</definedName>
    <definedName name="jae_j">#REF!</definedName>
    <definedName name="JAE_K">#REF!</definedName>
    <definedName name="JAE_S">#REF!</definedName>
    <definedName name="JAE_S_1">[4]설계명세서!#REF!</definedName>
    <definedName name="JAE_S_2">[4]설계명세서!#REF!</definedName>
    <definedName name="jae_sd">[4]설계명세서!#REF!</definedName>
    <definedName name="JAE_SD_1">[4]설계명세서!#REF!</definedName>
    <definedName name="JAE_SD_2">[4]설계명세서!#REF!</definedName>
    <definedName name="jajai">#REF!</definedName>
    <definedName name="jb">[18]내역서!#REF!</definedName>
    <definedName name="jc">[4]설계명세서!#REF!</definedName>
    <definedName name="jc_2">[4]설계명세서!#REF!</definedName>
    <definedName name="JDFS">[30]소요자재!$H$150</definedName>
    <definedName name="JDS">[30]소요자재!$H$59</definedName>
    <definedName name="jgjy" localSheetId="2" hidden="1">{#N/A,#N/A,FALSE,"현장 NCR 분석";#N/A,#N/A,FALSE,"현장품질감사";#N/A,#N/A,FALSE,"현장품질감사"}</definedName>
    <definedName name="jgjy" hidden="1">{#N/A,#N/A,FALSE,"현장 NCR 분석";#N/A,#N/A,FALSE,"현장품질감사";#N/A,#N/A,FALSE,"현장품질감사"}</definedName>
    <definedName name="JH" localSheetId="2" hidden="1">{"'광피스표'!$A$3:$N$54"}</definedName>
    <definedName name="JH" hidden="1">{"'광피스표'!$A$3:$N$54"}</definedName>
    <definedName name="JI_130">[2]기준자료!#REF!</definedName>
    <definedName name="JI_250">[2]기준자료!#REF!</definedName>
    <definedName name="JI_280">[2]기준자료!#REF!</definedName>
    <definedName name="JI_300">[2]기준자료!#REF!</definedName>
    <definedName name="JJ">[6]아파트기별!$AK$52</definedName>
    <definedName name="JOGA">[2]기준자료!#REF!</definedName>
    <definedName name="JOGA_J">[2]기준자료!#REF!</definedName>
    <definedName name="joga_kg">#REF!</definedName>
    <definedName name="JOGA1">[3]기별!#REF!</definedName>
    <definedName name="JOGA2">[3]기별!#REF!</definedName>
    <definedName name="JOIN_CLAMP">[2]기준자료!#REF!</definedName>
    <definedName name="joon" localSheetId="2" hidden="1">{#N/A,#N/A,FALSE,"제목"}</definedName>
    <definedName name="joon" hidden="1">{#N/A,#N/A,FALSE,"제목"}</definedName>
    <definedName name="JSGSUGSGJSDGS" localSheetId="2" hidden="1">{"'광피스표'!$A$3:$N$54"}</definedName>
    <definedName name="JSGSUGSGJSDGS" hidden="1">{"'광피스표'!$A$3:$N$54"}</definedName>
    <definedName name="juap">[20]기준자료!$C$8</definedName>
    <definedName name="JUNG3" localSheetId="2" hidden="1">{#N/A,#N/A,FALSE,"QUOT_960527"}</definedName>
    <definedName name="JUNG3" hidden="1">{#N/A,#N/A,FALSE,"QUOT_960527"}</definedName>
    <definedName name="juy" localSheetId="2" hidden="1">{"'광피스표'!$A$3:$N$54"}</definedName>
    <definedName name="juy" hidden="1">{"'광피스표'!$A$3:$N$54"}</definedName>
    <definedName name="J형">[7]소요자재!$H$41</definedName>
    <definedName name="k" localSheetId="2" hidden="1">{"'광피스표'!$A$3:$N$54"}</definedName>
    <definedName name="k" hidden="1">{"'광피스표'!$A$3:$N$54"}</definedName>
    <definedName name="KB" localSheetId="2" hidden="1">{"'광피스표'!$A$3:$N$54"}</definedName>
    <definedName name="KB" hidden="1">{"'광피스표'!$A$3:$N$54"}</definedName>
    <definedName name="KD4_S01" localSheetId="2">'물량산출-세부내역'!KD4_S01</definedName>
    <definedName name="KD4_S01">[0]!KD4_S01</definedName>
    <definedName name="KIM" localSheetId="2">'물량산출-세부내역'!KIM</definedName>
    <definedName name="KIM">[0]!KIM</definedName>
    <definedName name="KJJHJDFF" hidden="1">"99-02-10"</definedName>
    <definedName name="KK" localSheetId="2" hidden="1">{#N/A,#N/A,FALSE,"회선임차현황"}</definedName>
    <definedName name="KK" hidden="1">{#N/A,#N/A,FALSE,"회선임차현황"}</definedName>
    <definedName name="kkk">#REF!</definedName>
    <definedName name="KKKAAAA" localSheetId="2" hidden="1">{"'광피스표'!$A$3:$N$54"}</definedName>
    <definedName name="KKKAAAA" hidden="1">{"'광피스표'!$A$3:$N$54"}</definedName>
    <definedName name="kkkk" localSheetId="2" hidden="1">{#N/A,#N/A,FALSE,"현장 NCR 분석";#N/A,#N/A,FALSE,"현장품질감사";#N/A,#N/A,FALSE,"현장품질감사"}</definedName>
    <definedName name="kkkk" hidden="1">{#N/A,#N/A,FALSE,"현장 NCR 분석";#N/A,#N/A,FALSE,"현장품질감사";#N/A,#N/A,FALSE,"현장품질감사"}</definedName>
    <definedName name="KYNGSADO" localSheetId="2">'물량산출-세부내역'!KYNGSADO</definedName>
    <definedName name="KYNGSADO">[0]!KYNGSADO</definedName>
    <definedName name="KYNGSAYL" localSheetId="2">'물량산출-세부내역'!KYNGSAYL</definedName>
    <definedName name="KYNGSAYL">[0]!KYNGSAYL</definedName>
    <definedName name="l" localSheetId="2" hidden="1">{"'당진'!$A$1:$P$34","'당진'!$N$13"}</definedName>
    <definedName name="l" hidden="1">{"'당진'!$A$1:$P$34","'당진'!$N$13"}</definedName>
    <definedName name="L_POLE">[2]기준자료!#REF!</definedName>
    <definedName name="LAN4구신설">#REF!</definedName>
    <definedName name="LAN4구이설">#REF!</definedName>
    <definedName name="LAN4구철거">#REF!</definedName>
    <definedName name="LANCARD신설">#REF!</definedName>
    <definedName name="LANCARD이설">[36]단가표!#REF!</definedName>
    <definedName name="LAN카드설치">[33]단순단가표!$E$15</definedName>
    <definedName name="LAN케이블신설">[33]단순단가표!$E$43</definedName>
    <definedName name="LAN케이블이설">#REF!</definedName>
    <definedName name="LAN케이블철거">[33]단순단가표!$F$43</definedName>
    <definedName name="LAY_03_1" localSheetId="2">'물량산출-세부내역'!LAY_03_1</definedName>
    <definedName name="LAY_03_1">[0]!LAY_03_1</definedName>
    <definedName name="letter" localSheetId="2" hidden="1">{#N/A,#N/A,FALSE,"QUOT_960527"}</definedName>
    <definedName name="letter" hidden="1">{#N/A,#N/A,FALSE,"QUOT_960527"}</definedName>
    <definedName name="li" localSheetId="2" hidden="1">{"'용역비'!$A$4:$C$8"}</definedName>
    <definedName name="li" hidden="1">{"'용역비'!$A$4:$C$8"}</definedName>
    <definedName name="LIGHT_POLE">[2]기준자료!#REF!</definedName>
    <definedName name="LINFFU" localSheetId="2" hidden="1">{"'광피스표'!$A$3:$N$54"}</definedName>
    <definedName name="LINFFU" hidden="1">{"'광피스표'!$A$3:$N$54"}</definedName>
    <definedName name="ljkj" localSheetId="2" hidden="1">{#N/A,#N/A,FALSE,"현장 NCR 분석";#N/A,#N/A,FALSE,"현장품질감사";#N/A,#N/A,FALSE,"현장품질감사"}</definedName>
    <definedName name="ljkj" hidden="1">{#N/A,#N/A,FALSE,"현장 NCR 분석";#N/A,#N/A,FALSE,"현장품질감사";#N/A,#N/A,FALSE,"현장품질감사"}</definedName>
    <definedName name="LL">#REF!</definedName>
    <definedName name="LLL" localSheetId="2" hidden="1">{"'용역비'!$A$4:$C$8"}</definedName>
    <definedName name="LLL" hidden="1">{"'용역비'!$A$4:$C$8"}</definedName>
    <definedName name="LM">[2]기준자료!#REF!</definedName>
    <definedName name="lo" localSheetId="2" hidden="1">{"'광피스표'!$A$3:$N$54"}</definedName>
    <definedName name="lo" hidden="1">{"'광피스표'!$A$3:$N$54"}</definedName>
    <definedName name="LPI">[2]기준자료!#REF!</definedName>
    <definedName name="LP구입">[25]설계명세서!$H$209</definedName>
    <definedName name="LP출고">[25]설계명세서!$H$206</definedName>
    <definedName name="LSKG">#REF!</definedName>
    <definedName name="LSKG_1">#REF!</definedName>
    <definedName name="LSKG_2">#REF!</definedName>
    <definedName name="m" hidden="1">#REF!</definedName>
    <definedName name="M_env.datasort">[24]!M_env.datasort</definedName>
    <definedName name="m_t">#REF!</definedName>
    <definedName name="M13직노">#REF!</definedName>
    <definedName name="makeSummary">[37]!makeSummary</definedName>
    <definedName name="MAN">#REF!</definedName>
    <definedName name="MB">#REF!</definedName>
    <definedName name="MBP">#REF!</definedName>
    <definedName name="MCU">#REF!</definedName>
    <definedName name="MDF">#REF!</definedName>
    <definedName name="MDF_1" localSheetId="2">'물량산출-세부내역'!MDF_1</definedName>
    <definedName name="MDF_1">[0]!MDF_1</definedName>
    <definedName name="MDF_A" localSheetId="2">#REF!</definedName>
    <definedName name="MDF_A">#REF!</definedName>
    <definedName name="MDF_B01" localSheetId="2">'물량산출-세부내역'!MDF_B01</definedName>
    <definedName name="MDF_B01">[0]!MDF_B01</definedName>
    <definedName name="MDF단자" localSheetId="2">[31]소요자재!#REF!</definedName>
    <definedName name="MDF단자">[31]소요자재!#REF!</definedName>
    <definedName name="MEM128P" localSheetId="2">#REF!</definedName>
    <definedName name="MEM128P">#REF!</definedName>
    <definedName name="MEM64P" localSheetId="2">#REF!</definedName>
    <definedName name="MEM64P">#REF!</definedName>
    <definedName name="mm" localSheetId="2" hidden="1">{#N/A,#N/A,TRUE,"토적및재료집계";#N/A,#N/A,TRUE,"토적및재료집계";#N/A,#N/A,TRUE,"단위량"}</definedName>
    <definedName name="mm" hidden="1">{#N/A,#N/A,TRUE,"토적및재료집계";#N/A,#N/A,TRUE,"토적및재료집계";#N/A,#N/A,TRUE,"단위량"}</definedName>
    <definedName name="MMMMM">[38]설계서!$E$420</definedName>
    <definedName name="MODEM1">[7]소요자재!$H$147</definedName>
    <definedName name="MODEM10">[34]소요자재!#REF!</definedName>
    <definedName name="MODEM11">[34]소요자재!#REF!</definedName>
    <definedName name="MODEM12">[34]소요자재!#REF!</definedName>
    <definedName name="MODEM13">[34]소요자재!#REF!</definedName>
    <definedName name="MODEM14">[34]소요자재!#REF!</definedName>
    <definedName name="MODEM15">[34]소요자재!#REF!</definedName>
    <definedName name="MODEM2">[7]소요자재!$H$148</definedName>
    <definedName name="MODEM3">[34]소요자재!#REF!</definedName>
    <definedName name="MODEM4">[34]소요자재!#REF!</definedName>
    <definedName name="MODEM5">[34]소요자재!#REF!</definedName>
    <definedName name="MODEM6">[34]소요자재!#REF!</definedName>
    <definedName name="MODEM7">[34]소요자재!#REF!</definedName>
    <definedName name="MODEM8">[34]소요자재!#REF!</definedName>
    <definedName name="MODEM9">[34]소요자재!#REF!</definedName>
    <definedName name="MONEY">#REF!</definedName>
    <definedName name="msgbox_1" localSheetId="2">'물량산출-세부내역'!msgbox_1</definedName>
    <definedName name="msgbox_1">[0]!msgbox_1</definedName>
    <definedName name="MUX" localSheetId="2">'물량산출-세부내역'!MUX</definedName>
    <definedName name="MUX">[0]!MUX</definedName>
    <definedName name="MUX3240B형">[7]소요자재!$H$124</definedName>
    <definedName name="MUX7104_1">#REF!</definedName>
    <definedName name="MUX7104_2">[13]소요자재명세서!$O$15</definedName>
    <definedName name="MUXNMS">#REF!</definedName>
    <definedName name="MUXOJC1">#REF!</definedName>
    <definedName name="MUXOJC2">#REF!</definedName>
    <definedName name="MUXT">#REF!</definedName>
    <definedName name="MUXV">#REF!</definedName>
    <definedName name="N">[39]정산내임!$P$48</definedName>
    <definedName name="n_1">[40]Sheet7!$F$5</definedName>
    <definedName name="n_2">[40]Sheet7!$F$6</definedName>
    <definedName name="n_3">[40]Sheet7!$F$7</definedName>
    <definedName name="ndFile1Cost">#REF!</definedName>
    <definedName name="ndFile1Inst">#REF!</definedName>
    <definedName name="ndFile1Maint">#REF!</definedName>
    <definedName name="ndFile1Net">#REF!</definedName>
    <definedName name="ndFile2Cost">#REF!</definedName>
    <definedName name="ndFile2Inst">#REF!</definedName>
    <definedName name="ndFile2Maint">#REF!</definedName>
    <definedName name="ndFile2Net">#REF!</definedName>
    <definedName name="ndFile3Cost">#REF!</definedName>
    <definedName name="ndFile3Inst">#REF!</definedName>
    <definedName name="ndFile3Maint">#REF!</definedName>
    <definedName name="ndFile3Net">#REF!</definedName>
    <definedName name="NDU">#REF!</definedName>
    <definedName name="nesn">[20]기준자료!$C$4</definedName>
    <definedName name="nesun">[20]기준자료!$C$11</definedName>
    <definedName name="NETWORK계통도" localSheetId="2">'물량산출-세부내역'!NETWORK계통도</definedName>
    <definedName name="NETWORK계통도">[0]!NETWORK계통도</definedName>
    <definedName name="NEW" localSheetId="2">#REF!</definedName>
    <definedName name="NEW">#REF!</definedName>
    <definedName name="newnoim">'[41]노임단가(2000하반기)'!$A$6:$F$72</definedName>
    <definedName name="NIU">[7]소요자재!$H$114</definedName>
    <definedName name="NMS_3240">#REF!</definedName>
    <definedName name="NMU">#REF!</definedName>
    <definedName name="nn">#REF!</definedName>
    <definedName name="NO">#REF!</definedName>
    <definedName name="NOIM">[42]노임단가!$A$11:$F$79</definedName>
    <definedName name="NOIM1">[43]노임!$A$11:$F$80</definedName>
    <definedName name="nomu">'[34]설계명세서(종합)'!#REF!</definedName>
    <definedName name="NOMU_1">[4]설계명세서!#REF!</definedName>
    <definedName name="NOMU_2">[4]설계명세서!#REF!</definedName>
    <definedName name="nomu_d">#REF!</definedName>
    <definedName name="nomu_g">'[34]설계명세서(종합)'!#REF!</definedName>
    <definedName name="NOMU_G_1">[4]설계명세서!#REF!</definedName>
    <definedName name="NOMU_G_2">[4]설계명세서!#REF!</definedName>
    <definedName name="nomu_gj">#REF!</definedName>
    <definedName name="nomu_j">'[34]설계명세서(종합)'!#REF!</definedName>
    <definedName name="NOMU_J_1">[4]설계명세서!#REF!</definedName>
    <definedName name="NOMU_J_2">[4]설계명세서!#REF!</definedName>
    <definedName name="nomu_jj">#REF!</definedName>
    <definedName name="nomu_js">#REF!</definedName>
    <definedName name="nomu_t">#REF!</definedName>
    <definedName name="n치강파2" localSheetId="2" hidden="1">{#N/A,#N/A,FALSE,"현장 NCR 분석";#N/A,#N/A,FALSE,"현장품질감사";#N/A,#N/A,FALSE,"현장품질감사"}</definedName>
    <definedName name="n치강파2" hidden="1">{#N/A,#N/A,FALSE,"현장 NCR 분석";#N/A,#N/A,FALSE,"현장품질감사";#N/A,#N/A,FALSE,"현장품질감사"}</definedName>
    <definedName name="oc_1">[13]소요자재명세서!$O$20</definedName>
    <definedName name="oc1_v35">[13]소요자재명세서!$O$23</definedName>
    <definedName name="OC1형">[7]소요자재!$H$30</definedName>
    <definedName name="OC2형">[7]소요자재!$H$31</definedName>
    <definedName name="OC3형">[7]소요자재!$H$32</definedName>
    <definedName name="OCBY">#REF!</definedName>
    <definedName name="OCCON">#REF!</definedName>
    <definedName name="OCE">#REF!</definedName>
    <definedName name="OCOJC1">#REF!</definedName>
    <definedName name="OCOJC2">#REF!</definedName>
    <definedName name="OCOJC3">#REF!</definedName>
    <definedName name="OCT">#REF!</definedName>
    <definedName name="OCV">#REF!</definedName>
    <definedName name="oesn">[20]기준자료!$C$9</definedName>
    <definedName name="OFAT">#REF!</definedName>
    <definedName name="OFD">#REF!</definedName>
    <definedName name="OFD설치">#REF!</definedName>
    <definedName name="OIL" localSheetId="2" hidden="1">{"'용역비'!$A$4:$C$8"}</definedName>
    <definedName name="OIL" hidden="1">{"'용역비'!$A$4:$C$8"}</definedName>
    <definedName name="OIU">[7]소요자재!$H$117</definedName>
    <definedName name="OIU_NIU">[13]소요자재명세서!$O$70</definedName>
    <definedName name="OIUNIU">[7]소요자재!$H$116</definedName>
    <definedName name="ONIU">#REF!</definedName>
    <definedName name="onoim">[44]상승노임!$A$4:$G$28</definedName>
    <definedName name="ONU">[12]예산내역서!#REF!</definedName>
    <definedName name="OPC">[2]기준자료!#REF!</definedName>
    <definedName name="OPC_BOX">[2]기준자료!#REF!</definedName>
    <definedName name="opgw" localSheetId="2" hidden="1">{"'선로집계'!$A$1:$G$68"}</definedName>
    <definedName name="opgw" hidden="1">{"'선로집계'!$A$1:$G$68"}</definedName>
    <definedName name="OPGW5월과금" localSheetId="2" hidden="1">{"'선로집계'!$A$1:$G$68"}</definedName>
    <definedName name="OPGW5월과금" hidden="1">{"'선로집계'!$A$1:$G$68"}</definedName>
    <definedName name="opgw9" localSheetId="2" hidden="1">{"'선로집계'!$A$1:$G$68"}</definedName>
    <definedName name="opgw9" hidden="1">{"'선로집계'!$A$1:$G$68"}</definedName>
    <definedName name="opt">[20]기준자료!$C$21</definedName>
    <definedName name="optcable">[20]기준자료!$C$22</definedName>
    <definedName name="OPTICMODEM">[7]소요자재!$H$146</definedName>
    <definedName name="ososos" localSheetId="2" hidden="1">{"'용역비'!$A$4:$C$8"}</definedName>
    <definedName name="ososos" hidden="1">{"'용역비'!$A$4:$C$8"}</definedName>
    <definedName name="OTRA">#REF!</definedName>
    <definedName name="OTRB">#REF!</definedName>
    <definedName name="OTRC">#REF!</definedName>
    <definedName name="OTRU">[7]소요자재!$H$75</definedName>
    <definedName name="OTRU_A">#REF!</definedName>
    <definedName name="OTRU_B">[13]소요자재명세서!$O$38</definedName>
    <definedName name="OTRU_C">#REF!</definedName>
    <definedName name="OutDialog">[21]!OutDialog</definedName>
    <definedName name="P90061755">[45]PART_DISCOUNT!$B$22</definedName>
    <definedName name="P90061755DISCOUNT">[45]PART_DISCOUNT!$E$22</definedName>
    <definedName name="P90065755">[45]PART_DISCOUNT!$B$21</definedName>
    <definedName name="P90065755DISCOUNT">[45]PART_DISCOUNT!$E$21</definedName>
    <definedName name="P90152455">[45]PART_DISCOUNT!$B$20</definedName>
    <definedName name="P90152455DISCOUNT">[45]PART_DISCOUNT!$E$20</definedName>
    <definedName name="P90270755">[45]PART_DISCOUNT!$B$19</definedName>
    <definedName name="P90270755DISCOUNT">[45]PART_DISCOUNT!$E$19</definedName>
    <definedName name="P90317655">[45]PART_DISCOUNT!$B$14</definedName>
    <definedName name="P90317655DISCOUNT">[45]PART_DISCOUNT!$E$14</definedName>
    <definedName name="P90458255">[45]PART_DISCOUNT!$B$17</definedName>
    <definedName name="P90458255DISCOUNT">[45]PART_DISCOUNT!$E$17</definedName>
    <definedName name="P90464555">[45]PART_DISCOUNT!$B$16</definedName>
    <definedName name="P90464555DISCOUNT">[45]PART_DISCOUNT!$E$16</definedName>
    <definedName name="P90464655">[45]PART_DISCOUNT!$B$15</definedName>
    <definedName name="P90464655DISCOUNT">[45]PART_DISCOUNT!$E$15</definedName>
    <definedName name="P90493155">[45]PART_DISCOUNT!$B$18</definedName>
    <definedName name="P90493155DISCOUNT">[45]PART_DISCOUNT!$E$18</definedName>
    <definedName name="PAD">[2]기준자료!#REF!</definedName>
    <definedName name="PCM">#REF!</definedName>
    <definedName name="PCM_A">#REF!</definedName>
    <definedName name="PCM국내케이블">[7]소요자재!$H$178</definedName>
    <definedName name="PCM국내케이블포설">[7]노무산출서!$H$29</definedName>
    <definedName name="PCM성단">#REF!</definedName>
    <definedName name="PCM케이블선단">[34]노무산출서!#REF!</definedName>
    <definedName name="PCM케이블성단">[7]노무산출서!$H$28</definedName>
    <definedName name="PCM케이블포설">[31]노무산출서!#REF!</definedName>
    <definedName name="PCM포설">#REF!</definedName>
    <definedName name="PCSW설치">[33]단순단가표!$E$35</definedName>
    <definedName name="PC신설">#REF!</definedName>
    <definedName name="PC이설">#REF!</definedName>
    <definedName name="PC철거">#REF!</definedName>
    <definedName name="PDP">#REF!</definedName>
    <definedName name="PE">#REF!</definedName>
    <definedName name="PE_A">#REF!</definedName>
    <definedName name="PE_B">#REF!</definedName>
    <definedName name="PE1열">[10]노무비명세서!$AE$22</definedName>
    <definedName name="PE28포설">#REF!</definedName>
    <definedName name="PE2열">[31]노무산출서!#REF!</definedName>
    <definedName name="PE2열시설">[16]노무산출서!#REF!</definedName>
    <definedName name="PE2열시설A">[16]노무산출서!#REF!</definedName>
    <definedName name="PE36포설">#REF!</definedName>
    <definedName name="PE3열">[31]노무산출서!#REF!</definedName>
    <definedName name="PE3열시설">[16]노무산출서!#REF!</definedName>
    <definedName name="PE3열시설A">[16]노무산출서!#REF!</definedName>
    <definedName name="PE내관">[46]품셈!$A$493</definedName>
    <definedName name="PE내관1조">[26]설치품셈!#REF!</definedName>
    <definedName name="PE내관1조할증">#REF!</definedName>
    <definedName name="PE내관2난연">#REF!</definedName>
    <definedName name="PE내관2일반">#REF!</definedName>
    <definedName name="PE내관2조">[26]설치품셈!#REF!</definedName>
    <definedName name="PE내관3난연">#REF!</definedName>
    <definedName name="PE내관3일반">#REF!</definedName>
    <definedName name="PE내관3조">[26]설치품셈!#REF!</definedName>
    <definedName name="PE내관난연">#REF!</definedName>
    <definedName name="PE내관일반">#REF!</definedName>
    <definedName name="PE내관철거가공">[26]설치품셈!#REF!</definedName>
    <definedName name="PE내관철거관로">[26]설치품셈!#REF!</definedName>
    <definedName name="PE내관철거전력구">[26]설치품셈!#REF!</definedName>
    <definedName name="PE내관포설1">#REF!</definedName>
    <definedName name="PE내관포설1조">#REF!</definedName>
    <definedName name="PE내관포설2조">#REF!</definedName>
    <definedName name="PE내관포설2조할증">#REF!</definedName>
    <definedName name="PE내관포설3조">#REF!</definedName>
    <definedName name="PE내관포설3조할증">#REF!</definedName>
    <definedName name="PE전선관">[7]노무산출서!$H$42</definedName>
    <definedName name="PE전선관1">[7]노무산출서!$H$43</definedName>
    <definedName name="PE전선관1열">[31]노무산출서!#REF!</definedName>
    <definedName name="PE전선관2">[7]노무산출서!$H$44</definedName>
    <definedName name="PE전선관2열">[31]노무산출서!#REF!</definedName>
    <definedName name="PE전선관3열">[31]노무산출서!#REF!</definedName>
    <definedName name="PE전선관A">[16]소요자재!#REF!</definedName>
    <definedName name="PE포설1">#REF!</definedName>
    <definedName name="PE포설2">#REF!</definedName>
    <definedName name="PE포설3">#REF!</definedName>
    <definedName name="PI">[12]예산내역서!#REF!</definedName>
    <definedName name="PIDF1">#REF!</definedName>
    <definedName name="PIDF2">#REF!</definedName>
    <definedName name="PIDF3">#REF!</definedName>
    <definedName name="PIJP">#REF!</definedName>
    <definedName name="PIN12C">[2]기준자료!#REF!</definedName>
    <definedName name="PIN12C_1">#REF!</definedName>
    <definedName name="PIN12C_2">#REF!</definedName>
    <definedName name="PIN17C">[2]기준자료!#REF!</definedName>
    <definedName name="PIN17C_1">#REF!</definedName>
    <definedName name="PIN17C_2">#REF!</definedName>
    <definedName name="pipe">[20]기준자료!$C$27</definedName>
    <definedName name="pjm" localSheetId="2" hidden="1">{#N/A,#N/A,FALSE,"회선임차현황"}</definedName>
    <definedName name="pjm" hidden="1">{#N/A,#N/A,FALSE,"회선임차현황"}</definedName>
    <definedName name="pl">'[47]설계명세서(선로)'!#REF!</definedName>
    <definedName name="POFD1">#REF!</definedName>
    <definedName name="POFD2">#REF!</definedName>
    <definedName name="POFD3">#REF!</definedName>
    <definedName name="POLE">[46]품셈!$A$601</definedName>
    <definedName name="PoleCancel">[23]!PoleCancel</definedName>
    <definedName name="PoleDialog">[21]!PoleDialog</definedName>
    <definedName name="PoleFind">[23]!PoleFind</definedName>
    <definedName name="PoleNew">[23]!PoleNew</definedName>
    <definedName name="PP">[6]아파트기별!$AJ$52</definedName>
    <definedName name="PPDP">#REF!</definedName>
    <definedName name="PPLINK_T">#REF!</definedName>
    <definedName name="PPLINK1">[13]소요자재명세서!$O$9</definedName>
    <definedName name="PPLINK2">#REF!</definedName>
    <definedName name="PPOJC1">#REF!</definedName>
    <definedName name="PPOJC2">#REF!</definedName>
    <definedName name="PPOJC3">#REF!</definedName>
    <definedName name="ppp" localSheetId="2" hidden="1">{"'선로집계'!$A$1:$G$68"}</definedName>
    <definedName name="ppp" hidden="1">{"'선로집계'!$A$1:$G$68"}</definedName>
    <definedName name="PPT">#REF!</definedName>
    <definedName name="PRACK1">#REF!</definedName>
    <definedName name="PRACK2">#REF!</definedName>
    <definedName name="_xlnm.Print_Area" localSheetId="0">'단순정비 설계'!$A$1:$R$17</definedName>
    <definedName name="_xlnm.Print_Area" localSheetId="2">#REF!</definedName>
    <definedName name="_xlnm.Print_Area" localSheetId="6">서비스코드!$A$1:$R$2156</definedName>
    <definedName name="_xlnm.Print_Area" localSheetId="4">'품셈#1'!$A$1:$M$31</definedName>
    <definedName name="_xlnm.Print_Area" localSheetId="5">'품셈#2'!$A$1:$M$31</definedName>
    <definedName name="_xlnm.Print_Area">#REF!</definedName>
    <definedName name="PRINT_AREA_MI" localSheetId="2">#REF!</definedName>
    <definedName name="PRINT_AREA_MI">#REF!</definedName>
    <definedName name="print_net">[48]!print_net</definedName>
    <definedName name="print_sd" localSheetId="2">'물량산출-세부내역'!print_sd</definedName>
    <definedName name="print_sd">[0]!print_sd</definedName>
    <definedName name="_xlnm.Print_Titles" localSheetId="2">#REF!</definedName>
    <definedName name="_xlnm.Print_Titles">#REF!</definedName>
    <definedName name="PRINT_TITLES_MI" localSheetId="2">#REF!</definedName>
    <definedName name="PRINT_TITLES_MI">#REF!</definedName>
    <definedName name="Project_Name">#REF!</definedName>
    <definedName name="PRT신설">#REF!</definedName>
    <definedName name="PRT이설">#REF!</definedName>
    <definedName name="PRT철거">#REF!</definedName>
    <definedName name="PS">[32]예산내역서!#REF!</definedName>
    <definedName name="PSB">[2]기준자료!#REF!</definedName>
    <definedName name="PSN">[2]기준자료!#REF!</definedName>
    <definedName name="PSUL">#REF!</definedName>
    <definedName name="PVC">#REF!</definedName>
    <definedName name="PVC_A">#REF!</definedName>
    <definedName name="PVC2공">[7]소요자재!$H$222</definedName>
    <definedName name="PVC곡관">[7]소요자재!$H$223</definedName>
    <definedName name="PVC곡관1">#REF!</definedName>
    <definedName name="PVC곡관A">#REF!</definedName>
    <definedName name="PVC관">[26]설치품셈!#REF!</definedName>
    <definedName name="PVC관부설">#REF!</definedName>
    <definedName name="PVC전선관">[31]소요자재!#REF!</definedName>
    <definedName name="PVC전선관A">[16]소요자재!#REF!</definedName>
    <definedName name="q234562456" localSheetId="2" hidden="1">{"'용역비'!$A$4:$C$8"}</definedName>
    <definedName name="q234562456" hidden="1">{"'용역비'!$A$4:$C$8"}</definedName>
    <definedName name="qkf" localSheetId="2" hidden="1">{#N/A,#N/A,FALSE,"현장 NCR 분석";#N/A,#N/A,FALSE,"현장품질감사";#N/A,#N/A,FALSE,"현장품질감사"}</definedName>
    <definedName name="qkf" hidden="1">{#N/A,#N/A,FALSE,"현장 NCR 분석";#N/A,#N/A,FALSE,"현장품질감사";#N/A,#N/A,FALSE,"현장품질감사"}</definedName>
    <definedName name="qq" localSheetId="2" hidden="1">{"'5국공정'!$A$1:$E$128"}</definedName>
    <definedName name="qq" hidden="1">{"'5국공정'!$A$1:$E$128"}</definedName>
    <definedName name="qs" localSheetId="2" hidden="1">{"'Sheet1'!$A$3:$I$16"}</definedName>
    <definedName name="qs" hidden="1">{"'Sheet1'!$A$3:$I$16"}</definedName>
    <definedName name="quad_e">[13]소요자재명세서!$O$25</definedName>
    <definedName name="quad_t">[13]소요자재명세서!$O$24</definedName>
    <definedName name="QUADE1">[7]소요자재!$H$56</definedName>
    <definedName name="QUADT1">[7]소요자재!$H$55</definedName>
    <definedName name="QW" localSheetId="2" hidden="1">{#N/A,#N/A,TRUE,"토적및재료집계";#N/A,#N/A,TRUE,"토적및재료집계";#N/A,#N/A,TRUE,"단위량"}</definedName>
    <definedName name="QW" hidden="1">{#N/A,#N/A,TRUE,"토적및재료집계";#N/A,#N/A,TRUE,"토적및재료집계";#N/A,#N/A,TRUE,"단위량"}</definedName>
    <definedName name="qwas" hidden="1">#REF!</definedName>
    <definedName name="qwerty" hidden="1">#REF!</definedName>
    <definedName name="QWS" hidden="1">#N/A</definedName>
    <definedName name="qyk" localSheetId="2" hidden="1">{"'용역비'!$A$4:$C$8"}</definedName>
    <definedName name="qyk" hidden="1">{"'용역비'!$A$4:$C$8"}</definedName>
    <definedName name="rack">[18]내역서!#REF!</definedName>
    <definedName name="RACK1">#REF!</definedName>
    <definedName name="RACK10">#REF!</definedName>
    <definedName name="RACK11">#REF!</definedName>
    <definedName name="RACK12">#REF!</definedName>
    <definedName name="RACK13">#REF!</definedName>
    <definedName name="rack18">[7]소요자재!$H$21</definedName>
    <definedName name="RACK1800">#REF!</definedName>
    <definedName name="rack18001">[7]소요자재!$H$43</definedName>
    <definedName name="RACK2">#REF!</definedName>
    <definedName name="RACK2000">#REF!</definedName>
    <definedName name="rack22">[7]소요자재!$H$22</definedName>
    <definedName name="RACK2200">#REF!</definedName>
    <definedName name="rack22001">[7]소요자재!$H$44</definedName>
    <definedName name="RACK3">#REF!</definedName>
    <definedName name="RACK4">#REF!</definedName>
    <definedName name="RACK41">#REF!</definedName>
    <definedName name="RACK5">#REF!</definedName>
    <definedName name="RACK6">#REF!</definedName>
    <definedName name="RACK7">#REF!</definedName>
    <definedName name="RACK8">#REF!</definedName>
    <definedName name="RACK9">#REF!</definedName>
    <definedName name="RACKXXX">#REF!</definedName>
    <definedName name="RACK설치">[10]노무비명세서!$AE$9</definedName>
    <definedName name="rank" localSheetId="2">'물량산출-세부내역'!rank</definedName>
    <definedName name="rank">[0]!rank</definedName>
    <definedName name="rate" localSheetId="2">#REF!</definedName>
    <definedName name="rate">#REF!</definedName>
    <definedName name="RCU" localSheetId="2">#REF!</definedName>
    <definedName name="RCU">#REF!</definedName>
    <definedName name="READY_GB">#REF!</definedName>
    <definedName name="READY_ILBN">#REF!</definedName>
    <definedName name="READY_IUN">#REF!</definedName>
    <definedName name="READY_JA">#REF!</definedName>
    <definedName name="READY_NOMU">#REF!</definedName>
    <definedName name="READY_TOTAL">#REF!</definedName>
    <definedName name="_xlnm.Recorder">#REF!</definedName>
    <definedName name="Region_Name">#REF!</definedName>
    <definedName name="reportfile">[24]!reportfile</definedName>
    <definedName name="RH" localSheetId="2" hidden="1">{"'용역비'!$A$4:$C$8"}</definedName>
    <definedName name="RH" hidden="1">{"'용역비'!$A$4:$C$8"}</definedName>
    <definedName name="rhkstp" localSheetId="2" hidden="1">{#N/A,#N/A,FALSE,"DAOCM 2차 검토"}</definedName>
    <definedName name="rhkstp" hidden="1">{#N/A,#N/A,FALSE,"DAOCM 2차 검토"}</definedName>
    <definedName name="RJ45신설">[33]단순단가표!$E$52</definedName>
    <definedName name="rk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rk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RNR" localSheetId="2" hidden="1">{#N/A,#N/A,FALSE,"회선임차현황"}</definedName>
    <definedName name="RNR" hidden="1">{#N/A,#N/A,FALSE,"회선임차현황"}</definedName>
    <definedName name="ROUTER">#REF!</definedName>
    <definedName name="ROUTER신설">#REF!</definedName>
    <definedName name="ROUTER철거">#REF!</definedName>
    <definedName name="RSDf" localSheetId="2" hidden="1">{#N/A,#N/A,FALSE,"회선임차현황"}</definedName>
    <definedName name="RSDf" hidden="1">{#N/A,#N/A,FALSE,"회선임차현황"}</definedName>
    <definedName name="rth" localSheetId="2" hidden="1">{"'용역비'!$A$4:$C$8"}</definedName>
    <definedName name="rth" hidden="1">{"'용역비'!$A$4:$C$8"}</definedName>
    <definedName name="rty" localSheetId="2" hidden="1">{"'용역비'!$A$4:$C$8"}</definedName>
    <definedName name="rty" hidden="1">{"'용역비'!$A$4:$C$8"}</definedName>
    <definedName name="ru">#REF!</definedName>
    <definedName name="ryuk" localSheetId="2" hidden="1">{"'용역비'!$A$4:$C$8"}</definedName>
    <definedName name="ryuk" hidden="1">{"'용역비'!$A$4:$C$8"}</definedName>
    <definedName name="s" localSheetId="2" hidden="1">{"'당진'!$A$1:$P$34","'당진'!$N$13"}</definedName>
    <definedName name="s" hidden="1">{"'당진'!$A$1:$P$34","'당진'!$N$13"}</definedName>
    <definedName name="s_1">[4]설계명세서!#REF!</definedName>
    <definedName name="s_2">[4]설계명세서!#REF!</definedName>
    <definedName name="s_3">[4]설계명세서!#REF!</definedName>
    <definedName name="s_4">[4]설계명세서!#REF!</definedName>
    <definedName name="s_t">#REF!</definedName>
    <definedName name="s_w시험">#REF!</definedName>
    <definedName name="S_W시험기사">#REF!</definedName>
    <definedName name="sa_jae">#REF!</definedName>
    <definedName name="SA12C">[2]기준자료!#REF!</definedName>
    <definedName name="SA12C_1">#REF!</definedName>
    <definedName name="SA12C_2">#REF!</definedName>
    <definedName name="SA17C">[2]기준자료!#REF!</definedName>
    <definedName name="SA17C_1">#REF!</definedName>
    <definedName name="SA17C_2">#REF!</definedName>
    <definedName name="SAFFGGF" hidden="1">"김명신"</definedName>
    <definedName name="SAPBEXdnldView" hidden="1">"43VADGHKMHCVZ24D4AXTZS10H"</definedName>
    <definedName name="SAPBEXsysID" hidden="1">"BWP"</definedName>
    <definedName name="SC">#REF!</definedName>
    <definedName name="scbl">'[47]설계명세서(선로)'!#REF!</definedName>
    <definedName name="SCP">#REF!</definedName>
    <definedName name="SD" localSheetId="2" hidden="1">{"'용역비'!$A$4:$C$8"}</definedName>
    <definedName name="SD" hidden="1">{"'용역비'!$A$4:$C$8"}</definedName>
    <definedName name="SDA" localSheetId="2" hidden="1">{"'광피스표'!$A$3:$N$54"}</definedName>
    <definedName name="SDA" hidden="1">{"'광피스표'!$A$3:$N$54"}</definedName>
    <definedName name="SDF" localSheetId="2" hidden="1">{"'용역비'!$A$4:$C$8"}</definedName>
    <definedName name="SDF" hidden="1">{"'용역비'!$A$4:$C$8"}</definedName>
    <definedName name="SDFG">#REF!</definedName>
    <definedName name="sdryhj" localSheetId="2" hidden="1">{"'용역비'!$A$4:$C$8"}</definedName>
    <definedName name="sdryhj" hidden="1">{"'용역비'!$A$4:$C$8"}</definedName>
    <definedName name="SDSD" localSheetId="2" hidden="1">{"'220승압(공문첨부)'!$A$3:$E$123"}</definedName>
    <definedName name="SDSD" hidden="1">{"'220승압(공문첨부)'!$A$3:$E$123"}</definedName>
    <definedName name="SE" localSheetId="2" hidden="1">{"'용역비'!$A$4:$C$8"}</definedName>
    <definedName name="SE" hidden="1">{"'용역비'!$A$4:$C$8"}</definedName>
    <definedName name="select_bg">[48]!select_bg</definedName>
    <definedName name="select_gg">[48]!select_gg</definedName>
    <definedName name="select_gi">[48]!select_gi</definedName>
    <definedName name="select_gj" localSheetId="2">'물량산출-세부내역'!select_gj</definedName>
    <definedName name="select_gj">[0]!select_gj</definedName>
    <definedName name="select_gjj3">[48]!select_gjj3</definedName>
    <definedName name="select_gjp">[48]!select_gjp</definedName>
    <definedName name="select_gs" localSheetId="2">'물량산출-세부내역'!select_gs</definedName>
    <definedName name="select_gs">[0]!select_gs</definedName>
    <definedName name="select_ij1" localSheetId="2">'물량산출-세부내역'!select_ij1</definedName>
    <definedName name="select_ij1">[0]!select_ij1</definedName>
    <definedName name="select_ij2" localSheetId="2">'물량산출-세부내역'!select_ij2</definedName>
    <definedName name="select_ij2">[0]!select_ij2</definedName>
    <definedName name="select_ij3" localSheetId="2">'물량산출-세부내역'!select_ij3</definedName>
    <definedName name="select_ij3">[0]!select_ij3</definedName>
    <definedName name="select_ti" localSheetId="2">'물량산출-세부내역'!select_ti</definedName>
    <definedName name="select_ti">[0]!select_ti</definedName>
    <definedName name="senario" localSheetId="2">#REF!</definedName>
    <definedName name="senario">#REF!</definedName>
    <definedName name="Sensitive" localSheetId="2">#REF!</definedName>
    <definedName name="Sensitive">#REF!</definedName>
    <definedName name="SEP" localSheetId="2" hidden="1">{"'Sheet1'!$A$3:$I$16"}</definedName>
    <definedName name="SEP" hidden="1">{"'Sheet1'!$A$3:$I$16"}</definedName>
    <definedName name="SEP수익" localSheetId="2" hidden="1">{"'Sheet1'!$A$3:$I$16"}</definedName>
    <definedName name="SEP수익" hidden="1">{"'Sheet1'!$A$3:$I$16"}</definedName>
    <definedName name="SEX">[30]소요자재!$H$52</definedName>
    <definedName name="sgj">'[34]설계명세서(종합)'!#REF!</definedName>
    <definedName name="SGSGFGHJHJH" hidden="1">"D:\SKT중계기 시설공사\CK-A2차\MyHTML.htm"</definedName>
    <definedName name="SH" localSheetId="2" hidden="1">{#N/A,#N/A,FALSE,"제목"}</definedName>
    <definedName name="SH" hidden="1">{#N/A,#N/A,FALSE,"제목"}</definedName>
    <definedName name="sheet1">'[49]2.장애관리현황'!$A$1</definedName>
    <definedName name="SILRING">[2]기준자료!#REF!</definedName>
    <definedName name="SIN">#REF!</definedName>
    <definedName name="sinnoim">#REF!</definedName>
    <definedName name="SIX_VOLT">[2]기준자료!#REF!</definedName>
    <definedName name="skj">[4]설계명세서!#REF!</definedName>
    <definedName name="SKT법원리_갈곡리">[50]성단물량!#REF!</definedName>
    <definedName name="slbi">[20]기준자료!$C$10</definedName>
    <definedName name="SLIP">[2]기준자료!#REF!</definedName>
    <definedName name="SP3_B">[2]기준자료!#REF!</definedName>
    <definedName name="SP3_UB">[2]기준자료!#REF!</definedName>
    <definedName name="SPACE">[2]기준자료!#REF!</definedName>
    <definedName name="special">[20]기준자료!$C$13</definedName>
    <definedName name="SPRSLV_1">#REF!</definedName>
    <definedName name="SPRSLV_2">#REF!</definedName>
    <definedName name="srhhgnxsgdsheaeeeeeeeee" localSheetId="2" hidden="1">{"'당진'!$A$1:$P$34","'당진'!$N$13"}</definedName>
    <definedName name="srhhgnxsgdsheaeeeeeeeee" hidden="1">{"'당진'!$A$1:$P$34","'당진'!$N$13"}</definedName>
    <definedName name="srth" localSheetId="2" hidden="1">{"'용역비'!$A$4:$C$8"}</definedName>
    <definedName name="srth" hidden="1">{"'용역비'!$A$4:$C$8"}</definedName>
    <definedName name="SS" localSheetId="2">'물량산출-세부내역'!SS</definedName>
    <definedName name="SS">[0]!SS</definedName>
    <definedName name="SSA" localSheetId="2" hidden="1">{"'용역비'!$A$4:$C$8"}</definedName>
    <definedName name="SSA" hidden="1">{"'용역비'!$A$4:$C$8"}</definedName>
    <definedName name="ssddsa" localSheetId="2" hidden="1">{"'용역비'!$A$4:$C$8"}</definedName>
    <definedName name="ssddsa" hidden="1">{"'용역비'!$A$4:$C$8"}</definedName>
    <definedName name="SSFG" localSheetId="2" hidden="1">{"'용역비'!$A$4:$C$8"}</definedName>
    <definedName name="SSFG" hidden="1">{"'용역비'!$A$4:$C$8"}</definedName>
    <definedName name="sspspps" localSheetId="2" hidden="1">{"'용역비'!$A$4:$C$8"}</definedName>
    <definedName name="sspspps" hidden="1">{"'용역비'!$A$4:$C$8"}</definedName>
    <definedName name="SSS" localSheetId="2" hidden="1">{"'5국공정'!$A$1:$E$128"}</definedName>
    <definedName name="SSS" hidden="1">{"'5국공정'!$A$1:$E$128"}</definedName>
    <definedName name="SSSDDDD" localSheetId="2" hidden="1">{"'용역비'!$A$4:$C$8"}</definedName>
    <definedName name="SSSDDDD" hidden="1">{"'용역비'!$A$4:$C$8"}</definedName>
    <definedName name="ssss" localSheetId="2" hidden="1">{"'용역비'!$A$4:$C$8"}</definedName>
    <definedName name="ssss" hidden="1">{"'용역비'!$A$4:$C$8"}</definedName>
    <definedName name="STBA">[4]설계명세서!#REF!</definedName>
    <definedName name="STICK_L">[2]기준자료!#REF!</definedName>
    <definedName name="STICK_S">[2]기준자료!#REF!</definedName>
    <definedName name="STS" localSheetId="2" hidden="1">{"'용역비'!$A$4:$C$8"}</definedName>
    <definedName name="STS" hidden="1">{"'용역비'!$A$4:$C$8"}</definedName>
    <definedName name="SumMake">[21]!SumMake</definedName>
    <definedName name="SUPORT">[2]기준자료!#REF!</definedName>
    <definedName name="SURGE_C">[2]기준자료!#REF!</definedName>
    <definedName name="SW">#REF!</definedName>
    <definedName name="SWVSH신설">#REF!</definedName>
    <definedName name="SWVSH이설">#REF!</definedName>
    <definedName name="SWVSH철거">#REF!</definedName>
    <definedName name="sw설치">#REF!</definedName>
    <definedName name="sw시험">#REF!</definedName>
    <definedName name="sys">'[47]설계명세서(선로)'!#REF!</definedName>
    <definedName name="SYS진단시험">[26]설치품셈!#REF!</definedName>
    <definedName name="syys" localSheetId="2" hidden="1">{"'용역비'!$A$4:$C$8"}</definedName>
    <definedName name="syys" hidden="1">{"'용역비'!$A$4:$C$8"}</definedName>
    <definedName name="T1_3240">#REF!</definedName>
    <definedName name="T1_MOD">#REF!</definedName>
    <definedName name="T1카드">[7]소요자재!$H$10</definedName>
    <definedName name="TABLE">[51]총괄집계표!#REF!</definedName>
    <definedName name="TABLE_14">[51]총괄집계표!#REF!</definedName>
    <definedName name="TABLE_15">[51]총괄집계표!#REF!</definedName>
    <definedName name="TABLE_2">[51]총괄집계표!#REF!</definedName>
    <definedName name="TABLE_23">[51]총괄집계표!#REF!</definedName>
    <definedName name="TABLE_24">[51]총괄집계표!#REF!</definedName>
    <definedName name="TABLE_25">[51]총괄집계표!#REF!</definedName>
    <definedName name="TABLE_26">[51]총괄집계표!#REF!</definedName>
    <definedName name="TABLE_27">[51]총괄집계표!#REF!</definedName>
    <definedName name="TABLE_28">[51]총괄집계표!#REF!</definedName>
    <definedName name="TABLE_29">[51]총괄집계표!#REF!</definedName>
    <definedName name="TABLE_30">[51]총괄집계표!#REF!</definedName>
    <definedName name="TABLE_31">[51]총괄집계표!#REF!</definedName>
    <definedName name="TABLE_32">[51]총괄집계표!#REF!</definedName>
    <definedName name="TABLE_33">[51]총괄집계표!#REF!</definedName>
    <definedName name="TABLE_34">[51]총괄집계표!#REF!</definedName>
    <definedName name="TABLE_35">[51]총괄집계표!#REF!</definedName>
    <definedName name="TABLE_36">[51]총괄집계표!#REF!</definedName>
    <definedName name="TABLE_37">[51]총괄집계표!#REF!</definedName>
    <definedName name="TABLE_38">[51]총괄집계표!#REF!</definedName>
    <definedName name="TABLE_39">[51]총괄집계표!#REF!</definedName>
    <definedName name="TABLE_40">[51]총괄집계표!#REF!</definedName>
    <definedName name="TABLE_41">[51]총괄집계표!#REF!</definedName>
    <definedName name="TABLE_42">[51]총괄집계표!#REF!</definedName>
    <definedName name="TABLE_43">[51]총괄집계표!#REF!</definedName>
    <definedName name="TABLE_44">[51]총괄집계표!#REF!</definedName>
    <definedName name="TABLE_45">[51]총괄집계표!#REF!</definedName>
    <definedName name="TABLE_46">[51]총괄집계표!#REF!</definedName>
    <definedName name="TABLE_47">[51]총괄집계표!#REF!</definedName>
    <definedName name="TABLE_48">[51]총괄집계표!#REF!</definedName>
    <definedName name="TABLE_49">[51]총괄집계표!#REF!</definedName>
    <definedName name="TABLE_50">[51]총괄집계표!#REF!</definedName>
    <definedName name="TABLE_51">[51]총괄집계표!#REF!</definedName>
    <definedName name="TABLE_52">[51]총괄집계표!#REF!</definedName>
    <definedName name="TABLE_53">[51]총괄집계표!#REF!</definedName>
    <definedName name="TABLE_54">[51]총괄집계표!#REF!</definedName>
    <definedName name="TABLE_55">[51]총괄집계표!#REF!</definedName>
    <definedName name="TABLE_56">[51]총괄집계표!#REF!</definedName>
    <definedName name="TABLE_57">[51]총괄집계표!#REF!</definedName>
    <definedName name="TABLE_58">[51]총괄집계표!#REF!</definedName>
    <definedName name="TABLE_59">[51]총괄집계표!#REF!</definedName>
    <definedName name="TABLE_60">[51]총괄집계표!#REF!</definedName>
    <definedName name="TABLE_61">[51]총괄집계표!#REF!</definedName>
    <definedName name="TABLE_62">[51]총괄집계표!#REF!</definedName>
    <definedName name="TABLE_63">[51]총괄집계표!#REF!</definedName>
    <definedName name="TABLE_64">[51]총괄집계표!#REF!</definedName>
    <definedName name="TABLE_65">[51]총괄집계표!#REF!</definedName>
    <definedName name="TABLE_66">[51]총괄집계표!#REF!</definedName>
    <definedName name="TABLE_67">[51]총괄집계표!#REF!</definedName>
    <definedName name="TABLE_68">[51]총괄집계표!#REF!</definedName>
    <definedName name="TABLE_69">[51]총괄집계표!#REF!</definedName>
    <definedName name="TAP_4">[2]기준자료!#REF!</definedName>
    <definedName name="TAP_8">[2]기준자료!#REF!</definedName>
    <definedName name="TBA">[2]기준자료!#REF!</definedName>
    <definedName name="tbgj">[4]설계명세서!#REF!</definedName>
    <definedName name="TC">#REF!</definedName>
    <definedName name="TCARD">[7]소요자재!$H$141</definedName>
    <definedName name="TCP">#REF!</definedName>
    <definedName name="TFUI" localSheetId="2" hidden="1">{"'용역비'!$A$4:$C$8"}</definedName>
    <definedName name="TFUI" hidden="1">{"'용역비'!$A$4:$C$8"}</definedName>
    <definedName name="THEEND">[24]!THEEND</definedName>
    <definedName name="THRU">#REF!</definedName>
    <definedName name="THSLV12C_1">#REF!</definedName>
    <definedName name="THSLV12C_2">#REF!</definedName>
    <definedName name="THSLV17C_1">#REF!</definedName>
    <definedName name="THSLV17C_2">#REF!</definedName>
    <definedName name="tip">#REF!</definedName>
    <definedName name="title">#REF!</definedName>
    <definedName name="tmp" localSheetId="2" hidden="1">{#N/A,#N/A,FALSE,"회선임차현황"}</definedName>
    <definedName name="tmp" hidden="1">{#N/A,#N/A,FALSE,"회선임차현황"}</definedName>
    <definedName name="TNWJD" localSheetId="2" hidden="1">{"'선로집계'!$A$1:$G$68"}</definedName>
    <definedName name="TNWJD" hidden="1">{"'선로집계'!$A$1:$G$68"}</definedName>
    <definedName name="tot">'[34]설계명세서(종합)'!#REF!</definedName>
    <definedName name="TOT_1">[4]설계명세서!#REF!</definedName>
    <definedName name="TOT_2">#REF!</definedName>
    <definedName name="tot_a">[52]선로분!$H$158</definedName>
    <definedName name="tot_d">'[34]설계명세서(종합)'!#REF!</definedName>
    <definedName name="TOT_D_1">[4]설계명세서!#REF!</definedName>
    <definedName name="TOT_D_2">[4]설계명세서!#REF!</definedName>
    <definedName name="tot_s">'[34]설계명세서(종합)'!#REF!</definedName>
    <definedName name="TOT_S_1">[4]설계명세서!#REF!</definedName>
    <definedName name="TOT_S_2">#REF!</definedName>
    <definedName name="TR" localSheetId="2" hidden="1">{#N/A,#N/A,FALSE,"회선임차현황"}</definedName>
    <definedName name="TR" hidden="1">{#N/A,#N/A,FALSE,"회선임차현황"}</definedName>
    <definedName name="TSI">#REF!</definedName>
    <definedName name="tu" localSheetId="2" hidden="1">{"'용역비'!$A$4:$C$8"}</definedName>
    <definedName name="tu" hidden="1">{"'용역비'!$A$4:$C$8"}</definedName>
    <definedName name="tuilol" localSheetId="2" hidden="1">{"'용역비'!$A$4:$C$8"}</definedName>
    <definedName name="tuilol" hidden="1">{"'용역비'!$A$4:$C$8"}</definedName>
    <definedName name="TV신설">#REF!</definedName>
    <definedName name="TV이설">#REF!</definedName>
    <definedName name="TV철거">#REF!</definedName>
    <definedName name="TYJ" localSheetId="2" hidden="1">{"'용역비'!$A$4:$C$8"}</definedName>
    <definedName name="TYJ" hidden="1">{"'용역비'!$A$4:$C$8"}</definedName>
    <definedName name="tyje" localSheetId="2" hidden="1">{"'용역비'!$A$4:$C$8"}</definedName>
    <definedName name="tyje" hidden="1">{"'용역비'!$A$4:$C$8"}</definedName>
    <definedName name="tyjet" localSheetId="2" hidden="1">{"'용역비'!$A$4:$C$8"}</definedName>
    <definedName name="tyjet" hidden="1">{"'용역비'!$A$4:$C$8"}</definedName>
    <definedName name="TYJJ" localSheetId="2" hidden="1">{"'용역비'!$A$4:$C$8"}</definedName>
    <definedName name="TYJJ" hidden="1">{"'용역비'!$A$4:$C$8"}</definedName>
    <definedName name="tyu" localSheetId="2" hidden="1">{"'용역비'!$A$4:$C$8"}</definedName>
    <definedName name="tyu" hidden="1">{"'용역비'!$A$4:$C$8"}</definedName>
    <definedName name="t형후크">#REF!</definedName>
    <definedName name="U" localSheetId="2" hidden="1">{"'용역비'!$A$4:$C$8"}</definedName>
    <definedName name="U" hidden="1">{"'용역비'!$A$4:$C$8"}</definedName>
    <definedName name="U_VOLT">[2]기준자료!#REF!</definedName>
    <definedName name="ulo" localSheetId="2" hidden="1">{"'용역비'!$A$4:$C$8"}</definedName>
    <definedName name="ulo" hidden="1">{"'용역비'!$A$4:$C$8"}</definedName>
    <definedName name="UNI">#REF!</definedName>
    <definedName name="UNI_ACCESSORY">[13]소요자재명세서!$O$78</definedName>
    <definedName name="UNI_CPU">[13]소요자재명세서!$O$64</definedName>
    <definedName name="UNI_NMU">[13]소요자재명세서!$O$67</definedName>
    <definedName name="UNI_OFAT">[13]소요자재명세서!$O$77</definedName>
    <definedName name="UNI_PW_AC">[13]소요자재명세서!$O$66</definedName>
    <definedName name="UNI_PW_DC">[13]소요자재명세서!$O$65</definedName>
    <definedName name="UNI_RS232">[13]소요자재명세서!$O$76</definedName>
    <definedName name="UNI_V35">[13]소요자재명세서!$O$74</definedName>
    <definedName name="UNIAC">#REF!</definedName>
    <definedName name="UNIA형">[7]소요자재!$H$99</definedName>
    <definedName name="UNIB형">[7]소요자재!$H$100</definedName>
    <definedName name="UNICPU">#REF!</definedName>
    <definedName name="UNIC형">[7]소요자재!$H$101</definedName>
    <definedName name="UNIDC">#REF!</definedName>
    <definedName name="UNID형">[7]소요자재!$H$102</definedName>
    <definedName name="UNIE형">[7]소요자재!$H$103</definedName>
    <definedName name="UNIF형">[7]소요자재!$H$104</definedName>
    <definedName name="UNIMUX">[13]소요자재명세서!$O$63</definedName>
    <definedName name="UNIOJC1">#REF!</definedName>
    <definedName name="UNIOJC2">#REF!</definedName>
    <definedName name="UNIRS232">#REF!</definedName>
    <definedName name="UNIV">#REF!</definedName>
    <definedName name="UPS">[46]품셈!$A$31</definedName>
    <definedName name="uu" localSheetId="2" hidden="1">{"'용역비'!$A$4:$C$8"}</definedName>
    <definedName name="uu" hidden="1">{"'용역비'!$A$4:$C$8"}</definedName>
    <definedName name="UUU" localSheetId="2" hidden="1">{"'광피스표'!$A$3:$N$54"}</definedName>
    <definedName name="UUU" hidden="1">{"'광피스표'!$A$3:$N$54"}</definedName>
    <definedName name="U형찬넬">[26]설치품셈!#REF!</definedName>
    <definedName name="V.35">[7]소요자재!$H$54</definedName>
    <definedName name="V35_3240">#REF!</definedName>
    <definedName name="V35CARD">[7]소요자재!$H$143</definedName>
    <definedName name="VAT">#REF!</definedName>
    <definedName name="vbbc">[53]예산내역서!#REF!</definedName>
    <definedName name="vcvcvc" localSheetId="2" hidden="1">{#N/A,#N/A,FALSE,"현장 NCR 분석";#N/A,#N/A,FALSE,"현장품질감사";#N/A,#N/A,FALSE,"현장품질감사"}</definedName>
    <definedName name="vcvcvc" hidden="1">{#N/A,#N/A,FALSE,"현장 NCR 분석";#N/A,#N/A,FALSE,"현장품질감사";#N/A,#N/A,FALSE,"현장품질감사"}</definedName>
    <definedName name="VGA">#REF!</definedName>
    <definedName name="VGAP">#REF!</definedName>
    <definedName name="VINYL_WIRE">[2]기준자료!#REF!</definedName>
    <definedName name="VLXOJC1">#REF!</definedName>
    <definedName name="VLXOJC2">#REF!</definedName>
    <definedName name="VLXOJC3">#REF!</definedName>
    <definedName name="VPN신설">#REF!</definedName>
    <definedName name="VPN이설">#REF!</definedName>
    <definedName name="VPN철거">#REF!</definedName>
    <definedName name="VTR신설">#REF!</definedName>
    <definedName name="VTR철거">#REF!</definedName>
    <definedName name="w2e3" localSheetId="2" hidden="1">{"'광피스표'!$A$3:$N$54"}</definedName>
    <definedName name="w2e3" hidden="1">{"'광피스표'!$A$3:$N$54"}</definedName>
    <definedName name="way">#REF!</definedName>
    <definedName name="wd" localSheetId="2" hidden="1">{"'Sheet1'!$A$3:$I$16"}</definedName>
    <definedName name="wd" hidden="1">{"'Sheet1'!$A$3:$I$16"}</definedName>
    <definedName name="WER" localSheetId="2" hidden="1">{"'광피스표'!$A$3:$N$54"}</definedName>
    <definedName name="WER" hidden="1">{"'광피스표'!$A$3:$N$54"}</definedName>
    <definedName name="wew" localSheetId="2" hidden="1">{#N/A,#N/A,FALSE,"현장 NCR 분석";#N/A,#N/A,FALSE,"현장품질감사";#N/A,#N/A,FALSE,"현장품질감사"}</definedName>
    <definedName name="wew" hidden="1">{#N/A,#N/A,FALSE,"현장 NCR 분석";#N/A,#N/A,FALSE,"현장품질감사";#N/A,#N/A,FALSE,"현장품질감사"}</definedName>
    <definedName name="wj" localSheetId="2" hidden="1">{"'선로집계'!$A$1:$G$68"}</definedName>
    <definedName name="wj" hidden="1">{"'선로집계'!$A$1:$G$68"}</definedName>
    <definedName name="WJD">[30]소요자재!$H$139</definedName>
    <definedName name="wosmd" localSheetId="2" hidden="1">{"'용역비'!$A$4:$C$8"}</definedName>
    <definedName name="wosmd" hidden="1">{"'용역비'!$A$4:$C$8"}</definedName>
    <definedName name="wrn.111." localSheetId="2" hidden="1">{#N/A,#N/A,FALSE,"제목"}</definedName>
    <definedName name="wrn.111." hidden="1">{#N/A,#N/A,FALSE,"제목"}</definedName>
    <definedName name="wrn.DACOM._.광전송장치._.투찰가._.검토." localSheetId="2" hidden="1">{#N/A,#N/A,FALSE,"DAOCM 2차 검토"}</definedName>
    <definedName name="wrn.DACOM._.광전송장치._.투찰가._.검토." hidden="1">{#N/A,#N/A,FALSE,"DAOCM 2차 검토"}</definedName>
    <definedName name="wrn.견적서." localSheetId="2" hidden="1">{#N/A,#N/A,FALSE,"QUOT_960527"}</definedName>
    <definedName name="wrn.견적서." hidden="1">{#N/A,#N/A,FALSE,"QUOT_960527"}</definedName>
    <definedName name="wrn.송변전공종단가.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수." localSheetId="2" hidden="1">{#N/A,"수불부",FALSE,"사급자재수불서";#N/A,"수불부",FALSE,"사급자재수불서"}</definedName>
    <definedName name="wrn.수." hidden="1">{#N/A,"수불부",FALSE,"사급자재수불서";#N/A,"수불부",FALSE,"사급자재수불서"}</definedName>
    <definedName name="wrn.신용찬." localSheetId="2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표준공종단가.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현장._.NCR._.분석." localSheetId="2" hidden="1">{#N/A,#N/A,FALSE,"현장 NCR 분석";#N/A,#N/A,FALSE,"현장품질감사";#N/A,#N/A,FALSE,"현장품질감사"}</definedName>
    <definedName name="wrn.현장._.NCR._.분석." hidden="1">{#N/A,#N/A,FALSE,"현장 NCR 분석";#N/A,#N/A,FALSE,"현장품질감사";#N/A,#N/A,FALSE,"현장품질감사"}</definedName>
    <definedName name="wrn.회선임차현황." localSheetId="2" hidden="1">{#N/A,#N/A,FALSE,"회선임차현황"}</definedName>
    <definedName name="wrn.회선임차현황." hidden="1">{#N/A,#N/A,FALSE,"회선임차현황"}</definedName>
    <definedName name="wrty" localSheetId="2" hidden="1">{"'용역비'!$A$4:$C$8"}</definedName>
    <definedName name="wrty" hidden="1">{"'용역비'!$A$4:$C$8"}</definedName>
    <definedName name="wrtyrtyrt" localSheetId="2" hidden="1">{"'용역비'!$A$4:$C$8"}</definedName>
    <definedName name="wrtyrtyrt" hidden="1">{"'용역비'!$A$4:$C$8"}</definedName>
    <definedName name="wrtywrtywr" localSheetId="2" hidden="1">{"'용역비'!$A$4:$C$8"}</definedName>
    <definedName name="wrtywrtywr" hidden="1">{"'용역비'!$A$4:$C$8"}</definedName>
    <definedName name="wuy" localSheetId="2" hidden="1">{"'용역비'!$A$4:$C$8"}</definedName>
    <definedName name="wuy" hidden="1">{"'용역비'!$A$4:$C$8"}</definedName>
    <definedName name="WW" localSheetId="2">'물량산출-세부내역'!WW</definedName>
    <definedName name="WW">[0]!WW</definedName>
    <definedName name="wwwwwwwwww" localSheetId="2" hidden="1">{0}</definedName>
    <definedName name="wwwwwwwwww" hidden="1">{0}</definedName>
    <definedName name="x5xX94">#REF!</definedName>
    <definedName name="XC" localSheetId="2" hidden="1">{"'광피스표'!$A$3:$N$54"}</definedName>
    <definedName name="XC" hidden="1">{"'광피스표'!$A$3:$N$54"}</definedName>
    <definedName name="XCCFD" localSheetId="2" hidden="1">{"'광피스표'!$A$3:$N$54"}</definedName>
    <definedName name="XCCFD" hidden="1">{"'광피스표'!$A$3:$N$54"}</definedName>
    <definedName name="XX" localSheetId="2" hidden="1">{#N/A,#N/A,FALSE,"회선임차현황"}</definedName>
    <definedName name="XX" hidden="1">{#N/A,#N/A,FALSE,"회선임차현황"}</definedName>
    <definedName name="XXXX" localSheetId="2" hidden="1">{"'용역비'!$A$4:$C$8"}</definedName>
    <definedName name="XXXX" hidden="1">{"'용역비'!$A$4:$C$8"}</definedName>
    <definedName name="y" localSheetId="2" hidden="1">{"'용역비'!$A$4:$C$8"}</definedName>
    <definedName name="y" hidden="1">{"'용역비'!$A$4:$C$8"}</definedName>
    <definedName name="yc">[4]설계명세서!#REF!</definedName>
    <definedName name="YFU" localSheetId="2" hidden="1">{"'용역비'!$A$4:$C$8"}</definedName>
    <definedName name="YFU" hidden="1">{"'용역비'!$A$4:$C$8"}</definedName>
    <definedName name="yh" localSheetId="2" hidden="1">{#N/A,#N/A,FALSE,"제목"}</definedName>
    <definedName name="yh" hidden="1">{#N/A,#N/A,FALSE,"제목"}</definedName>
    <definedName name="YL" localSheetId="2" hidden="1">{"'용역비'!$A$4:$C$8"}</definedName>
    <definedName name="YL" hidden="1">{"'용역비'!$A$4:$C$8"}</definedName>
    <definedName name="yu" localSheetId="2" hidden="1">{"'용역비'!$A$4:$C$8"}</definedName>
    <definedName name="yu" hidden="1">{"'용역비'!$A$4:$C$8"}</definedName>
    <definedName name="YUK" localSheetId="2" hidden="1">{"'용역비'!$A$4:$C$8"}</definedName>
    <definedName name="YUK" hidden="1">{"'용역비'!$A$4:$C$8"}</definedName>
    <definedName name="yyyy" localSheetId="2" hidden="1">{"'용역비'!$A$4:$C$8"}</definedName>
    <definedName name="yyyy" hidden="1">{"'용역비'!$A$4:$C$8"}</definedName>
    <definedName name="Z_TERMINAL">[2]기준자료!#REF!</definedName>
    <definedName name="Z1형">[7]소요자재!$H$42</definedName>
    <definedName name="ZA" localSheetId="2" hidden="1">{"'광피스표'!$A$3:$N$54"}</definedName>
    <definedName name="ZA" hidden="1">{"'광피스표'!$A$3:$N$54"}</definedName>
    <definedName name="Z형">[7]소요자재!$H$20</definedName>
    <definedName name="ㄱ" localSheetId="2" hidden="1">{"'용역비'!$A$4:$C$8"}</definedName>
    <definedName name="ㄱ" hidden="1">{"'용역비'!$A$4:$C$8"}</definedName>
    <definedName name="ㄱㄱ">#REF!</definedName>
    <definedName name="ㄱㄱㄱ" localSheetId="2" hidden="1">{"'선로집계'!$A$1:$G$68"}</definedName>
    <definedName name="ㄱㄱㄱ" hidden="1">{"'선로집계'!$A$1:$G$68"}</definedName>
    <definedName name="ㄱㄷㄱㄷ" localSheetId="2" hidden="1">{#N/A,#N/A,FALSE,"현장 NCR 분석";#N/A,#N/A,FALSE,"현장품질감사";#N/A,#N/A,FALSE,"현장품질감사"}</definedName>
    <definedName name="ㄱㄷㄱㄷ" hidden="1">{#N/A,#N/A,FALSE,"현장 NCR 분석";#N/A,#N/A,FALSE,"현장품질감사";#N/A,#N/A,FALSE,"현장품질감사"}</definedName>
    <definedName name="가" localSheetId="2" hidden="1">{"'Sheet1'!$A$3:$I$16"}</definedName>
    <definedName name="가" hidden="1">{"'Sheet1'!$A$3:$I$16"}</definedName>
    <definedName name="가S_O" localSheetId="2" hidden="1">{#N/A,#N/A,FALSE,"DAOCM 2차 검토"}</definedName>
    <definedName name="가S_O" hidden="1">{#N/A,#N/A,FALSE,"DAOCM 2차 검토"}</definedName>
    <definedName name="가공10A">[16]소요자재!#REF!</definedName>
    <definedName name="가공12A">[16]소요자재!#REF!</definedName>
    <definedName name="가공12C">[54]소요자재!$H$156</definedName>
    <definedName name="가공24A">[16]소요자재!#REF!</definedName>
    <definedName name="가공24C">[54]소요자재!$H$157</definedName>
    <definedName name="가공36A">[16]소요자재!#REF!</definedName>
    <definedName name="가공36C">[54]소요자재!$H$158</definedName>
    <definedName name="가공48A">[16]소요자재!#REF!</definedName>
    <definedName name="가공48C">[7]소요자재!$H$159</definedName>
    <definedName name="가공6A">[16]소요자재!#REF!</definedName>
    <definedName name="가공6C">[54]소요자재!$H$155</definedName>
    <definedName name="가공거리" localSheetId="2">#REF!</definedName>
    <definedName name="가공거리">#REF!</definedName>
    <definedName name="가공광철거">[16]노무산출서!#REF!</definedName>
    <definedName name="가공광철거A">[16]노무산출서!#REF!</definedName>
    <definedName name="가공명찰1">[10]종합기별!$Z$10</definedName>
    <definedName name="가공명찰2">[10]종합기별!$Z$13</definedName>
    <definedName name="가공명찰3">[10]종합기별!$Z$16</definedName>
    <definedName name="가공명찰4">[10]종합기별!$Z$19</definedName>
    <definedName name="가공명찰A">[16]소요자재!#REF!</definedName>
    <definedName name="가공명찰철거">[16]노무산출서!#REF!</definedName>
    <definedName name="가공명찰철거A">[16]노무산출서!#REF!</definedName>
    <definedName name="가공명찰취부">[55]노무산출서!$H$58</definedName>
    <definedName name="가공비">[25]설계명세서!$H$459</definedName>
    <definedName name="가공스파이랄1">[10]종합기별!$AC$10</definedName>
    <definedName name="가공스파이랄2">[10]종합기별!$AC$13</definedName>
    <definedName name="가공스파이랄3">[10]종합기별!$AC$16</definedName>
    <definedName name="가공스파이랄4">[10]종합기별!$AC$19</definedName>
    <definedName name="가공스파이랄A">[16]소요자재!#REF!</definedName>
    <definedName name="가공위험철거">[16]노무산출서!#REF!</definedName>
    <definedName name="가공위험철거A">[16]노무산출서!#REF!</definedName>
    <definedName name="가공철거">#REF!</definedName>
    <definedName name="가공포설">#REF!</definedName>
    <definedName name="가공함체20">[16]소요자재!#REF!</definedName>
    <definedName name="가공함체20A">[16]소요자재!#REF!</definedName>
    <definedName name="가공함체30A">[16]소요자재!#REF!</definedName>
    <definedName name="가공함체40">[16]소요자재!#REF!</definedName>
    <definedName name="가공함체40A">[16]소요자재!#REF!</definedName>
    <definedName name="가나">#REF!</definedName>
    <definedName name="가나다" hidden="1">#REF!</definedName>
    <definedName name="가상단말신설">[33]단순단가표!$E$37</definedName>
    <definedName name="가상사설망단말신설">#REF!</definedName>
    <definedName name="가설비">[25]설계명세서!$H$425</definedName>
    <definedName name="가설비1">[56]설계명세!#REF!</definedName>
    <definedName name="가설비2">[56]설계명세!#REF!</definedName>
    <definedName name="가설비계">[56]설계명세!#REF!</definedName>
    <definedName name="가설사무소" localSheetId="2">#REF!</definedName>
    <definedName name="가설사무소">#REF!</definedName>
    <definedName name="가설장비손료">[57]준공정산!#REF!</definedName>
    <definedName name="가입" localSheetId="2">#REF!</definedName>
    <definedName name="가입">#REF!</definedName>
    <definedName name="가입자" localSheetId="2">#REF!</definedName>
    <definedName name="가입자">#REF!</definedName>
    <definedName name="가자" localSheetId="2" hidden="1">{"'Sheet1'!$A$4:$Y$100"}</definedName>
    <definedName name="가자" hidden="1">{"'Sheet1'!$A$4:$Y$100"}</definedName>
    <definedName name="가지치기">[46]품셈!$A$302</definedName>
    <definedName name="각암타이">[13]소요자재명세서!$O$184</definedName>
    <definedName name="간노">#REF!</definedName>
    <definedName name="간노_1">#REF!</definedName>
    <definedName name="간노_3">[58]설계명세서!$G$177</definedName>
    <definedName name="간노1" localSheetId="2">#REF!</definedName>
    <definedName name="간노1">#REF!</definedName>
    <definedName name="간노2" localSheetId="2">#REF!</definedName>
    <definedName name="간노2">#REF!</definedName>
    <definedName name="간노비" localSheetId="2">#REF!</definedName>
    <definedName name="간노비">#REF!</definedName>
    <definedName name="간접">#REF!</definedName>
    <definedName name="간접노무">#REF!</definedName>
    <definedName name="간접노무1">#REF!</definedName>
    <definedName name="간접노무2">#REF!</definedName>
    <definedName name="간접노무3">#REF!</definedName>
    <definedName name="간접노무비">[59]설계명세서!$H$64</definedName>
    <definedName name="간접노무비3" localSheetId="2">#REF!</definedName>
    <definedName name="간접노무비3">#REF!</definedName>
    <definedName name="간접노무비4" localSheetId="2">#REF!</definedName>
    <definedName name="간접노무비4">#REF!</definedName>
    <definedName name="간접노무비계" localSheetId="2">#REF!</definedName>
    <definedName name="간접노무비계">#REF!</definedName>
    <definedName name="간접재료비">#REF!</definedName>
    <definedName name="간접재료비_관로">'[60]예산내역서(총괄)'!$I$11</definedName>
    <definedName name="간접재료비_케이블">'[60]예산내역서(총괄)'!$I$21</definedName>
    <definedName name="감상비22" localSheetId="2" hidden="1">{"'Sheet1'!$A$3:$I$16"}</definedName>
    <definedName name="감상비22" hidden="1">{"'Sheet1'!$A$3:$I$16"}</definedName>
    <definedName name="감시모듈">[12]예산내역서!#REF!</definedName>
    <definedName name="감시장치후배치도" localSheetId="2" hidden="1">{#N/A,#N/A,FALSE,"회선임차현황"}</definedName>
    <definedName name="감시장치후배치도" hidden="1">{#N/A,#N/A,FALSE,"회선임차현황"}</definedName>
    <definedName name="강곤">#REF!</definedName>
    <definedName name="강관">[46]품셈!$A$114</definedName>
    <definedName name="강관1">#REF!</definedName>
    <definedName name="강관80MM">'[61]9.설치품셈'!#REF!</definedName>
    <definedName name="강관건주">[10]노무비명세서!$AE$63</definedName>
    <definedName name="강관주">[31]소요자재!#REF!</definedName>
    <definedName name="강관주A">[16]소요자재!#REF!</definedName>
    <definedName name="강관주건주">[55]노무산출서!$H$87</definedName>
    <definedName name="강상묵">[62]교환노무!#REF!</definedName>
    <definedName name="강아지" localSheetId="2">#REF!</definedName>
    <definedName name="강아지">#REF!</definedName>
    <definedName name="강연선">[63]소요자재명세서2!$N$196</definedName>
    <definedName name="강연선A" localSheetId="2">#REF!</definedName>
    <definedName name="강연선A">#REF!</definedName>
    <definedName name="강재" localSheetId="2">#REF!</definedName>
    <definedName name="강재">#REF!</definedName>
    <definedName name="강재시설" localSheetId="2">#REF!</definedName>
    <definedName name="강재시설">#REF!</definedName>
    <definedName name="강재전선관" localSheetId="2">[31]소요자재!#REF!</definedName>
    <definedName name="강재전선관">[31]소요자재!#REF!</definedName>
    <definedName name="강재전선관시설" localSheetId="2">[31]노무산출서!#REF!</definedName>
    <definedName name="강재전선관시설">[31]노무산출서!#REF!</definedName>
    <definedName name="강재전선관시설A" localSheetId="2">[16]노무산출서!#REF!</definedName>
    <definedName name="강재전선관시설A">[16]노무산출서!#REF!</definedName>
    <definedName name="강재포설" localSheetId="2">#REF!</definedName>
    <definedName name="강재포설">#REF!</definedName>
    <definedName name="강제간선">[64]노무산출서!$H$46</definedName>
    <definedName name="강제전선관28">[16]소요자재!#REF!</definedName>
    <definedName name="강제전선관28A">[16]소요자재!#REF!</definedName>
    <definedName name="강제전선관36">[16]소요자재!#REF!</definedName>
    <definedName name="강제전선관36A">[16]소요자재!#REF!</definedName>
    <definedName name="강제전선관시설">#REF!</definedName>
    <definedName name="개별시험">[26]설치품셈!#REF!</definedName>
    <definedName name="개통시험1">#REF!</definedName>
    <definedName name="개통시험2">#REF!</definedName>
    <definedName name="개통시험3">#REF!</definedName>
    <definedName name="개통시험비">#REF!</definedName>
    <definedName name="거리">#REF!</definedName>
    <definedName name="거리철">#REF!</definedName>
    <definedName name="건축목공">#REF!</definedName>
    <definedName name="검토" localSheetId="2" hidden="1">{#N/A,#N/A,FALSE,"현장 NCR 분석";#N/A,#N/A,FALSE,"현장품질감사";#N/A,#N/A,FALSE,"현장품질감사"}</definedName>
    <definedName name="검토" hidden="1">{#N/A,#N/A,FALSE,"현장 NCR 분석";#N/A,#N/A,FALSE,"현장품질감사";#N/A,#N/A,FALSE,"현장품질감사"}</definedName>
    <definedName name="검토서D" localSheetId="2" hidden="1">{#N/A,#N/A,FALSE,"현장 NCR 분석";#N/A,#N/A,FALSE,"현장품질감사";#N/A,#N/A,FALSE,"현장품질감사"}</definedName>
    <definedName name="검토서D" hidden="1">{#N/A,#N/A,FALSE,"현장 NCR 분석";#N/A,#N/A,FALSE,"현장품질감사";#N/A,#N/A,FALSE,"현장품질감사"}</definedName>
    <definedName name="검토자">[65]기초자료입력!$B$20</definedName>
    <definedName name="겉표지" localSheetId="2" hidden="1">#REF!</definedName>
    <definedName name="겉표지" hidden="1">#REF!</definedName>
    <definedName name="견1" localSheetId="2">#REF!</definedName>
    <definedName name="견1">#REF!</definedName>
    <definedName name="견2" localSheetId="2">#REF!</definedName>
    <definedName name="견2">#REF!</definedName>
    <definedName name="견월악_성판악">#REF!</definedName>
    <definedName name="견인선">#REF!</definedName>
    <definedName name="견인선1">[64]노무산출서!$H$98</definedName>
    <definedName name="견인선A">[16]소요자재!#REF!</definedName>
    <definedName name="견인선시설">[31]노무산출서!#REF!</definedName>
    <definedName name="견인선포설">#REF!</definedName>
    <definedName name="견적3" localSheetId="2" hidden="1">{#N/A,#N/A,FALSE,"제목"}</definedName>
    <definedName name="견적3" hidden="1">{#N/A,#N/A,FALSE,"제목"}</definedName>
    <definedName name="경" localSheetId="2">'물량산출-세부내역'!경</definedName>
    <definedName name="경">[0]!경</definedName>
    <definedName name="경간" localSheetId="2">#REF!</definedName>
    <definedName name="경간">#REF!</definedName>
    <definedName name="경고표시테이프">[46]품셈!$A$191</definedName>
    <definedName name="경보시험">[26]설치품셈!#REF!</definedName>
    <definedName name="경비">#REF!</definedName>
    <definedName name="경비_1">#REF!</definedName>
    <definedName name="경비_3">[58]설계명세서!$G$194</definedName>
    <definedName name="경비_f" localSheetId="2">#REF!</definedName>
    <definedName name="경비_f">#REF!</definedName>
    <definedName name="경비_관로">'[60]예산내역서(총괄)'!$M$11</definedName>
    <definedName name="경비1" localSheetId="2">#REF!</definedName>
    <definedName name="경비1">#REF!</definedName>
    <definedName name="경비2" localSheetId="2">#REF!</definedName>
    <definedName name="경비2">#REF!</definedName>
    <definedName name="경비3" localSheetId="2">#REF!</definedName>
    <definedName name="경비3">#REF!</definedName>
    <definedName name="경비4">#REF!</definedName>
    <definedName name="경비계">#REF!</definedName>
    <definedName name="경비합">#REF!</definedName>
    <definedName name="경비합계">#REF!</definedName>
    <definedName name="경비합계_1">#REF!</definedName>
    <definedName name="경비합계_2">#REF!</definedName>
    <definedName name="경완금">[64]소요자재!$H$208</definedName>
    <definedName name="경완금1" localSheetId="2">#REF!</definedName>
    <definedName name="경완금1">#REF!</definedName>
    <definedName name="경완금2" localSheetId="2">#REF!</definedName>
    <definedName name="경완금2">#REF!</definedName>
    <definedName name="경완금설치">'[66]8.설치품셈'!$H$207</definedName>
    <definedName name="경완금시설" localSheetId="2">#REF!</definedName>
    <definedName name="경완금시설">#REF!</definedName>
    <definedName name="경유" localSheetId="2">#REF!</definedName>
    <definedName name="경유">#REF!</definedName>
    <definedName name="계산차량대수" localSheetId="2">#REF!</definedName>
    <definedName name="계산차량대수">#REF!</definedName>
    <definedName name="계수" localSheetId="2">[67]소운반!#REF!</definedName>
    <definedName name="계수">[67]소운반!#REF!</definedName>
    <definedName name="계약금액" localSheetId="2">[68]설계명세서!#REF!</definedName>
    <definedName name="계약금액">[68]설계명세서!#REF!</definedName>
    <definedName name="계약방법">[69]설명서!$D$49</definedName>
    <definedName name="계장공">[46]노임단가표!$D$21</definedName>
    <definedName name="계통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계통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계통연동시험">[26]설치품셈!#REF!</definedName>
    <definedName name="계획보수" localSheetId="2" hidden="1">{"'220승압(공문첨부)'!$A$3:$E$123"}</definedName>
    <definedName name="계획보수" hidden="1">{"'220승압(공문첨부)'!$A$3:$E$123"}</definedName>
    <definedName name="고">#REF!</definedName>
    <definedName name="고객검색">#REF!</definedName>
    <definedName name="고급기술자">#REF!</definedName>
    <definedName name="고문" localSheetId="2" hidden="1">{#N/A,#N/A,FALSE,"현장 NCR 분석";#N/A,#N/A,FALSE,"현장품질감사";#N/A,#N/A,FALSE,"현장품질감사"}</definedName>
    <definedName name="고문" hidden="1">{#N/A,#N/A,FALSE,"현장 NCR 분석";#N/A,#N/A,FALSE,"현장품질감사";#N/A,#N/A,FALSE,"현장품질감사"}</definedName>
    <definedName name="고압">#REF!</definedName>
    <definedName name="고압케이블전공">#REF!</definedName>
    <definedName name="고용">#REF!</definedName>
    <definedName name="고용1">#REF!</definedName>
    <definedName name="고용2">#REF!</definedName>
    <definedName name="고주파케이블">'[61]9.설치품셈'!#REF!</definedName>
    <definedName name="고주파케이블12M">'[61]9.설치품셈'!#REF!</definedName>
    <definedName name="고창" localSheetId="2" hidden="1">{#N/A,#N/A,FALSE,"회선임차현황"}</definedName>
    <definedName name="고창" hidden="1">{#N/A,#N/A,FALSE,"회선임차현황"}</definedName>
    <definedName name="고창배치도" localSheetId="2" hidden="1">{#N/A,#N/A,FALSE,"회선임차현황"}</definedName>
    <definedName name="고창배치도" hidden="1">{#N/A,#N/A,FALSE,"회선임차현황"}</definedName>
    <definedName name="곡관">#REF!</definedName>
    <definedName name="공">[70]공사통보서!#REF!</definedName>
    <definedName name="공가원가VMS\" localSheetId="2" hidden="1">{#N/A,#N/A,TRUE,"토적및재료집계";#N/A,#N/A,TRUE,"토적및재료집계";#N/A,#N/A,TRUE,"단위량"}</definedName>
    <definedName name="공가원가VMS\" hidden="1">{#N/A,#N/A,TRUE,"토적및재료집계";#N/A,#N/A,TRUE,"토적및재료집계";#N/A,#N/A,TRUE,"단위량"}</definedName>
    <definedName name="공구">#REF!</definedName>
    <definedName name="공구1">#REF!</definedName>
    <definedName name="공구2">#REF!</definedName>
    <definedName name="공구손료">#REF!</definedName>
    <definedName name="공급">#REF!</definedName>
    <definedName name="공급가액">#REF!</definedName>
    <definedName name="공급계약">[71]설계명세서!$L$66</definedName>
    <definedName name="공기">[6]아파트기별!$AS$52</definedName>
    <definedName name="공드럼">[26]설치품셈!#REF!</definedName>
    <definedName name="공드럼해체">[26]설치품셈!#REF!</definedName>
    <definedName name="공량산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량산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리">[6]공리일!$J$8</definedName>
    <definedName name="공리일공제">'[72]설계명세서(종합)'!#REF!</definedName>
    <definedName name="공사1" localSheetId="2">#REF!</definedName>
    <definedName name="공사1">#REF!</definedName>
    <definedName name="공사2" localSheetId="2">#REF!</definedName>
    <definedName name="공사2">#REF!</definedName>
    <definedName name="공사경비">[60]예산내역서!$O$75</definedName>
    <definedName name="공사명">'[61]기본DATA Sheet'!$B$2</definedName>
    <definedName name="공사방법">[65]기초자료입력!$B$18</definedName>
    <definedName name="공사분할" localSheetId="2">'물량산출-세부내역'!공사분할</definedName>
    <definedName name="공사분할">[0]!공사분할</definedName>
    <definedName name="공사비" localSheetId="2">#REF!</definedName>
    <definedName name="공사비">#REF!</definedName>
    <definedName name="공사비산출적용근거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사비산출적용근거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사비지점별" localSheetId="2">'물량산출-세부내역'!공사비지점별</definedName>
    <definedName name="공사비지점별">[0]!공사비지점별</definedName>
    <definedName name="공사성격" localSheetId="2">#REF!</definedName>
    <definedName name="공사성격">#REF!</definedName>
    <definedName name="공사칸막이" localSheetId="2">[56]설계명세!#REF!</definedName>
    <definedName name="공사칸막이">[56]설계명세!#REF!</definedName>
    <definedName name="공사표시판" localSheetId="2">[56]설계명세!#REF!</definedName>
    <definedName name="공사표시판">[56]설계명세!#REF!</definedName>
    <definedName name="공유기신설" localSheetId="2">#REF!</definedName>
    <definedName name="공유기신설">#REF!</definedName>
    <definedName name="공유기이설" localSheetId="2">#REF!</definedName>
    <definedName name="공유기이설">#REF!</definedName>
    <definedName name="공유기철거" localSheetId="2">#REF!</definedName>
    <definedName name="공유기철거">#REF!</definedName>
    <definedName name="공유수면" localSheetId="2" hidden="1">{#N/A,#N/A,FALSE,"회선임차현황"}</definedName>
    <definedName name="공유수면" hidden="1">{#N/A,#N/A,FALSE,"회선임차현황"}</definedName>
    <definedName name="공유수면1" localSheetId="2" hidden="1">{#N/A,#N/A,FALSE,"회선임차현황"}</definedName>
    <definedName name="공유수면1" hidden="1">{#N/A,#N/A,FALSE,"회선임차현황"}</definedName>
    <definedName name="공정">#REF!</definedName>
    <definedName name="공정2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정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정집계준공" hidden="1">#REF!</definedName>
    <definedName name="공정표" localSheetId="2" hidden="1">{"'Sheet1'!$A$4:$Y$100"}</definedName>
    <definedName name="공정표" hidden="1">{"'Sheet1'!$A$4:$Y$100"}</definedName>
    <definedName name="공정표1" localSheetId="2" hidden="1">{"'Sheet1'!$A$4:$Y$100"}</definedName>
    <definedName name="공정표1" hidden="1">{"'Sheet1'!$A$4:$Y$100"}</definedName>
    <definedName name="공제">[73]공리일!$J$7</definedName>
    <definedName name="공제대">[60]공제대산출!$O$12</definedName>
    <definedName name="공차속도" localSheetId="2">#REF!</definedName>
    <definedName name="공차속도">#REF!</definedName>
    <definedName name="공통시험">[26]설치품셈!#REF!</definedName>
    <definedName name="관" localSheetId="2" hidden="1">{#N/A,#N/A,FALSE,"회선임차현황"}</definedName>
    <definedName name="관" hidden="1">{#N/A,#N/A,FALSE,"회선임차현황"}</definedName>
    <definedName name="관로">#REF!</definedName>
    <definedName name="관로1">#REF!</definedName>
    <definedName name="관로2">#REF!</definedName>
    <definedName name="관로3">#REF!</definedName>
    <definedName name="관로4">#REF!</definedName>
    <definedName name="관로A">#REF!</definedName>
    <definedName name="관로공사1">[72]소요자재!#REF!</definedName>
    <definedName name="관로공사2">[72]소요자재!#REF!</definedName>
    <definedName name="관로공사3">[72]소요자재!#REF!</definedName>
    <definedName name="관로공사4">[72]소요자재!#REF!</definedName>
    <definedName name="관로구삽입형방">[31]소요자재!#REF!</definedName>
    <definedName name="관로구삽입형방수">[64]노무산출서!$H$95</definedName>
    <definedName name="관로구삽입형방수장치">[64]소요자재!$H$234</definedName>
    <definedName name="관로기계경비">[12]예산내역서!#REF!</definedName>
    <definedName name="관로대리석">[31]소요자재!#REF!</definedName>
    <definedName name="관로대리석시설">[31]노무산출서!#REF!</definedName>
    <definedName name="관로및기타">#REF!</definedName>
    <definedName name="관로보A">[16]소요자재!#REF!</definedName>
    <definedName name="관로보도">[31]소요자재!#REF!</definedName>
    <definedName name="관로보도시설">[31]노무산출서!#REF!</definedName>
    <definedName name="관로사">[16]소요자재!#REF!</definedName>
    <definedName name="관로사A">[16]소요자재!#REF!</definedName>
    <definedName name="관로사리도">[31]소요자재!#REF!</definedName>
    <definedName name="관로사시설">[16]노무산출서!#REF!</definedName>
    <definedName name="관로사시설A">[16]노무산출서!#REF!</definedName>
    <definedName name="관로선통">#REF!</definedName>
    <definedName name="관로아">[16]소요자재!#REF!</definedName>
    <definedName name="관로아A">[16]소요자재!#REF!</definedName>
    <definedName name="관로아스팔트">[31]소요자재!#REF!</definedName>
    <definedName name="관로아스팔트시설">[31]노무산출서!#REF!</definedName>
    <definedName name="관로아시설">[16]노무산출서!#REF!</definedName>
    <definedName name="관로아시설A">[16]노무산출서!#REF!</definedName>
    <definedName name="관로청소">[64]노무산출서!$H$99</definedName>
    <definedName name="관로콘">[16]소요자재!#REF!</definedName>
    <definedName name="관로콘A">[16]소요자재!#REF!</definedName>
    <definedName name="관로콘시설">[16]노무산출서!#REF!</definedName>
    <definedName name="관로콘시설A">[16]노무산출서!#REF!</definedName>
    <definedName name="관로콘크리트">[31]소요자재!#REF!</definedName>
    <definedName name="관로콘크리트시설">[31]노무산출서!#REF!</definedName>
    <definedName name="관로포설">#REF!</definedName>
    <definedName name="관로포설재">#REF!</definedName>
    <definedName name="관리">#REF!</definedName>
    <definedName name="관리처" localSheetId="2" hidden="1">{#N/A,#N/A,FALSE,"회선임차현황"}</definedName>
    <definedName name="관리처" hidden="1">{#N/A,#N/A,FALSE,"회선임차현황"}</definedName>
    <definedName name="광1">[13]소요자재명세서!$O$132</definedName>
    <definedName name="광10">[13]소요자재명세서!$O$141</definedName>
    <definedName name="광10C">[12]예산내역서!#REF!</definedName>
    <definedName name="광11">[13]소요자재명세서!$O$142</definedName>
    <definedName name="광12">[13]소요자재명세서!$O$143</definedName>
    <definedName name="광2">[13]소요자재명세서!$O$133</definedName>
    <definedName name="광3">[13]소요자재명세서!$O$134</definedName>
    <definedName name="광4">[13]소요자재명세서!$O$135</definedName>
    <definedName name="광5">[13]소요자재명세서!$O$136</definedName>
    <definedName name="광6">[13]소요자재명세서!$O$137</definedName>
    <definedName name="광7">[13]소요자재명세서!$O$138</definedName>
    <definedName name="광8">[13]소요자재명세서!$O$139</definedName>
    <definedName name="광9">[13]소요자재명세서!$O$140</definedName>
    <definedName name="광가여울신">#REF!</definedName>
    <definedName name="광가여울철">#REF!</definedName>
    <definedName name="광가울신">#REF!</definedName>
    <definedName name="광가울철">#REF!</definedName>
    <definedName name="광노무비">[74]정산설계!$G$245</definedName>
    <definedName name="광단국1" localSheetId="2">#REF!</definedName>
    <definedName name="광단국1">#REF!</definedName>
    <definedName name="광단국2" localSheetId="2">#REF!</definedName>
    <definedName name="광단국2">#REF!</definedName>
    <definedName name="광단국3" localSheetId="2">#REF!</definedName>
    <definedName name="광단국3">#REF!</definedName>
    <definedName name="광단국4">#REF!</definedName>
    <definedName name="광단국5">#REF!</definedName>
    <definedName name="광단국6">#REF!</definedName>
    <definedName name="광분배1">[64]소요자재!$H$107</definedName>
    <definedName name="광분배2">[64]소요자재!$H$108</definedName>
    <definedName name="광분배3">[64]소요자재!$H$109</definedName>
    <definedName name="광분배함1">[72]소요자재!#REF!</definedName>
    <definedName name="광분배함2">[72]소요자재!#REF!</definedName>
    <definedName name="광분배함24" localSheetId="2">#REF!</definedName>
    <definedName name="광분배함24">#REF!</definedName>
    <definedName name="광분배함3">[72]소요자재!#REF!</definedName>
    <definedName name="광분배함4">[72]소요자재!#REF!</definedName>
    <definedName name="광분배함48" localSheetId="2">#REF!</definedName>
    <definedName name="광분배함48">#REF!</definedName>
    <definedName name="광분배함5">[72]소요자재!#REF!</definedName>
    <definedName name="광분배함6">[72]소요자재!#REF!</definedName>
    <definedName name="광분배함7">[72]소요자재!#REF!</definedName>
    <definedName name="광분배함8">[72]소요자재!#REF!</definedName>
    <definedName name="광분배함96" localSheetId="2">#REF!</definedName>
    <definedName name="광분배함96">#REF!</definedName>
    <definedName name="광분배함XX" localSheetId="2">#REF!</definedName>
    <definedName name="광분배함XX">#REF!</definedName>
    <definedName name="광분배함취부">[64]노무산출서!$H$19</definedName>
    <definedName name="광송수신기">[46]품셈!$A$381</definedName>
    <definedName name="광수신감도">#REF!</definedName>
    <definedName name="광수신감도축정">[72]노무산출서!#REF!</definedName>
    <definedName name="광수신감도측정">[64]노무산출서!$H$10</definedName>
    <definedName name="광심선" localSheetId="2" hidden="1">#REF!</definedName>
    <definedName name="광심선" hidden="1">#REF!</definedName>
    <definedName name="광아답터">[72]소요자재!#REF!</definedName>
    <definedName name="광아답터1">[50]성단물량!#REF!</definedName>
    <definedName name="광아답터10">[50]성단물량!#REF!</definedName>
    <definedName name="광아답터2" localSheetId="2">#REF!</definedName>
    <definedName name="광아답터2">#REF!</definedName>
    <definedName name="광아답터3">[50]성단물량!#REF!</definedName>
    <definedName name="광아답터4">[50]성단물량!#REF!</definedName>
    <definedName name="광아답터5">[50]성단물량!#REF!</definedName>
    <definedName name="광아답터6">[50]성단물량!#REF!</definedName>
    <definedName name="광아답터7">[50]성단물량!#REF!</definedName>
    <definedName name="광아답터8">[50]성단물량!#REF!</definedName>
    <definedName name="광아답터9" localSheetId="2">#REF!</definedName>
    <definedName name="광아답터9">#REF!</definedName>
    <definedName name="광아답터A">[16]소요자재!#REF!</definedName>
    <definedName name="광외피접속">#REF!</definedName>
    <definedName name="광원파장작성">#REF!</definedName>
    <definedName name="광원파장측정">[64]노무산출서!$H$8</definedName>
    <definedName name="광재활용철거" localSheetId="2">#REF!</definedName>
    <definedName name="광재활용철거">#REF!</definedName>
    <definedName name="광전송_1" localSheetId="2">#REF!</definedName>
    <definedName name="광전송_1">#REF!</definedName>
    <definedName name="광전송_2" localSheetId="2">#REF!</definedName>
    <definedName name="광전송_2">#REF!</definedName>
    <definedName name="광전송계">#REF!</definedName>
    <definedName name="광전송설치">#REF!</definedName>
    <definedName name="광전송장치">#REF!</definedName>
    <definedName name="광점퍼코드">[26]설치품셈!#REF!</definedName>
    <definedName name="광점퍼코드1">[64]소요자재!$H$173</definedName>
    <definedName name="광점퍼코드10">[31]소요자재!#REF!</definedName>
    <definedName name="광점퍼코드10A">[16]소요자재!#REF!</definedName>
    <definedName name="광점퍼코드2">[64]소요자재!$H$174</definedName>
    <definedName name="광점퍼코드3">[64]소요자재!$H$175</definedName>
    <definedName name="광점퍼코드3A">[16]소요자재!#REF!</definedName>
    <definedName name="광점퍼코드신설">#REF!</definedName>
    <definedName name="광점퍼코드이설">#REF!</definedName>
    <definedName name="광점퍼코드철거">#REF!</definedName>
    <definedName name="광점퍼코트10">[16]소요자재!#REF!</definedName>
    <definedName name="광점퍼코트3M">#REF!</definedName>
    <definedName name="광접속10">#REF!</definedName>
    <definedName name="광접속20">#REF!</definedName>
    <definedName name="광접속잡재료비">[26]설치품셈!#REF!</definedName>
    <definedName name="광접속함체24">#REF!</definedName>
    <definedName name="광접속함체48">#REF!</definedName>
    <definedName name="광접속함체96">#REF!</definedName>
    <definedName name="광접속함체XXC">#REF!</definedName>
    <definedName name="광접속함체설치">[64]노무산출서!$H$51</definedName>
    <definedName name="광주" localSheetId="2">#REF!</definedName>
    <definedName name="광주">#REF!</definedName>
    <definedName name="광케" localSheetId="2">#REF!</definedName>
    <definedName name="광케">#REF!</definedName>
    <definedName name="광케기사">[75]인부임!$F$37</definedName>
    <definedName name="광케노무비">[74]정산설계!$G$280</definedName>
    <definedName name="광케이블" localSheetId="2">#REF!</definedName>
    <definedName name="광케이블">#REF!</definedName>
    <definedName name="광케이블_1" localSheetId="2">#REF!</definedName>
    <definedName name="광케이블_1">#REF!</definedName>
    <definedName name="광케이블_2" localSheetId="2">#REF!</definedName>
    <definedName name="광케이블_2">#REF!</definedName>
    <definedName name="광케이블2열">#REF!</definedName>
    <definedName name="광케이블3열">#REF!</definedName>
    <definedName name="광케이블가공12">#REF!</definedName>
    <definedName name="광케이블가공24">#REF!</definedName>
    <definedName name="광케이블가공48">#REF!</definedName>
    <definedName name="광케이블가공6">#REF!</definedName>
    <definedName name="광케이블가공96">#REF!</definedName>
    <definedName name="광케이블계">#REF!</definedName>
    <definedName name="광케이블관로">[26]설치품셈!#REF!</definedName>
    <definedName name="광케이블기사">[46]노임단가표!$D$17</definedName>
    <definedName name="광케이블성단" localSheetId="2">#REF!</definedName>
    <definedName name="광케이블성단">#REF!</definedName>
    <definedName name="광케이블야간할증" localSheetId="2">#REF!</definedName>
    <definedName name="광케이블야간할증">#REF!</definedName>
    <definedName name="광케이블전력구" localSheetId="2">[26]설치품셈!#REF!</definedName>
    <definedName name="광케이블전력구">[26]설치품셈!#REF!</definedName>
    <definedName name="광케이블접속" localSheetId="2">#REF!</definedName>
    <definedName name="광케이블접속">#REF!</definedName>
    <definedName name="광케이블접속할증" localSheetId="2">#REF!</definedName>
    <definedName name="광케이블접속할증">#REF!</definedName>
    <definedName name="광케이블지중12">#REF!</definedName>
    <definedName name="광케이블지중24">#REF!</definedName>
    <definedName name="광케이블지중48">#REF!</definedName>
    <definedName name="광케이블지중6">#REF!</definedName>
    <definedName name="광케이블지중96">#REF!</definedName>
    <definedName name="광케이블철거">#REF!</definedName>
    <definedName name="광케이블철거1">#REF!</definedName>
    <definedName name="광케이블철거2">#REF!</definedName>
    <definedName name="광케이블철거가공">[26]설치품셈!#REF!</definedName>
    <definedName name="광케이블철거관로">[26]설치품셈!#REF!</definedName>
    <definedName name="광케이블철거전력구">[26]설치품셈!#REF!</definedName>
    <definedName name="광케이블최종시험">#REF!</definedName>
    <definedName name="광케이블포설">#REF!</definedName>
    <definedName name="광케이블포설1">[10]노무비명세서!$AE$15</definedName>
    <definedName name="광케이블포설2">[10]노무비명세서!$AE$16</definedName>
    <definedName name="광케이블포설가공">#REF!</definedName>
    <definedName name="광케이블포설관로">#REF!</definedName>
    <definedName name="광코드01">[13]소요자재명세서!$O$10</definedName>
    <definedName name="광코드02">[13]소요자재명세서!$O$11</definedName>
    <definedName name="광코드03">#REF!</definedName>
    <definedName name="광코드04">#REF!</definedName>
    <definedName name="광코드10">#REF!</definedName>
    <definedName name="광코드11">#REF!</definedName>
    <definedName name="광코드12">#REF!</definedName>
    <definedName name="광코드13">[13]소요자재명세서!$O$18</definedName>
    <definedName name="광코드14">#REF!</definedName>
    <definedName name="광코드20">#REF!</definedName>
    <definedName name="광코드21">[13]소요자재명세서!$O$26</definedName>
    <definedName name="광코드22">[13]소요자재명세서!$O$27</definedName>
    <definedName name="광코드23">[13]소요자재명세서!$O$28</definedName>
    <definedName name="광코드24">#REF!</definedName>
    <definedName name="광코드3">[13]소요자재명세서!$O$169</definedName>
    <definedName name="광코드31">[13]소요자재명세서!$O$50</definedName>
    <definedName name="광코드32">#REF!</definedName>
    <definedName name="광코드33">#REF!</definedName>
    <definedName name="광코드34">#REF!</definedName>
    <definedName name="광코드41">[13]소요자재명세서!$O$59</definedName>
    <definedName name="광코드42">[13]소요자재명세서!$O$60</definedName>
    <definedName name="광코드43">[13]소요자재명세서!$O$61</definedName>
    <definedName name="광코드44">#REF!</definedName>
    <definedName name="광코드51">[13]소요자재명세서!$O$79</definedName>
    <definedName name="광코드52">[13]소요자재명세서!$O$80</definedName>
    <definedName name="광코드53">#REF!</definedName>
    <definedName name="광코드54">#REF!</definedName>
    <definedName name="광코드61">#REF!</definedName>
    <definedName name="광코드62">#REF!</definedName>
    <definedName name="광코드63">#REF!</definedName>
    <definedName name="광코드64">#REF!</definedName>
    <definedName name="광코드71">[13]소요자재명세서!$O$96</definedName>
    <definedName name="광코드72">[13]소요자재명세서!$O$97</definedName>
    <definedName name="광코드73">[13]소요자재명세서!$O$98</definedName>
    <definedName name="광코드74">#REF!</definedName>
    <definedName name="광코아접속">#REF!</definedName>
    <definedName name="광통">#REF!</definedName>
    <definedName name="광통기사">[75]인부임!$F$36</definedName>
    <definedName name="광통신" localSheetId="2">#REF!</definedName>
    <definedName name="광통신">#REF!</definedName>
    <definedName name="광통신기사">[46]노임단가표!$D$18</definedName>
    <definedName name="광포설가공" localSheetId="2">#REF!</definedName>
    <definedName name="광포설가공">#REF!</definedName>
    <definedName name="광포설관로" localSheetId="2">#REF!</definedName>
    <definedName name="광포설관로">#REF!</definedName>
    <definedName name="광포설잡재료비" localSheetId="2">[26]설치품셈!#REF!</definedName>
    <definedName name="광포설잡재료비">[26]설치품셈!#REF!</definedName>
    <definedName name="교체3" localSheetId="2" hidden="1">{"'용역비'!$A$4:$C$8"}</definedName>
    <definedName name="교체3" hidden="1">{"'용역비'!$A$4:$C$8"}</definedName>
    <definedName name="교체사진표지" hidden="1">#REF!</definedName>
    <definedName name="교통부요금">#REF!</definedName>
    <definedName name="교통통신비">#REF!</definedName>
    <definedName name="교환설비" localSheetId="2">'물량산출-세부내역'!교환설비</definedName>
    <definedName name="교환설비">[0]!교환설비</definedName>
    <definedName name="구" localSheetId="2">#REF!</definedName>
    <definedName name="구">#REF!</definedName>
    <definedName name="구간" localSheetId="2">#REF!</definedName>
    <definedName name="구간">#REF!</definedName>
    <definedName name="구간1">#REF!</definedName>
    <definedName name="구간2">#REF!</definedName>
    <definedName name="구간3">#REF!</definedName>
    <definedName name="구간4">#REF!</definedName>
    <definedName name="구간거리">#REF!</definedName>
    <definedName name="구내접지선">[64]소요자재!$H$182</definedName>
    <definedName name="구내접지선1">[64]소요자재!$H$183</definedName>
    <definedName name="구내접지선2">[64]소요자재!$H$184</definedName>
    <definedName name="구내접지선장비">[31]소요자재!#REF!</definedName>
    <definedName name="구멍">#REF!</definedName>
    <definedName name="구입재료">#REF!</definedName>
    <definedName name="국내성단">#REF!</definedName>
    <definedName name="국내케이블">[26]설치품셈!#REF!</definedName>
    <definedName name="국내케이블성단">[26]설치품셈!#REF!</definedName>
    <definedName name="국내포설">#REF!</definedName>
    <definedName name="국재료" localSheetId="2" hidden="1">{"'5국공정'!$A$1:$E$128"}</definedName>
    <definedName name="국재료" hidden="1">{"'5국공정'!$A$1:$E$128"}</definedName>
    <definedName name="군산" localSheetId="2" hidden="1">{"'당진'!$A$1:$P$34","'당진'!$N$13"}</definedName>
    <definedName name="군산" hidden="1">{"'당진'!$A$1:$P$34","'당진'!$N$13"}</definedName>
    <definedName name="굴착1">#REF!</definedName>
    <definedName name="굴착2">#REF!</definedName>
    <definedName name="굴착3">#REF!</definedName>
    <definedName name="굴착4">#REF!</definedName>
    <definedName name="굴착공사1">[7]소요자재!$H$238</definedName>
    <definedName name="굴착공사2">[64]소요자재!$H$239</definedName>
    <definedName name="굴착공사3">[64]소요자재!$H$240</definedName>
    <definedName name="굴착공사4">[64]소요자재!$H$241</definedName>
    <definedName name="굴착공사5">[64]노무산출서!$H$101</definedName>
    <definedName name="굴착공사6">[7]노무산출서!$H$102</definedName>
    <definedName name="굴착공사7">[64]노무산출서!$H$103</definedName>
    <definedName name="굴착공사8">[64]노무산출서!$H$104</definedName>
    <definedName name="굴착보도" localSheetId="2">#REF!</definedName>
    <definedName name="굴착보도">#REF!</definedName>
    <definedName name="굴착사리도" localSheetId="2">#REF!</definedName>
    <definedName name="굴착사리도">#REF!</definedName>
    <definedName name="굴착아스콘" localSheetId="2">#REF!</definedName>
    <definedName name="굴착아스콘">#REF!</definedName>
    <definedName name="궤도공">#REF!</definedName>
    <definedName name="균3way">#REF!</definedName>
    <definedName name="균등3WAY">[32]예산내역서!#REF!</definedName>
    <definedName name="그냥" localSheetId="2" hidden="1">{#N/A,#N/A,FALSE,"현장 NCR 분석";#N/A,#N/A,FALSE,"현장품질감사";#N/A,#N/A,FALSE,"현장품질감사"}</definedName>
    <definedName name="그냥" hidden="1">{#N/A,#N/A,FALSE,"현장 NCR 분석";#N/A,#N/A,FALSE,"현장품질감사";#N/A,#N/A,FALSE,"현장품질감사"}</definedName>
    <definedName name="근가">#REF!</definedName>
    <definedName name="근가밴드A">[16]소요자재!#REF!</definedName>
    <definedName name="금구류">#REF!</definedName>
    <definedName name="금구류설치">#REF!</definedName>
    <definedName name="금구류설치암타이">#REF!</definedName>
    <definedName name="금구류설치암타이할증">#REF!</definedName>
    <definedName name="금구류설치인류">#REF!</definedName>
    <definedName name="금구류설치인류할증">#REF!</definedName>
    <definedName name="금속">#REF!</definedName>
    <definedName name="금속덕트">[46]품셈!$A$272</definedName>
    <definedName name="금인1">#REF!</definedName>
    <definedName name="금인2">#REF!</definedName>
    <definedName name="급전용통신회선" localSheetId="2" hidden="1">{#N/A,#N/A,FALSE,"회선임차현황"}</definedName>
    <definedName name="급전용통신회선" hidden="1">{#N/A,#N/A,FALSE,"회선임차현황"}</definedName>
    <definedName name="기간망월요금">#REF!</definedName>
    <definedName name="기간망제공회선요금">#REF!</definedName>
    <definedName name="기계경비">[25]설계명세서!$H$416</definedName>
    <definedName name="기계공">#REF!</definedName>
    <definedName name="기계설치공">#REF!</definedName>
    <definedName name="기기기초11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기기기초11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기능사1">#REF!</definedName>
    <definedName name="기능사2">#REF!</definedName>
    <definedName name="기별" localSheetId="2" hidden="1">{#N/A,#N/A,FALSE,"현장 NCR 분석";#N/A,#N/A,FALSE,"현장품질감사";#N/A,#N/A,FALSE,"현장품질감사"}</definedName>
    <definedName name="기별" hidden="1">{#N/A,#N/A,FALSE,"현장 NCR 분석";#N/A,#N/A,FALSE,"현장품질감사";#N/A,#N/A,FALSE,"현장품질감사"}</definedName>
    <definedName name="기별원본">#REF!</definedName>
    <definedName name="기본비용">[56]설계명세!#REF!</definedName>
    <definedName name="기사1" localSheetId="2">#REF!</definedName>
    <definedName name="기사1">#REF!</definedName>
    <definedName name="기사1급" localSheetId="2">#REF!</definedName>
    <definedName name="기사1급">#REF!</definedName>
    <definedName name="기사2" localSheetId="2">#REF!</definedName>
    <definedName name="기사2">#REF!</definedName>
    <definedName name="기사2급">[46]노임단가표!$D$16</definedName>
    <definedName name="기와공" localSheetId="2">#REF!</definedName>
    <definedName name="기와공">#REF!</definedName>
    <definedName name="기지국">[50]성단물량!#REF!</definedName>
    <definedName name="기초보강수량집계" localSheetId="2" hidden="1">{#N/A,#N/A,FALSE,"현장 NCR 분석";#N/A,#N/A,FALSE,"현장품질감사";#N/A,#N/A,FALSE,"현장품질감사"}</definedName>
    <definedName name="기초보강수량집계" hidden="1">{#N/A,#N/A,FALSE,"현장 NCR 분석";#N/A,#N/A,FALSE,"현장품질감사";#N/A,#N/A,FALSE,"현장품질감사"}</definedName>
    <definedName name="기타">#REF!</definedName>
    <definedName name="기타경비">[25]설계명세서!$H$464</definedName>
    <definedName name="기획" hidden="1">#REF!</definedName>
    <definedName name="기획팀" localSheetId="2" hidden="1">{"'Sheet1'!$A$3:$I$16"}</definedName>
    <definedName name="기획팀" hidden="1">{"'Sheet1'!$A$3:$I$16"}</definedName>
    <definedName name="긴급전화" localSheetId="2" hidden="1">{#N/A,#N/A,TRUE,"토적및재료집계";#N/A,#N/A,TRUE,"토적및재료집계";#N/A,#N/A,TRUE,"단위량"}</definedName>
    <definedName name="긴급전화" hidden="1">{#N/A,#N/A,TRUE,"토적및재료집계";#N/A,#N/A,TRUE,"토적및재료집계";#N/A,#N/A,TRUE,"단위량"}</definedName>
    <definedName name="길이">#REF!</definedName>
    <definedName name="김대덕" localSheetId="2" hidden="1">{"'5국공정'!$A$1:$E$128"}</definedName>
    <definedName name="김대덕" hidden="1">{"'5국공정'!$A$1:$E$128"}</definedName>
    <definedName name="김병규" hidden="1">#REF!</definedName>
    <definedName name="김윤기" localSheetId="2" hidden="1">{"'5국공정'!$A$1:$E$128"}</definedName>
    <definedName name="김윤기" hidden="1">{"'5국공정'!$A$1:$E$128"}</definedName>
    <definedName name="김형식" hidden="1">#REF!</definedName>
    <definedName name="꼬리">[6]아파트기별!$S$52</definedName>
    <definedName name="꼬리표">#REF!</definedName>
    <definedName name="ㄳㄳㄳㄳ" localSheetId="2" hidden="1">{"'용역비'!$A$4:$C$8"}</definedName>
    <definedName name="ㄳㄳㄳㄳ" hidden="1">{"'용역비'!$A$4:$C$8"}</definedName>
    <definedName name="ㄴ" localSheetId="2" hidden="1">{"'당진'!$A$1:$P$34","'당진'!$N$13"}</definedName>
    <definedName name="ㄴ" hidden="1">{"'당진'!$A$1:$P$34","'당진'!$N$13"}</definedName>
    <definedName name="ㄴ3" localSheetId="2" hidden="1">{"'용역비'!$A$4:$C$8"}</definedName>
    <definedName name="ㄴ3" hidden="1">{"'용역비'!$A$4:$C$8"}</definedName>
    <definedName name="ㄴㄴㄴ" hidden="1">#REF!</definedName>
    <definedName name="ㄴㄴㄴㄴ" localSheetId="2" hidden="1">{"'당진'!$A$1:$P$34","'당진'!$N$13"}</definedName>
    <definedName name="ㄴㄴㄴㄴ" hidden="1">{"'당진'!$A$1:$P$34","'당진'!$N$13"}</definedName>
    <definedName name="ㄴㄴㄴㄴㄴ" hidden="1">#REF!</definedName>
    <definedName name="ㄴ낭ㅇㄴ" localSheetId="2" hidden="1">{#N/A,#N/A,FALSE,"현장 NCR 분석";#N/A,#N/A,FALSE,"현장품질감사";#N/A,#N/A,FALSE,"현장품질감사"}</definedName>
    <definedName name="ㄴ낭ㅇㄴ" hidden="1">{#N/A,#N/A,FALSE,"현장 NCR 분석";#N/A,#N/A,FALSE,"현장품질감사";#N/A,#N/A,FALSE,"현장품질감사"}</definedName>
    <definedName name="ㄴㄹ" localSheetId="2" hidden="1">{"'Sheet1'!$A$3:$I$16"}</definedName>
    <definedName name="ㄴㄹ" hidden="1">{"'Sheet1'!$A$3:$I$16"}</definedName>
    <definedName name="ㄴㅁㄴㅇ">[76]공사설명서외!#REF!</definedName>
    <definedName name="ㄴㅁㅇㄹ" localSheetId="2" hidden="1">{0}</definedName>
    <definedName name="ㄴㅁㅇㄹ" hidden="1">{0}</definedName>
    <definedName name="나">[4]설계명세서!#REF!</definedName>
    <definedName name="낙">[3]설계명세서!#REF!</definedName>
    <definedName name="낙찰율" localSheetId="2">#REF!</definedName>
    <definedName name="낙찰율">#REF!</definedName>
    <definedName name="난산_독자봉" localSheetId="2">#REF!</definedName>
    <definedName name="난산_독자봉">#REF!</definedName>
    <definedName name="난연" localSheetId="2">#REF!</definedName>
    <definedName name="난연">#REF!</definedName>
    <definedName name="난연PE1">[10]종합기별!$X$10</definedName>
    <definedName name="난연PE2">[10]종합기별!$X$13</definedName>
    <definedName name="난연PE3">[10]종합기별!$X$16</definedName>
    <definedName name="난연PE4">[10]종합기별!$X$19</definedName>
    <definedName name="난연PE전선관">[31]소요자재!#REF!</definedName>
    <definedName name="난연강남">#REF!</definedName>
    <definedName name="난연광교">#REF!</definedName>
    <definedName name="난연광주">#REF!</definedName>
    <definedName name="난연대구">#REF!</definedName>
    <definedName name="난연대전">#REF!</definedName>
    <definedName name="난연동교">#REF!</definedName>
    <definedName name="난연르네상스">#REF!</definedName>
    <definedName name="난연발산">#REF!</definedName>
    <definedName name="난연방배">#REF!</definedName>
    <definedName name="난연보라매">#REF!</definedName>
    <definedName name="난연본사">#REF!</definedName>
    <definedName name="난연사당">#REF!</definedName>
    <definedName name="난연삼성">#REF!</definedName>
    <definedName name="난연삼풍">#REF!</definedName>
    <definedName name="난연서초">#REF!</definedName>
    <definedName name="난연수원">#REF!</definedName>
    <definedName name="난연신반포">#REF!</definedName>
    <definedName name="난연압구정">#REF!</definedName>
    <definedName name="난연울산">#REF!</definedName>
    <definedName name="난연울산2">#REF!</definedName>
    <definedName name="난연인천">#REF!</definedName>
    <definedName name="난연잠실">#REF!</definedName>
    <definedName name="난연전선관">[64]소요자재!$H$188</definedName>
    <definedName name="난연전선관A">[16]소요자재!#REF!</definedName>
    <definedName name="난연전주">#REF!</definedName>
    <definedName name="난연청담">#REF!</definedName>
    <definedName name="난연화정">#REF!</definedName>
    <definedName name="남부">[77]강동!$D$2:$X$358</definedName>
    <definedName name="남서울">[78]단가표!#REF!</definedName>
    <definedName name="남서울청구내역">[79]전체!$G$135</definedName>
    <definedName name="남춘천증설분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남춘천증설분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납땜">#REF!</definedName>
    <definedName name="내관1조10">#REF!</definedName>
    <definedName name="내관1조20">#REF!</definedName>
    <definedName name="내관2조10">#REF!</definedName>
    <definedName name="내관2조20">#REF!</definedName>
    <definedName name="내관3조10">#REF!</definedName>
    <definedName name="내관3조20">#REF!</definedName>
    <definedName name="내선">#REF!</definedName>
    <definedName name="내선전">#REF!</definedName>
    <definedName name="내선전공">#REF!</definedName>
    <definedName name="내신">#REF!</definedName>
    <definedName name="내역" localSheetId="2" hidden="1">{#N/A,#N/A,FALSE,"QUOT_960527"}</definedName>
    <definedName name="내역" hidden="1">{#N/A,#N/A,FALSE,"QUOT_960527"}</definedName>
    <definedName name="내역2">#REF!</definedName>
    <definedName name="내역서">#REF!</definedName>
    <definedName name="내역서1">#REF!</definedName>
    <definedName name="내역서요" localSheetId="2" hidden="1">{#N/A,#N/A,FALSE,"QUOT_960527"}</definedName>
    <definedName name="내역서요" hidden="1">{#N/A,#N/A,FALSE,"QUOT_960527"}</definedName>
    <definedName name="내장공">#REF!</definedName>
    <definedName name="내철">#REF!</definedName>
    <definedName name="년월">[80]기별명세!$A$19</definedName>
    <definedName name="노" localSheetId="2">#REF!</definedName>
    <definedName name="노">#REF!</definedName>
    <definedName name="노랑이" localSheetId="2" hidden="1">{"'5국공정'!$A$1:$E$128"}</definedName>
    <definedName name="노랑이" hidden="1">{"'5국공정'!$A$1:$E$128"}</definedName>
    <definedName name="노말밴드">[16]소요자재!#REF!</definedName>
    <definedName name="노말밴드A">[16]소요자재!#REF!</definedName>
    <definedName name="노무">[61]품셈총괄!$B$3:$B$61</definedName>
    <definedName name="노무_f" localSheetId="2">#REF!</definedName>
    <definedName name="노무_f">#REF!</definedName>
    <definedName name="노무1" localSheetId="2">#REF!</definedName>
    <definedName name="노무1">#REF!</definedName>
    <definedName name="노무2" localSheetId="2">#REF!</definedName>
    <definedName name="노무2">#REF!</definedName>
    <definedName name="노무단가">[61]품셈총괄!$A$3:$F$61</definedName>
    <definedName name="노무비" localSheetId="2">#REF!</definedName>
    <definedName name="노무비">#REF!</definedName>
    <definedName name="노무비_1" localSheetId="2">#REF!</definedName>
    <definedName name="노무비_1">#REF!</definedName>
    <definedName name="노무비_3">[58]설계명세서!$G$179</definedName>
    <definedName name="노무비1" localSheetId="2">#REF!</definedName>
    <definedName name="노무비1">#REF!</definedName>
    <definedName name="노무비2" localSheetId="2">#REF!</definedName>
    <definedName name="노무비2">#REF!</definedName>
    <definedName name="노무비3" localSheetId="2">#REF!</definedName>
    <definedName name="노무비3">#REF!</definedName>
    <definedName name="노무비4">#REF!</definedName>
    <definedName name="노무비계">#REF!</definedName>
    <definedName name="노무비식별">[81]기별!$B$1:$B$65536</definedName>
    <definedName name="노무비합">[82]설계명세서!#REF!</definedName>
    <definedName name="노무비합_1" localSheetId="2">#REF!</definedName>
    <definedName name="노무비합_1">#REF!</definedName>
    <definedName name="노무비합1">[71]설계명세서!$L$39</definedName>
    <definedName name="노무비합계" localSheetId="2">#REF!</definedName>
    <definedName name="노무비합계">#REF!</definedName>
    <definedName name="노무임" hidden="1">#N/A</definedName>
    <definedName name="노임" localSheetId="2">#REF!</definedName>
    <definedName name="노임">#REF!</definedName>
    <definedName name="노임단가" localSheetId="2">#REF!</definedName>
    <definedName name="노임단가">#REF!</definedName>
    <definedName name="노임단가9월" hidden="1">#REF!</definedName>
    <definedName name="ㄷ" localSheetId="2" hidden="1">{#N/A,#N/A,FALSE,"현장 NCR 분석";#N/A,#N/A,FALSE,"현장품질감사";#N/A,#N/A,FALSE,"현장품질감사"}</definedName>
    <definedName name="ㄷ" hidden="1">{#N/A,#N/A,FALSE,"현장 NCR 분석";#N/A,#N/A,FALSE,"현장품질감사";#N/A,#N/A,FALSE,"현장품질감사"}</definedName>
    <definedName name="ㄷ6ㅓ" localSheetId="2" hidden="1">{"'용역비'!$A$4:$C$8"}</definedName>
    <definedName name="ㄷ6ㅓ" hidden="1">{"'용역비'!$A$4:$C$8"}</definedName>
    <definedName name="ㄷㄱ" localSheetId="2" hidden="1">{"'220승압(공문첨부)'!$A$3:$E$123"}</definedName>
    <definedName name="ㄷㄱ" hidden="1">{"'220승압(공문첨부)'!$A$3:$E$123"}</definedName>
    <definedName name="ㄷㄱㄹㅇㄷ" localSheetId="2" hidden="1">{"'220승압(공문첨부)'!$A$3:$E$123"}</definedName>
    <definedName name="ㄷㄱㄹㅇㄷ" hidden="1">{"'220승압(공문첨부)'!$A$3:$E$123"}</definedName>
    <definedName name="ㄷㄹㅈㄴㄹ" hidden="1">#REF!</definedName>
    <definedName name="ㄷㅇㄴ" localSheetId="2" hidden="1">{#N/A,#N/A,FALSE,"현장 NCR 분석";#N/A,#N/A,FALSE,"현장품질감사";#N/A,#N/A,FALSE,"현장품질감사"}</definedName>
    <definedName name="ㄷㅇㄴ" hidden="1">{#N/A,#N/A,FALSE,"현장 NCR 분석";#N/A,#N/A,FALSE,"현장품질감사";#N/A,#N/A,FALSE,"현장품질감사"}</definedName>
    <definedName name="ㄷㅍㅂ" localSheetId="2" hidden="1">{"'용역비'!$A$4:$C$8"}</definedName>
    <definedName name="ㄷㅍㅂ" hidden="1">{"'용역비'!$A$4:$C$8"}</definedName>
    <definedName name="다">[4]설계명세서!#REF!</definedName>
    <definedName name="다기능신설">[33]단순단가표!$E$5</definedName>
    <definedName name="다기능이설">[33]단순단가표!$G$5</definedName>
    <definedName name="다기능전화기신설">#REF!</definedName>
    <definedName name="다기능전화기이설">#REF!</definedName>
    <definedName name="다기능전화기철거">#REF!</definedName>
    <definedName name="다기능철거">#REF!</definedName>
    <definedName name="다라">#REF!</definedName>
    <definedName name="다른이름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다른이름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단_가">#REF!</definedName>
    <definedName name="단_가2">[83]일위대가표!#REF!</definedName>
    <definedName name="단_가3">[83]일위대가표!#REF!</definedName>
    <definedName name="단_가4">[83]일위대가표!#REF!</definedName>
    <definedName name="단_가5">[83]일위대가표!#REF!</definedName>
    <definedName name="단_가6">[83]일위대가표!#REF!</definedName>
    <definedName name="단가12" localSheetId="2">#REF!</definedName>
    <definedName name="단가12">#REF!</definedName>
    <definedName name="단가13" localSheetId="2">#REF!</definedName>
    <definedName name="단가13">#REF!</definedName>
    <definedName name="단가14" localSheetId="2">#REF!</definedName>
    <definedName name="단가14">#REF!</definedName>
    <definedName name="단가15">#REF!</definedName>
    <definedName name="단가16">#REF!</definedName>
    <definedName name="단가29">#REF!</definedName>
    <definedName name="단가35">#REF!</definedName>
    <definedName name="단가49">#REF!</definedName>
    <definedName name="단가50">#REF!</definedName>
    <definedName name="단가51">#REF!</definedName>
    <definedName name="단가56">#REF!</definedName>
    <definedName name="단가60">#REF!</definedName>
    <definedName name="단가61">#REF!</definedName>
    <definedName name="단가67">#REF!</definedName>
    <definedName name="단가68">#REF!</definedName>
    <definedName name="단가69">#REF!</definedName>
    <definedName name="단가8">#REF!</definedName>
    <definedName name="단가9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독">[7]소요자재!$H$139</definedName>
    <definedName name="단수정리3">#REF!</definedName>
    <definedName name="단수정리4">#REF!</definedName>
    <definedName name="단수처리">[84]설계명세!$H$21</definedName>
    <definedName name="단위공량1" localSheetId="2">#REF!</definedName>
    <definedName name="단위공량1">#REF!</definedName>
    <definedName name="단위공량10">[83]일위대가표!#REF!</definedName>
    <definedName name="단위공량11">[83]일위대가표!#REF!</definedName>
    <definedName name="단위공량12">[83]일위대가표!#REF!</definedName>
    <definedName name="단위공량13">[83]일위대가표!#REF!</definedName>
    <definedName name="단위공량14">[83]일위대가표!#REF!</definedName>
    <definedName name="단위공량15">[83]일위대가표!#REF!</definedName>
    <definedName name="단위공량16">[83]일위대가표!#REF!</definedName>
    <definedName name="단위공량17">[83]일위대가표!#REF!</definedName>
    <definedName name="단위공량2" localSheetId="2">#REF!</definedName>
    <definedName name="단위공량2">#REF!</definedName>
    <definedName name="단위공량3" localSheetId="2">#REF!</definedName>
    <definedName name="단위공량3">#REF!</definedName>
    <definedName name="단위공량4" localSheetId="2">[83]일위대가표!#REF!</definedName>
    <definedName name="단위공량4">[83]일위대가표!#REF!</definedName>
    <definedName name="단위공량5" localSheetId="2">[83]일위대가표!#REF!</definedName>
    <definedName name="단위공량5">[83]일위대가표!#REF!</definedName>
    <definedName name="단위공량6">[83]일위대가표!#REF!</definedName>
    <definedName name="단위공량7">[83]일위대가표!#REF!</definedName>
    <definedName name="단위공량8">[83]일위대가표!#REF!</definedName>
    <definedName name="단위공량9">[83]일위대가표!#REF!</definedName>
    <definedName name="단위조장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단위조장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단일등신설">#REF!</definedName>
    <definedName name="단일등철거">#REF!</definedName>
    <definedName name="단자">#REF!</definedName>
    <definedName name="단자10P신설">#REF!</definedName>
    <definedName name="단자블러취부">[31]노무산출서!#REF!</definedName>
    <definedName name="단자블럭취부">[7]노무산출서!$H$25</definedName>
    <definedName name="단자함취부">[26]설치품셈!#REF!</definedName>
    <definedName name="달러환율">#REF!</definedName>
    <definedName name="대가" localSheetId="2" hidden="1">{"'선로집계'!$A$1:$G$68"}</definedName>
    <definedName name="대가" hidden="1">{"'선로집계'!$A$1:$G$68"}</definedName>
    <definedName name="대수">#REF!</definedName>
    <definedName name="대장" localSheetId="2">'물량산출-세부내역'!대장</definedName>
    <definedName name="대장">[0]!대장</definedName>
    <definedName name="대전" localSheetId="2">#REF!</definedName>
    <definedName name="대전">#REF!</definedName>
    <definedName name="대조" localSheetId="2" hidden="1">{"'선로집계'!$A$1:$G$68"}</definedName>
    <definedName name="대조" hidden="1">{"'선로집계'!$A$1:$G$68"}</definedName>
    <definedName name="대천변전소" localSheetId="2" hidden="1">{"'당진'!$A$1:$P$34","'당진'!$N$13"}</definedName>
    <definedName name="대천변전소" hidden="1">{"'당진'!$A$1:$P$34","'당진'!$N$13"}</definedName>
    <definedName name="대호">#REF!</definedName>
    <definedName name="덤프경비">#REF!</definedName>
    <definedName name="덤프노무">#REF!</definedName>
    <definedName name="덤프재료">#REF!</definedName>
    <definedName name="데이타" hidden="1">#REF!</definedName>
    <definedName name="도경1">#REF!</definedName>
    <definedName name="도경2">#REF!</definedName>
    <definedName name="도급">#REF!</definedName>
    <definedName name="도급_1">#REF!</definedName>
    <definedName name="도급1">#REF!</definedName>
    <definedName name="도급2">#REF!</definedName>
    <definedName name="도급경비">#REF!</definedName>
    <definedName name="도급경비1">#REF!</definedName>
    <definedName name="도급경비2">#REF!</definedName>
    <definedName name="도급경비3">#REF!</definedName>
    <definedName name="도급경비계">#REF!</definedName>
    <definedName name="도급계">#REF!</definedName>
    <definedName name="도급계1">'[85]정산내역서(선로)'!$J$121</definedName>
    <definedName name="도급계2" localSheetId="2">#REF!</definedName>
    <definedName name="도급계2">#REF!</definedName>
    <definedName name="도급공사비">[65]설계명세서!$H$11</definedName>
    <definedName name="도급내역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도급내역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도급분">[74]정산설계!$G$351</definedName>
    <definedName name="도급분경비">[12]예산내역서!#REF!</definedName>
    <definedName name="도급분경비합계">#REF!</definedName>
    <definedName name="도급분계">[74]정산설계!$G$234</definedName>
    <definedName name="도급분계_3">[58]설계명세서!$G$206</definedName>
    <definedName name="도급분계1_1">[58]설계명세서!$J$206</definedName>
    <definedName name="도급분재료비계" localSheetId="2">#REF!</definedName>
    <definedName name="도급분재료비계">#REF!</definedName>
    <definedName name="도급분총계_1">[86]정산!$J$67</definedName>
    <definedName name="도급분총합" localSheetId="2">#REF!</definedName>
    <definedName name="도급분총합">#REF!</definedName>
    <definedName name="도급분합계" localSheetId="2">#REF!</definedName>
    <definedName name="도급분합계">#REF!</definedName>
    <definedName name="도급자재" localSheetId="2">#REF!</definedName>
    <definedName name="도급자재">#REF!</definedName>
    <definedName name="도급재료">#REF!</definedName>
    <definedName name="도급재료1">[87]설계명세서!#REF!</definedName>
    <definedName name="도급재료2" localSheetId="2">#REF!</definedName>
    <definedName name="도급재료2">#REF!</definedName>
    <definedName name="도급재료5">[87]설계명세서!#REF!</definedName>
    <definedName name="도급재료비" localSheetId="2">#REF!</definedName>
    <definedName name="도급재료비">#REF!</definedName>
    <definedName name="도급총계" localSheetId="2">#REF!</definedName>
    <definedName name="도급총계">#REF!</definedName>
    <definedName name="도급총합_1" localSheetId="2">#REF!</definedName>
    <definedName name="도급총합_1">#REF!</definedName>
    <definedName name="도급총합_2">#REF!</definedName>
    <definedName name="도배공">#REF!</definedName>
    <definedName name="도서">#REF!</definedName>
    <definedName name="도서1">#REF!</definedName>
    <definedName name="도서2">#REF!</definedName>
    <definedName name="도서2way">#REF!</definedName>
    <definedName name="도서8way">#REF!</definedName>
    <definedName name="도서ONU">#REF!</definedName>
    <definedName name="도서동축12">#REF!</definedName>
    <definedName name="도서인쇄">#REF!</definedName>
    <definedName name="도서인쇄비">[12]예산내역서!#REF!</definedName>
    <definedName name="도서전력공급기">#REF!</definedName>
    <definedName name="도서전력삽입기">#REF!</definedName>
    <definedName name="도서증폭기">#REF!</definedName>
    <definedName name="도서축전지설치품">[12]일위대가!#REF!</definedName>
    <definedName name="도서축전지이설품">[12]일위대가!#REF!</definedName>
    <definedName name="도장공">[46]노임단가표!$D$25</definedName>
    <definedName name="도재" localSheetId="2">#REF!</definedName>
    <definedName name="도재">#REF!</definedName>
    <definedName name="도재_1" localSheetId="2">#REF!</definedName>
    <definedName name="도재_1">#REF!</definedName>
    <definedName name="동교1" localSheetId="2">#REF!</definedName>
    <definedName name="동교1">#REF!</definedName>
    <definedName name="동교2">#REF!</definedName>
    <definedName name="동교3">#REF!</definedName>
    <definedName name="동교4">#REF!</definedName>
    <definedName name="동대전통신실" localSheetId="2" hidden="1">{"'당진'!$A$1:$P$34","'당진'!$N$13"}</definedName>
    <definedName name="동대전통신실" hidden="1">{"'당진'!$A$1:$P$34","'당진'!$N$13"}</definedName>
    <definedName name="동원">#REF!</definedName>
    <definedName name="동축_1">#REF!</definedName>
    <definedName name="동축_2">#REF!</definedName>
    <definedName name="동축_7C">#REF!</definedName>
    <definedName name="동축12">#REF!</definedName>
    <definedName name="동축12C">#REF!</definedName>
    <definedName name="동축12C2열">[12]예산내역서!#REF!</definedName>
    <definedName name="동축17">#REF!</definedName>
    <definedName name="동축17C">[12]예산내역서!#REF!</definedName>
    <definedName name="동축17C12C">[12]예산내역서!#REF!</definedName>
    <definedName name="동축17C12C2열">[12]예산내역서!#REF!</definedName>
    <definedName name="동축5C신설">[33]단순단가표!$E$45</definedName>
    <definedName name="동축5C이설">#REF!</definedName>
    <definedName name="동축5C철거">#REF!</definedName>
    <definedName name="동축7C신설">#REF!</definedName>
    <definedName name="동축7C이설">#REF!</definedName>
    <definedName name="동축7C철거">#REF!</definedName>
    <definedName name="동축노무비">[74]정산설계!$G$263</definedName>
    <definedName name="동축전송_1" localSheetId="2">#REF!</definedName>
    <definedName name="동축전송_1">#REF!</definedName>
    <definedName name="동축전송_2" localSheetId="2">#REF!</definedName>
    <definedName name="동축전송_2">#REF!</definedName>
    <definedName name="동축전송계" localSheetId="2">#REF!</definedName>
    <definedName name="동축전송계">#REF!</definedName>
    <definedName name="동축전송설치">#REF!</definedName>
    <definedName name="동축전송장치">#REF!</definedName>
    <definedName name="동축케이블">[46]품셈!$A$502</definedName>
    <definedName name="동축케이블17C">[12]예산내역서!#REF!</definedName>
    <definedName name="동축케이블계">#REF!</definedName>
    <definedName name="동축포설">#REF!</definedName>
    <definedName name="드럼산출2">#REF!</definedName>
    <definedName name="드럼표" localSheetId="2">'물량산출-세부내역'!드럼표</definedName>
    <definedName name="드럼표">[0]!드럼표</definedName>
    <definedName name="ㄹㄹ" localSheetId="2" hidden="1">{#N/A,#N/A,FALSE,"회선임차현황"}</definedName>
    <definedName name="ㄹㄹ" hidden="1">{#N/A,#N/A,FALSE,"회선임차현황"}</definedName>
    <definedName name="ㄹㅇ">#REF!</definedName>
    <definedName name="ㄹㅇㄶ" hidden="1">#N/A</definedName>
    <definedName name="ㄹㅇㄶ옿" hidden="1">'[88]N賃率-職'!$I$5:$I$30</definedName>
    <definedName name="라">[4]설계명세서!#REF!</definedName>
    <definedName name="라1">[56]설계명세!#REF!</definedName>
    <definedName name="라2">[56]설계명세!#REF!</definedName>
    <definedName name="라마" localSheetId="2">#REF!</definedName>
    <definedName name="라마">#REF!</definedName>
    <definedName name="라인트럭">[56]설계명세!#REF!</definedName>
    <definedName name="랙1">[34]소요자재!#REF!</definedName>
    <definedName name="랙1800A">[16]소요자재!#REF!</definedName>
    <definedName name="랙1A">[16]소요자재!#REF!</definedName>
    <definedName name="랙2">[34]소요자재!#REF!</definedName>
    <definedName name="랙20">[7]소요자재!$H$133</definedName>
    <definedName name="랙21">[7]소요자재!$H$134</definedName>
    <definedName name="랙2200">[16]소요자재!#REF!</definedName>
    <definedName name="랙2200A">[16]소요자재!#REF!</definedName>
    <definedName name="랙3">[34]소요자재!#REF!</definedName>
    <definedName name="랙4">[34]소요자재!#REF!</definedName>
    <definedName name="랙설치">#REF!</definedName>
    <definedName name="로ㅗ" localSheetId="2" hidden="1">{#N/A,#N/A,FALSE,"현장 NCR 분석";#N/A,#N/A,FALSE,"현장품질감사";#N/A,#N/A,FALSE,"현장품질감사"}</definedName>
    <definedName name="로ㅗ" hidden="1">{#N/A,#N/A,FALSE,"현장 NCR 분석";#N/A,#N/A,FALSE,"현장품질감사";#N/A,#N/A,FALSE,"현장품질감사"}</definedName>
    <definedName name="롯드">#REF!</definedName>
    <definedName name="루피공">#REF!</definedName>
    <definedName name="류">[89]단가표!#REF!</definedName>
    <definedName name="ㅁ">[30]소요자재!$H$157</definedName>
    <definedName name="ㅁ1" localSheetId="2">#REF!,#REF!,#REF!,#REF!</definedName>
    <definedName name="ㅁ1">#REF!,#REF!,#REF!,#REF!</definedName>
    <definedName name="ㅁ2000">#REF!</definedName>
    <definedName name="ㅁ9">#REF!</definedName>
    <definedName name="ㅁㄴㅇ">#REF!</definedName>
    <definedName name="ㅁㄴㅇㄻㄴ" localSheetId="2" hidden="1">{"'5국공정'!$A$1:$E$128"}</definedName>
    <definedName name="ㅁㄴㅇㄻㄴ" hidden="1">{"'5국공정'!$A$1:$E$128"}</definedName>
    <definedName name="ㅁㄴㅇㅁ" localSheetId="2" hidden="1">{"'용역비'!$A$4:$C$8"}</definedName>
    <definedName name="ㅁㄴㅇㅁ" hidden="1">{"'용역비'!$A$4:$C$8"}</definedName>
    <definedName name="ㅁㅁ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ㅁㅁ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ㅁㅁㅁ" localSheetId="2">'물량산출-세부내역'!ㅁㅁㅁ</definedName>
    <definedName name="ㅁㅁㅁ">[0]!ㅁㅁㅁ</definedName>
    <definedName name="ㅁㅁㅁㅁ" localSheetId="2" hidden="1">#REF!</definedName>
    <definedName name="ㅁㅁㅁㅁ" hidden="1">#REF!</definedName>
    <definedName name="ㅁㅁㅁㅁㅁ" localSheetId="2" hidden="1">{"'용역비'!$A$4:$C$8"}</definedName>
    <definedName name="ㅁㅁㅁㅁㅁ" hidden="1">{"'용역비'!$A$4:$C$8"}</definedName>
    <definedName name="ㅁㅂ" localSheetId="2" hidden="1">{#N/A,#N/A,FALSE,"회선임차현황"}</definedName>
    <definedName name="ㅁㅂ" hidden="1">{#N/A,#N/A,FALSE,"회선임차현황"}</definedName>
    <definedName name="ㅁㅊ">[90]OPGW기별!$A$3:$IV$7</definedName>
    <definedName name="마">[4]설계명세서!#REF!</definedName>
    <definedName name="마산영업국" localSheetId="2">'물량산출-세부내역'!마산영업국</definedName>
    <definedName name="마산영업국">[0]!마산영업국</definedName>
    <definedName name="마이크신설" localSheetId="2">#REF!</definedName>
    <definedName name="마이크신설">#REF!</definedName>
    <definedName name="마이크철거" localSheetId="2">#REF!</definedName>
    <definedName name="마이크철거">#REF!</definedName>
    <definedName name="마직막" hidden="1">#REF!</definedName>
    <definedName name="마킹">[26]설치품셈!#REF!</definedName>
    <definedName name="말일">#REF!</definedName>
    <definedName name="망루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폴기초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망루폴기초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맨홀">[46]품셈!$A$321</definedName>
    <definedName name="머신">#REF!</definedName>
    <definedName name="먹스">[34]소요자재!#REF!</definedName>
    <definedName name="먹스1">[7]소요자재!$H$8</definedName>
    <definedName name="먹스2">[7]소요자재!$H$9</definedName>
    <definedName name="명">[91]지시서!$C$13</definedName>
    <definedName name="명성" localSheetId="2">'물량산출-세부내역'!명성</definedName>
    <definedName name="명성">[0]!명성</definedName>
    <definedName name="명찰1">[13]소요자재명세서!$O$170</definedName>
    <definedName name="명찰2">[13]소요자재명세서!$O$171</definedName>
    <definedName name="명찰가공">#REF!</definedName>
    <definedName name="명찰가공A">#REF!</definedName>
    <definedName name="명찰가공울산신">#REF!</definedName>
    <definedName name="명찰가공울산철">#REF!</definedName>
    <definedName name="명찰지중">#REF!</definedName>
    <definedName name="명찰지중A">#REF!</definedName>
    <definedName name="명찰지중울산신">#REF!</definedName>
    <definedName name="명찰지중울산철">#REF!</definedName>
    <definedName name="명찰철거">[31]노무산출서!#REF!</definedName>
    <definedName name="명찰철거1">#REF!</definedName>
    <definedName name="명찰취부1">[10]노무비명세서!$AE$36</definedName>
    <definedName name="명찰취부2">[10]노무비명세서!$AE$37</definedName>
    <definedName name="명철거1">#REF!</definedName>
    <definedName name="명철거2">#REF!</definedName>
    <definedName name="명철거3">#REF!</definedName>
    <definedName name="명취부1">#REF!</definedName>
    <definedName name="명취부2">#REF!</definedName>
    <definedName name="명취부3">#REF!</definedName>
    <definedName name="모니터신설">#REF!</definedName>
    <definedName name="모니터이설">#REF!</definedName>
    <definedName name="모니터철거">#REF!</definedName>
    <definedName name="모뎀">#REF!</definedName>
    <definedName name="모뎀신설">#REF!</definedName>
    <definedName name="모뎀이설">#REF!</definedName>
    <definedName name="모뎀철거">#REF!</definedName>
    <definedName name="목도">#REF!</definedName>
    <definedName name="몰드대형바닥신설">[33]단순단가표!$E$60</definedName>
    <definedName name="몰드대형바닥철거">[33]단순단가표!$F$60</definedName>
    <definedName name="몰드대형벽면신설">[33]단순단가표!$E$61</definedName>
    <definedName name="몰드대형벽면철거">#REF!</definedName>
    <definedName name="몰드소형바닥신설">#REF!</definedName>
    <definedName name="몰드소형바닥철거">#REF!</definedName>
    <definedName name="몰드소형벽면신설">#REF!</definedName>
    <definedName name="몰드소형벽면철거">#REF!</definedName>
    <definedName name="몰드중형바닥신설">[33]단순단가표!$E$58</definedName>
    <definedName name="몰드중형바닥철거">#REF!</definedName>
    <definedName name="몰드중형벽면신설">#REF!</definedName>
    <definedName name="몰드중형벽면철거">#REF!</definedName>
    <definedName name="무선안공">[75]인부임!$F$23</definedName>
    <definedName name="무선안테나공">[46]노임단가표!$D$29</definedName>
    <definedName name="무선전화" localSheetId="2">'물량산출-세부내역'!무선전화</definedName>
    <definedName name="무선전화">[0]!무선전화</definedName>
    <definedName name="무선전화기" localSheetId="2">'물량산출-세부내역'!무선전화기</definedName>
    <definedName name="무선전화기">[0]!무선전화기</definedName>
    <definedName name="무전기신설" localSheetId="2">#REF!</definedName>
    <definedName name="무전기신설">#REF!</definedName>
    <definedName name="무전기이설">[33]단순단가표!$G$19</definedName>
    <definedName name="무전기철거">#REF!</definedName>
    <definedName name="무제" localSheetId="2" hidden="1">{#N/A,#N/A,FALSE,"회선임차현황"}</definedName>
    <definedName name="무제" hidden="1">{#N/A,#N/A,FALSE,"회선임차현황"}</definedName>
    <definedName name="문서의_처음">[51]총괄집계표!#REF!</definedName>
    <definedName name="물류" localSheetId="2" hidden="1">{"'5국공정'!$A$1:$E$128"}</definedName>
    <definedName name="물류" hidden="1">{"'5국공정'!$A$1:$E$128"}</definedName>
    <definedName name="물풀" localSheetId="2" hidden="1">{"'5국공정'!$A$1:$E$128"}</definedName>
    <definedName name="물풀" hidden="1">{"'5국공정'!$A$1:$E$128"}</definedName>
    <definedName name="미이ww" localSheetId="2" hidden="1">{"'용역비'!$A$4:$C$8"}</definedName>
    <definedName name="미이ww" hidden="1">{"'용역비'!$A$4:$C$8"}</definedName>
    <definedName name="미장공">#REF!</definedName>
    <definedName name="ㅂ" localSheetId="2">'물량산출-세부내역'!ㅂ</definedName>
    <definedName name="ㅂ">[0]!ㅂ</definedName>
    <definedName name="ㅂㅂ" localSheetId="2" hidden="1">#REF!</definedName>
    <definedName name="ㅂㅂ" hidden="1">#REF!</definedName>
    <definedName name="ㅂㅂㅂ" localSheetId="2" hidden="1">{#N/A,#N/A,FALSE,"현장 NCR 분석";#N/A,#N/A,FALSE,"현장품질감사";#N/A,#N/A,FALSE,"현장품질감사"}</definedName>
    <definedName name="ㅂㅂㅂ" hidden="1">{#N/A,#N/A,FALSE,"현장 NCR 분석";#N/A,#N/A,FALSE,"현장품질감사";#N/A,#N/A,FALSE,"현장품질감사"}</definedName>
    <definedName name="ㅂㅂㅂㅂㅂㅂ" localSheetId="2" hidden="1">{"'용역비'!$A$4:$C$8"}</definedName>
    <definedName name="ㅂㅂㅂㅂㅂㅂ" hidden="1">{"'용역비'!$A$4:$C$8"}</definedName>
    <definedName name="ㅂㅈㄷㄷㄷ" localSheetId="2" hidden="1">{#N/A,#N/A,FALSE,"회선임차현황"}</definedName>
    <definedName name="ㅂㅈㄷㄷㄷ" hidden="1">{#N/A,#N/A,FALSE,"회선임차현황"}</definedName>
    <definedName name="바개">#REF!</definedName>
    <definedName name="바거">#REF!</definedName>
    <definedName name="바물">#REF!</definedName>
    <definedName name="바인드1">#REF!</definedName>
    <definedName name="바인드10">#REF!</definedName>
    <definedName name="바인드2">#REF!</definedName>
    <definedName name="바인드3">#REF!</definedName>
    <definedName name="바인드4">#REF!</definedName>
    <definedName name="바인드4열">[16]노무산출서!#REF!</definedName>
    <definedName name="바인드4열A">[16]노무산출서!#REF!</definedName>
    <definedName name="바인드선">#REF!</definedName>
    <definedName name="바인드선1">#REF!</definedName>
    <definedName name="바인드선A">#REF!</definedName>
    <definedName name="바인드신설1">[10]노무비명세서!$AE$48</definedName>
    <definedName name="바인드신설2">[10]노무비명세서!$AE$49</definedName>
    <definedName name="바인드신설3">[10]노무비명세서!$AE$50</definedName>
    <definedName name="바인드신설4">#REF!</definedName>
    <definedName name="바인드해체">[16]노무산출서!#REF!</definedName>
    <definedName name="바인드해체1">#REF!</definedName>
    <definedName name="바인드해체A">[16]노무산출서!#REF!</definedName>
    <definedName name="바인딩">[46]품셈!$A$533</definedName>
    <definedName name="바인딩1조">#REF!</definedName>
    <definedName name="바인딩1조철거">#REF!</definedName>
    <definedName name="바인딩2조">#REF!</definedName>
    <definedName name="바인딩2조철거">#REF!</definedName>
    <definedName name="박" localSheetId="2">'물량산출-세부내역'!박</definedName>
    <definedName name="박">[0]!박</definedName>
    <definedName name="박세기" localSheetId="2" hidden="1">{"'선로집계'!$A$1:$G$68"}</definedName>
    <definedName name="박세기" hidden="1">{"'선로집계'!$A$1:$G$68"}</definedName>
    <definedName name="반강남">#REF!</definedName>
    <definedName name="반경관">#REF!</definedName>
    <definedName name="반경관1">[10]종합기별!$AI$10</definedName>
    <definedName name="반경관2">[10]종합기별!$AI$13</definedName>
    <definedName name="반경관3">[10]종합기별!$AI$16</definedName>
    <definedName name="반경관4">[10]종합기별!$AI$19</definedName>
    <definedName name="반경관A">[16]소요자재!#REF!</definedName>
    <definedName name="반경관취부1">[10]종합기별!$AJ$10</definedName>
    <definedName name="반경관취부2">[10]종합기별!$AJ$13</definedName>
    <definedName name="반경관취부3">[10]종합기별!$AJ$16</definedName>
    <definedName name="반경관취부4">[10]종합기별!$AJ$19</definedName>
    <definedName name="반경관취부A">[16]소요자재!#REF!</definedName>
    <definedName name="반경관취부밴드">[7]소요자재!$H$221</definedName>
    <definedName name="반광교">#REF!</definedName>
    <definedName name="반광주">#REF!</definedName>
    <definedName name="반대구">#REF!</definedName>
    <definedName name="반대전">#REF!</definedName>
    <definedName name="반동교">#REF!</definedName>
    <definedName name="반르네상스">#REF!</definedName>
    <definedName name="반발산">#REF!</definedName>
    <definedName name="반방배">#REF!</definedName>
    <definedName name="반보라매">#REF!</definedName>
    <definedName name="반본사">#REF!</definedName>
    <definedName name="반사당">#REF!</definedName>
    <definedName name="반삼성">#REF!</definedName>
    <definedName name="반삼풍">#REF!</definedName>
    <definedName name="반서초">#REF!</definedName>
    <definedName name="반송쉴드">[31]소요자재!#REF!</definedName>
    <definedName name="반송쉴드납땜">[31]노무산출서!#REF!</definedName>
    <definedName name="반송쉴드케이블">[7]소요자재!$H$177</definedName>
    <definedName name="반송쉴드케이블포선남땜">[7]노무산출서!$H$27</definedName>
    <definedName name="반송쉴드케이블포설">[34]노무산출서!#REF!</definedName>
    <definedName name="반수원">#REF!</definedName>
    <definedName name="반신반포">#REF!</definedName>
    <definedName name="반압구정">#REF!</definedName>
    <definedName name="반울산">#REF!</definedName>
    <definedName name="반울산2">#REF!</definedName>
    <definedName name="반울산신">#REF!</definedName>
    <definedName name="반울산철">#REF!</definedName>
    <definedName name="반인천">#REF!</definedName>
    <definedName name="반잠실">#REF!</definedName>
    <definedName name="반전주">#REF!</definedName>
    <definedName name="반청담">#REF!</definedName>
    <definedName name="반취부강남">#REF!</definedName>
    <definedName name="반취부광교">#REF!</definedName>
    <definedName name="반취부광주">#REF!</definedName>
    <definedName name="반취부대구">#REF!</definedName>
    <definedName name="반취부대전">#REF!</definedName>
    <definedName name="반취부동교">#REF!</definedName>
    <definedName name="반취부르네상스">#REF!</definedName>
    <definedName name="반취부발산">#REF!</definedName>
    <definedName name="반취부방배">#REF!</definedName>
    <definedName name="반취부보라매">#REF!</definedName>
    <definedName name="반취부본사">#REF!</definedName>
    <definedName name="반취부사당">#REF!</definedName>
    <definedName name="반취부삼성">#REF!</definedName>
    <definedName name="반취부삼풍">#REF!</definedName>
    <definedName name="반취부서초">#REF!</definedName>
    <definedName name="반취부수원">#REF!</definedName>
    <definedName name="반취부신반포">#REF!</definedName>
    <definedName name="반취부압구정">#REF!</definedName>
    <definedName name="반취부울산">#REF!</definedName>
    <definedName name="반취부울산2">#REF!</definedName>
    <definedName name="반취부울산신">#REF!</definedName>
    <definedName name="반취부울산철">#REF!</definedName>
    <definedName name="반취부인천">#REF!</definedName>
    <definedName name="반취부잠실">#REF!</definedName>
    <definedName name="반취부전주">#REF!</definedName>
    <definedName name="반취부청담">#REF!</definedName>
    <definedName name="반취부화정">#REF!</definedName>
    <definedName name="반화정">#REF!</definedName>
    <definedName name="발포지수제">[7]소요자재!$H$235</definedName>
    <definedName name="발포지수제A">[16]소요자재!#REF!</definedName>
    <definedName name="발포지수제분사">[31]노무산출서!#REF!</definedName>
    <definedName name="발포지수제분사처리">[7]노무산출서!$H$96</definedName>
    <definedName name="발포지수제처리">#REF!</definedName>
    <definedName name="밧데리1">[34]소요자재!#REF!</definedName>
    <definedName name="밧데리2">[34]소요자재!#REF!</definedName>
    <definedName name="방송설비">[14]수량산출1!$A$209:$AB$305</definedName>
    <definedName name="방수공">#REF!</definedName>
    <definedName name="방수시설">#REF!</definedName>
    <definedName name="방수장치">#REF!</definedName>
    <definedName name="배관">#REF!</definedName>
    <definedName name="배관공">[46]노임단가표!$D$6</definedName>
    <definedName name="배관공_1">[92]인부임!$F$9</definedName>
    <definedName name="배관공수율" hidden="1">'[93]N賃率-職'!$I$5:$I$30</definedName>
    <definedName name="배관전공">[46]노임단가표!$D$7</definedName>
    <definedName name="배전전공">[46]노임단가표!$D$28</definedName>
    <definedName name="백" localSheetId="2" hidden="1">{"'5국공정'!$A$1:$E$128"}</definedName>
    <definedName name="백" hidden="1">{"'5국공정'!$A$1:$E$128"}</definedName>
    <definedName name="백사십">#REF!</definedName>
    <definedName name="백사십일">#REF!</definedName>
    <definedName name="백인섭" localSheetId="2" hidden="1">{"'5국공정'!$A$1:$E$128"}</definedName>
    <definedName name="백인섭" hidden="1">{"'5국공정'!$A$1:$E$128"}</definedName>
    <definedName name="밴드">#REF!</definedName>
    <definedName name="밴드1">#REF!</definedName>
    <definedName name="밴드2">#REF!</definedName>
    <definedName name="밴드설치">#REF!</definedName>
    <definedName name="밴드철거">#REF!</definedName>
    <definedName name="밴드철거A">[16]노무산출서!#REF!</definedName>
    <definedName name="밴드취부">#REF!</definedName>
    <definedName name="밴드취부A">#REF!</definedName>
    <definedName name="번화가2">#REF!</definedName>
    <definedName name="범우12" localSheetId="2" hidden="1">{"'5국공정'!$A$1:$E$128"}</definedName>
    <definedName name="범우12" hidden="1">{"'5국공정'!$A$1:$E$128"}</definedName>
    <definedName name="베트남쌀겨" localSheetId="2" hidden="1">{#N/A,#N/A,FALSE,"회선임차현황"}</definedName>
    <definedName name="베트남쌀겨" hidden="1">{#N/A,#N/A,FALSE,"회선임차현황"}</definedName>
    <definedName name="벽관통">[7]노무산출서!$H$49</definedName>
    <definedName name="벽관통구멍뚫기">#REF!</definedName>
    <definedName name="벽관통구멍뚫기A">[16]노무산출서!#REF!</definedName>
    <definedName name="벽관통구멍파기">#REF!</definedName>
    <definedName name="벽철">#REF!</definedName>
    <definedName name="벽철1">#REF!</definedName>
    <definedName name="벽철A">#REF!</definedName>
    <definedName name="벽철물">#REF!</definedName>
    <definedName name="벽철취부">#REF!</definedName>
    <definedName name="변" localSheetId="2" hidden="1">{"'5국공정'!$A$1:$E$128"}</definedName>
    <definedName name="변" hidden="1">{"'5국공정'!$A$1:$E$128"}</definedName>
    <definedName name="변2" hidden="1">"전체현황"</definedName>
    <definedName name="변경" localSheetId="2" hidden="1">{"'선로집계'!$A$1:$G$68"}</definedName>
    <definedName name="변경" hidden="1">{"'선로집계'!$A$1:$G$68"}</definedName>
    <definedName name="변경경비">#REF!</definedName>
    <definedName name="변경노무비">#REF!</definedName>
    <definedName name="변경분" localSheetId="2" hidden="1">{"'선로집계'!$A$1:$G$68"}</definedName>
    <definedName name="변경분" hidden="1">{"'선로집계'!$A$1:$G$68"}</definedName>
    <definedName name="변경이윤">#REF!</definedName>
    <definedName name="변경일반관리비">#REF!</definedName>
    <definedName name="변경지입재료비">#REF!</definedName>
    <definedName name="변경직접노무비">#REF!</definedName>
    <definedName name="변동" localSheetId="2" hidden="1">{"'선로집계'!$A$1:$G$68"}</definedName>
    <definedName name="변동" hidden="1">{"'선로집계'!$A$1:$G$68"}</definedName>
    <definedName name="변동분" localSheetId="2" hidden="1">{"'선로집계'!$A$1:$G$68"}</definedName>
    <definedName name="변동분" hidden="1">{"'선로집계'!$A$1:$G$68"}</definedName>
    <definedName name="변동분신" localSheetId="2" hidden="1">{"'선로집계'!$A$1:$G$68"}</definedName>
    <definedName name="변동분신" hidden="1">{"'선로집계'!$A$1:$G$68"}</definedName>
    <definedName name="변전소_505__Query1">#REF!</definedName>
    <definedName name="보" localSheetId="2" hidden="1">{"'Sheet1'!$A$3:$I$16"}</definedName>
    <definedName name="보" hidden="1">{"'Sheet1'!$A$3:$I$16"}</definedName>
    <definedName name="보굴착">#REF!</definedName>
    <definedName name="보급과통보" localSheetId="2" hidden="1">{"'5국공정'!$A$1:$E$128"}</definedName>
    <definedName name="보급과통보" hidden="1">{"'5국공정'!$A$1:$E$128"}</definedName>
    <definedName name="보도">[13]소요자재명세서!$O$220</definedName>
    <definedName name="보통">#REF!</definedName>
    <definedName name="보통인부">[46]노임단가표!$D$15</definedName>
    <definedName name="보험료">[25]설계명세서!$H$430</definedName>
    <definedName name="복구_간재">'[60]예산내역서(총괄)'!$I$10</definedName>
    <definedName name="복구_경비">'[60]예산내역서(총괄)'!$M$10</definedName>
    <definedName name="복구_직노">'[60]예산내역서(총괄)'!$K$10</definedName>
    <definedName name="복구_직재">'[60]예산내역서(총괄)'!$G$10</definedName>
    <definedName name="복구계획도2" localSheetId="2" hidden="1">{#N/A,#N/A,FALSE,"현장 NCR 분석";#N/A,#N/A,FALSE,"현장품질감사";#N/A,#N/A,FALSE,"현장품질감사"}</definedName>
    <definedName name="복구계획도2" hidden="1">{#N/A,#N/A,FALSE,"현장 NCR 분석";#N/A,#N/A,FALSE,"현장품질감사";#N/A,#N/A,FALSE,"현장품질감사"}</definedName>
    <definedName name="복리">#REF!</definedName>
    <definedName name="복리1">#REF!</definedName>
    <definedName name="복리2">#REF!</definedName>
    <definedName name="복리후생">#REF!</definedName>
    <definedName name="복리후생비">[59]설계명세서!$H$74</definedName>
    <definedName name="복사비">[84]설계명세!$H$37</definedName>
    <definedName name="본사구입" localSheetId="2">#REF!</definedName>
    <definedName name="본사구입">#REF!</definedName>
    <definedName name="본사재료비">[12]예산내역서!#REF!</definedName>
    <definedName name="본사조달분">[56]설계명세!#REF!</definedName>
    <definedName name="봉시설1" localSheetId="2">#REF!</definedName>
    <definedName name="봉시설1">#REF!</definedName>
    <definedName name="봉시설2" localSheetId="2">#REF!</definedName>
    <definedName name="봉시설2">#REF!</definedName>
    <definedName name="봉시설3" localSheetId="2">#REF!</definedName>
    <definedName name="봉시설3">#REF!</definedName>
    <definedName name="부가">#REF!</definedName>
    <definedName name="부가세">#REF!</definedName>
    <definedName name="부산">#REF!</definedName>
    <definedName name="부산2" localSheetId="2" hidden="1">{"'선로집계'!$A$1:$G$68"}</definedName>
    <definedName name="부산2" hidden="1">{"'선로집계'!$A$1:$G$68"}</definedName>
    <definedName name="부서">#REF!</definedName>
    <definedName name="부손익" localSheetId="2" hidden="1">{#N/A,#N/A,FALSE,"현장 NCR 분석";#N/A,#N/A,FALSE,"현장품질감사";#N/A,#N/A,FALSE,"현장품질감사"}</definedName>
    <definedName name="부손익" hidden="1">{#N/A,#N/A,FALSE,"현장 NCR 분석";#N/A,#N/A,FALSE,"현장품질감사";#N/A,#N/A,FALSE,"현장품질감사"}</definedName>
    <definedName name="부여변전소" localSheetId="2" hidden="1">{"'당진'!$A$1:$P$34","'당진'!$N$13"}</definedName>
    <definedName name="부여변전소" hidden="1">{"'당진'!$A$1:$P$34","'당진'!$N$13"}</definedName>
    <definedName name="부지복구논" localSheetId="2" hidden="1">{#N/A,#N/A,FALSE,"현장 NCR 분석";#N/A,#N/A,FALSE,"현장품질감사";#N/A,#N/A,FALSE,"현장품질감사"}</definedName>
    <definedName name="부지복구논" hidden="1">{#N/A,#N/A,FALSE,"현장 NCR 분석";#N/A,#N/A,FALSE,"현장품질감사";#N/A,#N/A,FALSE,"현장품질감사"}</definedName>
    <definedName name="북울산" localSheetId="2" hidden="1">{"'선로집계'!$A$1:$G$68"}</definedName>
    <definedName name="북울산" hidden="1">{"'선로집계'!$A$1:$G$68"}</definedName>
    <definedName name="분기기4WAY">[32]예산내역서!#REF!</definedName>
    <definedName name="분배2way">#REF!</definedName>
    <definedName name="분배기2">[12]예산내역서!#REF!</definedName>
    <definedName name="분배기2WAY">#REF!</definedName>
    <definedName name="분배기신설">#REF!</definedName>
    <definedName name="분배기천장신설">#REF!</definedName>
    <definedName name="분배기천장철거">#REF!</definedName>
    <definedName name="분배기천정철거">#REF!</definedName>
    <definedName name="분배기철거">#REF!</definedName>
    <definedName name="분배함">#REF!</definedName>
    <definedName name="분배함철거">#REF!</definedName>
    <definedName name="분배함취부">[10]노무비명세서!$AE$11</definedName>
    <definedName name="분사처리">#REF!</definedName>
    <definedName name="분전반철거후" localSheetId="2" hidden="1">{#N/A,#N/A,FALSE,"회선임차현황"}</definedName>
    <definedName name="분전반철거후" hidden="1">{#N/A,#N/A,FALSE,"회선임차현황"}</definedName>
    <definedName name="불균3way">#REF!</definedName>
    <definedName name="불균등3WAY">[32]예산내역서!#REF!</definedName>
    <definedName name="브레드">#REF!</definedName>
    <definedName name="비강남">#REF!</definedName>
    <definedName name="비계공">#REF!</definedName>
    <definedName name="비광교">#REF!</definedName>
    <definedName name="비광주">#REF!</definedName>
    <definedName name="비교가">#REF!</definedName>
    <definedName name="비금속광철거">[31]노무산출서!#REF!</definedName>
    <definedName name="비금속광철거지중">[31]노무산출서!#REF!</definedName>
    <definedName name="비닐">#REF!</definedName>
    <definedName name="비닐바인드선">[7]소요자재!$H$213</definedName>
    <definedName name="비닐바인드선A">[16]소요자재!#REF!</definedName>
    <definedName name="비닐절연전선">[31]소요자재!#REF!</definedName>
    <definedName name="비닐절연전선1">[10]종합기별!$AE$10</definedName>
    <definedName name="비닐절연전선2">[10]종합기별!$AE$13</definedName>
    <definedName name="비닐절연전선3">[10]종합기별!$AE$16</definedName>
    <definedName name="비닐절연전선4">[10]종합기별!$AE$19</definedName>
    <definedName name="비닐절연전선5">#REF!</definedName>
    <definedName name="비닐철">#REF!</definedName>
    <definedName name="비대구">#REF!</definedName>
    <definedName name="비대전">#REF!</definedName>
    <definedName name="비동교">#REF!</definedName>
    <definedName name="비디오폰신설">#REF!</definedName>
    <definedName name="비디오폰이설">#REF!</definedName>
    <definedName name="비디오폰철거">#REF!</definedName>
    <definedName name="비르네상스">#REF!</definedName>
    <definedName name="비목분류">[94]거래처!$C$7:$C$13</definedName>
    <definedName name="비발산" localSheetId="2">#REF!</definedName>
    <definedName name="비발산">#REF!</definedName>
    <definedName name="비방배" localSheetId="2">#REF!</definedName>
    <definedName name="비방배">#REF!</definedName>
    <definedName name="비보라매" localSheetId="2">#REF!</definedName>
    <definedName name="비보라매">#REF!</definedName>
    <definedName name="비본사">#REF!</definedName>
    <definedName name="비사당">#REF!</definedName>
    <definedName name="비삼성">#REF!</definedName>
    <definedName name="비삼풍">#REF!</definedName>
    <definedName name="비서초">#REF!</definedName>
    <definedName name="비수원">#REF!</definedName>
    <definedName name="비신반포">#REF!</definedName>
    <definedName name="비압구정">#REF!</definedName>
    <definedName name="비울산">#REF!</definedName>
    <definedName name="비울산2">#REF!</definedName>
    <definedName name="비울산신">#REF!</definedName>
    <definedName name="비울산철">#REF!</definedName>
    <definedName name="비인천">#REF!</definedName>
    <definedName name="비잠실">#REF!</definedName>
    <definedName name="비전주">#REF!</definedName>
    <definedName name="비청담">#REF!</definedName>
    <definedName name="비화정">#REF!</definedName>
    <definedName name="빔크램프">[16]소요자재!#REF!</definedName>
    <definedName name="빔크램프A">[16]소요자재!#REF!</definedName>
    <definedName name="ㅅ" localSheetId="2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" localSheetId="2" hidden="1">{"'5국공정'!$A$1:$E$128"}</definedName>
    <definedName name="ㅅㄱ" hidden="1">{"'5국공정'!$A$1:$E$128"}</definedName>
    <definedName name="사1">'[95]257A1'!$E$68</definedName>
    <definedName name="사10">'[95]257A1'!$AF$68</definedName>
    <definedName name="사11">'[95]257A1'!$AI$68</definedName>
    <definedName name="사12">'[95]257A1'!$AL$68</definedName>
    <definedName name="사13">'[95]257A1'!$AO$68</definedName>
    <definedName name="사14">'[95]257A1'!$AR$68</definedName>
    <definedName name="사15">'[95]257A1'!$G$70</definedName>
    <definedName name="사2">'[95]257A1'!$H$68</definedName>
    <definedName name="사3">'[95]257A1'!$K$68</definedName>
    <definedName name="사4">'[95]257A1'!$N$68</definedName>
    <definedName name="사5">'[95]257A1'!$Q$68</definedName>
    <definedName name="사6">'[95]257A1'!$T$68</definedName>
    <definedName name="사7">'[95]257A1'!$W$68</definedName>
    <definedName name="사8">'[95]257A1'!$Z$68</definedName>
    <definedName name="사9">'[95]257A1'!$AC$68</definedName>
    <definedName name="사a">'[95]257A1'!$J$65</definedName>
    <definedName name="사b">'[95]257A1'!$K$64</definedName>
    <definedName name="사c">'[95]257A1'!$N$64</definedName>
    <definedName name="사d">'[95]257A1'!$Q$64</definedName>
    <definedName name="사e">'[95]257A1'!$N$62</definedName>
    <definedName name="사f">'[95]257A1'!$V$71</definedName>
    <definedName name="사g">'[95]257A1'!$W$74</definedName>
    <definedName name="사h">'[95]257A1'!$AT$65</definedName>
    <definedName name="사I">'[95]257A1'!$AQ$70</definedName>
    <definedName name="사j">'[95]257A1'!$AU$68</definedName>
    <definedName name="사k">'[95]257A1'!$AU$64</definedName>
    <definedName name="사r">'[95]257A1'!#REF!</definedName>
    <definedName name="사경" localSheetId="2">#REF!</definedName>
    <definedName name="사경">#REF!</definedName>
    <definedName name="사경_1" localSheetId="2">#REF!</definedName>
    <definedName name="사경_1">#REF!</definedName>
    <definedName name="사경_3">[58]설계명세서!$G$183</definedName>
    <definedName name="사경1" localSheetId="2">#REF!</definedName>
    <definedName name="사경1">#REF!</definedName>
    <definedName name="사경2" localSheetId="2">#REF!</definedName>
    <definedName name="사경2">#REF!</definedName>
    <definedName name="사굴착">[10]노무비명세서!$AE$70</definedName>
    <definedName name="사급1" localSheetId="2" hidden="1">{"'5국공정'!$A$1:$E$128"}</definedName>
    <definedName name="사급1" hidden="1">{"'5국공정'!$A$1:$E$128"}</definedName>
    <definedName name="사급2" localSheetId="2" hidden="1">{"'5국공정'!$A$1:$E$128"}</definedName>
    <definedName name="사급2" hidden="1">{"'5국공정'!$A$1:$E$128"}</definedName>
    <definedName name="사급경비">#REF!</definedName>
    <definedName name="사급경비1">[87]설계명세서!#REF!</definedName>
    <definedName name="사급경비2" localSheetId="2">#REF!</definedName>
    <definedName name="사급경비2">#REF!</definedName>
    <definedName name="사급경비계" localSheetId="2">#REF!</definedName>
    <definedName name="사급경비계">#REF!</definedName>
    <definedName name="사급복사" localSheetId="2" hidden="1">{"'5국공정'!$A$1:$E$128"}</definedName>
    <definedName name="사급복사" hidden="1">{"'5국공정'!$A$1:$E$128"}</definedName>
    <definedName name="사급분계">#REF!</definedName>
    <definedName name="사급분재료비">#REF!</definedName>
    <definedName name="사급자재">#REF!</definedName>
    <definedName name="사급자재3">[96]강남!#REF!</definedName>
    <definedName name="사급자재사용량" localSheetId="2" hidden="1">#REF!</definedName>
    <definedName name="사급자재사용량" hidden="1">#REF!</definedName>
    <definedName name="사급자재산출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사급자재산출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사급장비">#REF!</definedName>
    <definedName name="사급장비비">#REF!</definedName>
    <definedName name="사급재료">#REF!</definedName>
    <definedName name="사급재료1">[87]설계명세서!#REF!</definedName>
    <definedName name="사급재료2" localSheetId="2">#REF!</definedName>
    <definedName name="사급재료2">#REF!</definedName>
    <definedName name="사급재료비" localSheetId="2">#REF!</definedName>
    <definedName name="사급재료비">#REF!</definedName>
    <definedName name="사급재료비3" localSheetId="2">#REF!</definedName>
    <definedName name="사급재료비3">#REF!</definedName>
    <definedName name="사급재료비4">#REF!</definedName>
    <definedName name="사급카피" localSheetId="2" hidden="1">{"'5국공정'!$A$1:$E$128"}</definedName>
    <definedName name="사급카피" hidden="1">{"'5국공정'!$A$1:$E$128"}</definedName>
    <definedName name="사리도">[13]소요자재명세서!$O$218</definedName>
    <definedName name="사리도밑면">[17]사리도!$D$13</definedName>
    <definedName name="사방품셈1" localSheetId="2" hidden="1">#REF!</definedName>
    <definedName name="사방품셈1" hidden="1">#REF!</definedName>
    <definedName name="사방품셈별표" localSheetId="2" hidden="1">#REF!</definedName>
    <definedName name="사방품셈별표" hidden="1">#REF!</definedName>
    <definedName name="사불" localSheetId="2" hidden="1">{"'5국공정'!$A$1:$E$128"}</definedName>
    <definedName name="사불" hidden="1">{"'5국공정'!$A$1:$E$128"}</definedName>
    <definedName name="사업소">#REF!</definedName>
    <definedName name="사업소구입">#REF!</definedName>
    <definedName name="사업소재료비">[12]예산내역서!#REF!</definedName>
    <definedName name="사업소재료비계">'[97]적용기준표(98년상반기)'!#REF!</definedName>
    <definedName name="사업소출고분">[56]설계명세!#REF!</definedName>
    <definedName name="사업소출고재료비">[12]예산내역서!#REF!</definedName>
    <definedName name="사옥건설처" localSheetId="2">'물량산출-세부내역'!사옥건설처</definedName>
    <definedName name="사옥건설처">[0]!사옥건설처</definedName>
    <definedName name="사유지임차1" localSheetId="2" hidden="1">{#N/A,#N/A,FALSE,"회선임차현황"}</definedName>
    <definedName name="사유지임차1" hidden="1">{#N/A,#N/A,FALSE,"회선임차현황"}</definedName>
    <definedName name="사재">#REF!</definedName>
    <definedName name="사재_1">#REF!</definedName>
    <definedName name="사재_3">[58]설계명세서!$G$72</definedName>
    <definedName name="사재1" localSheetId="2">#REF!</definedName>
    <definedName name="사재1">#REF!</definedName>
    <definedName name="사재2" localSheetId="2">#REF!</definedName>
    <definedName name="사재2">#REF!</definedName>
    <definedName name="사재3" localSheetId="2">#REF!</definedName>
    <definedName name="사재3">#REF!</definedName>
    <definedName name="산재">#REF!</definedName>
    <definedName name="산재1">#REF!</definedName>
    <definedName name="산재2">#REF!</definedName>
    <definedName name="산재보험">#REF!</definedName>
    <definedName name="산재보험료">#REF!</definedName>
    <definedName name="삼1">'[95]257A1'!$E$50</definedName>
    <definedName name="삼10">'[95]257A1'!$AF$50</definedName>
    <definedName name="삼11">'[95]257A1'!$AI$50</definedName>
    <definedName name="삼12">'[95]257A1'!$AL$50</definedName>
    <definedName name="삼13">'[95]257A1'!$AO$50</definedName>
    <definedName name="삼14">'[95]257A1'!$P$46</definedName>
    <definedName name="삼15">'[95]257A1'!$S$52</definedName>
    <definedName name="삼2">'[95]257A1'!$H$50</definedName>
    <definedName name="삼3">'[95]257A1'!$K$50</definedName>
    <definedName name="삼4">'[95]257A1'!$N$50</definedName>
    <definedName name="삼5">'[95]257A1'!$Q$50</definedName>
    <definedName name="삼6">'[95]257A1'!$T$50</definedName>
    <definedName name="삼7">'[95]257A1'!$W$50</definedName>
    <definedName name="삼8">'[95]257A1'!$Z$50</definedName>
    <definedName name="삼9">'[95]257A1'!$AC$50</definedName>
    <definedName name="삼a">'[95]257A1'!$AB$46</definedName>
    <definedName name="삼b">'[95]257A1'!$AB$53</definedName>
    <definedName name="삼c">'[95]257A1'!$AC$56</definedName>
    <definedName name="삼d">'[95]257A1'!$AF$45</definedName>
    <definedName name="삼e">'[95]257A1'!$AI$44</definedName>
    <definedName name="삼f">'[95]257A1'!$AI$46</definedName>
    <definedName name="삼g">'[95]257A1'!$AK$52</definedName>
    <definedName name="삼사분ㄱ" localSheetId="2">'물량산출-세부내역'!삼사분ㄱ</definedName>
    <definedName name="삼사분ㄱ">[0]!삼사분ㄱ</definedName>
    <definedName name="상위국명" localSheetId="2">#REF!</definedName>
    <definedName name="상위국명">#REF!</definedName>
    <definedName name="상위국주소" localSheetId="2">#REF!</definedName>
    <definedName name="상위국주소">#REF!</definedName>
    <definedName name="새노임단가">'[41]노임단가(2000하반기)'!$A$12:$F$72</definedName>
    <definedName name="새들">#REF!</definedName>
    <definedName name="새들A">[16]소요자재!#REF!</definedName>
    <definedName name="새이름" localSheetId="2" hidden="1">{"'용역비'!$A$4:$C$8"}</definedName>
    <definedName name="새이름" hidden="1">{"'용역비'!$A$4:$C$8"}</definedName>
    <definedName name="샤시공">#REF!</definedName>
    <definedName name="서4" localSheetId="2" hidden="1">{#N/A,#N/A,FALSE,"회선임차현황"}</definedName>
    <definedName name="서4" hidden="1">{#N/A,#N/A,FALSE,"회선임차현황"}</definedName>
    <definedName name="서식" localSheetId="2" hidden="1">{#N/A,#N/A,FALSE,"회선임차현황"}</definedName>
    <definedName name="서식" hidden="1">{#N/A,#N/A,FALSE,"회선임차현황"}</definedName>
    <definedName name="서식3" localSheetId="2" hidden="1">{#N/A,#N/A,FALSE,"회선임차현황"}</definedName>
    <definedName name="서식3" hidden="1">{#N/A,#N/A,FALSE,"회선임차현황"}</definedName>
    <definedName name="서식4" localSheetId="2" hidden="1">{#N/A,#N/A,FALSE,"회선임차현황"}</definedName>
    <definedName name="서식4" hidden="1">{#N/A,#N/A,FALSE,"회선임차현황"}</definedName>
    <definedName name="서울">#REF!</definedName>
    <definedName name="석공">#REF!</definedName>
    <definedName name="선반공">#REF!</definedName>
    <definedName name="선번" localSheetId="2">'물량산출-세부내역'!선번</definedName>
    <definedName name="선번">[0]!선번</definedName>
    <definedName name="설" localSheetId="2">#REF!</definedName>
    <definedName name="설">#REF!</definedName>
    <definedName name="설게" localSheetId="2">#REF!</definedName>
    <definedName name="설게">#REF!</definedName>
    <definedName name="설게도급경비">#REF!</definedName>
    <definedName name="설게직접노무비">#REF!</definedName>
    <definedName name="설계" localSheetId="2" hidden="1">{"'선로집계'!$A$1:$G$68"}</definedName>
    <definedName name="설계" hidden="1">{"'선로집계'!$A$1:$G$68"}</definedName>
    <definedName name="설계간접노무비">#REF!</definedName>
    <definedName name="설계경비">#REF!</definedName>
    <definedName name="설계노무비">#REF!</definedName>
    <definedName name="설계도급경비">#REF!</definedName>
    <definedName name="설계도급분">#REF!</definedName>
    <definedName name="설계명세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명세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명세2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명세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명세서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설계명세서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설계명세서광단국" hidden="1">#REF!</definedName>
    <definedName name="설계부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부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사급" localSheetId="2" hidden="1">{"'5국공정'!$A$1:$E$128"}</definedName>
    <definedName name="설계사급" hidden="1">{"'5국공정'!$A$1:$E$128"}</definedName>
    <definedName name="설계사급경비">#REF!</definedName>
    <definedName name="설계사급재료비">#REF!</definedName>
    <definedName name="설계용역비계">[84]설계명세!$H$33</definedName>
    <definedName name="설계이윤" localSheetId="2">#REF!</definedName>
    <definedName name="설계이윤">#REF!</definedName>
    <definedName name="설계일반관리비" localSheetId="2">#REF!</definedName>
    <definedName name="설계일반관리비">#REF!</definedName>
    <definedName name="설계재료비" localSheetId="2">#REF!</definedName>
    <definedName name="설계재료비">#REF!</definedName>
    <definedName name="설계지입재료비">#REF!</definedName>
    <definedName name="설계직접노무비">#REF!</definedName>
    <definedName name="설계표지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표지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회사분">#REF!</definedName>
    <definedName name="설비">#REF!</definedName>
    <definedName name="설비취득">#REF!</definedName>
    <definedName name="설치1">#REF!</definedName>
    <definedName name="설치12C">[12]일위대가!$H$125</definedName>
    <definedName name="설치12ㅊ" localSheetId="2">#REF!</definedName>
    <definedName name="설치12ㅊ">#REF!</definedName>
    <definedName name="설치17C" localSheetId="2">#REF!</definedName>
    <definedName name="설치17C">#REF!</definedName>
    <definedName name="설치2" localSheetId="2">#REF!</definedName>
    <definedName name="설치2">#REF!</definedName>
    <definedName name="설치3">#REF!</definedName>
    <definedName name="설치4">#REF!</definedName>
    <definedName name="설치5">#REF!</definedName>
    <definedName name="설치6">#REF!</definedName>
    <definedName name="설치7">#REF!</definedName>
    <definedName name="설치경비">#REF!</definedName>
    <definedName name="설치노무비">#REF!</definedName>
    <definedName name="설치시공">'[34]설계명세서(종합)'!#REF!</definedName>
    <definedName name="설치이윤">#REF!</definedName>
    <definedName name="설치재료비">#REF!</definedName>
    <definedName name="설치직접노무비">#REF!</definedName>
    <definedName name="설치직접노무비전">#REF!</definedName>
    <definedName name="섬진강배치도" localSheetId="2" hidden="1">{#N/A,#N/A,FALSE,"회선임차현황"}</definedName>
    <definedName name="섬진강배치도" hidden="1">{#N/A,#N/A,FALSE,"회선임차현황"}</definedName>
    <definedName name="성단">#REF!</definedName>
    <definedName name="세금">#REF!</definedName>
    <definedName name="세금1">#REF!</definedName>
    <definedName name="세금2">#REF!</definedName>
    <definedName name="세금공과">#REF!</definedName>
    <definedName name="세금공과금">#REF!</definedName>
    <definedName name="세금과공">[3]설계명세서!$G$139</definedName>
    <definedName name="세금과공과">[59]설계명세서!$H$76</definedName>
    <definedName name="세금과공과금">[12]예산내역서!#REF!</definedName>
    <definedName name="세액">#REF!</definedName>
    <definedName name="셔터공">#REF!</definedName>
    <definedName name="소">[98]산출명세서!$I$4</definedName>
    <definedName name="소계1" localSheetId="2">#REF!</definedName>
    <definedName name="소계1">#REF!</definedName>
    <definedName name="소계2" localSheetId="2">#REF!</definedName>
    <definedName name="소계2">#REF!</definedName>
    <definedName name="소계3" localSheetId="2">#REF!</definedName>
    <definedName name="소계3">#REF!</definedName>
    <definedName name="소모">#REF!</definedName>
    <definedName name="소모1">#REF!</definedName>
    <definedName name="소모2">#REF!</definedName>
    <definedName name="소모품" localSheetId="2">'물량산출-세부내역'!소모품</definedName>
    <definedName name="소모품">[0]!소모품</definedName>
    <definedName name="소모품1" localSheetId="2">[87]설계명세서!#REF!</definedName>
    <definedName name="소모품1">[87]설계명세서!#REF!</definedName>
    <definedName name="소모품2" localSheetId="2">#REF!</definedName>
    <definedName name="소모품2">#REF!</definedName>
    <definedName name="소모품비">[59]설계명세서!$H$75</definedName>
    <definedName name="소보품비" localSheetId="2">#REF!</definedName>
    <definedName name="소보품비">#REF!</definedName>
    <definedName name="소요물자2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소요물자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소요자재.1" localSheetId="2">'물량산출-세부내역'!소요자재.1</definedName>
    <definedName name="소요자재.1">[0]!소요자재.1</definedName>
    <definedName name="소요자재1" localSheetId="2">'물량산출-세부내역'!소요자재1</definedName>
    <definedName name="소요자재1">[0]!소요자재1</definedName>
    <definedName name="소요자재2" localSheetId="2">'물량산출-세부내역'!소요자재2</definedName>
    <definedName name="소요자재2">[0]!소요자재2</definedName>
    <definedName name="소요자재명세서" localSheetId="2" hidden="1">{"'Sheet1'!$A$4:$Y$100"}</definedName>
    <definedName name="소요자재명세서" hidden="1">{"'Sheet1'!$A$4:$Y$100"}</definedName>
    <definedName name="소용량충전기">[7]소요자재!$H$151</definedName>
    <definedName name="소프트시험사">[99]노임단가표!$D$32</definedName>
    <definedName name="송신광출력" localSheetId="2">#REF!</definedName>
    <definedName name="송신광출력">#REF!</definedName>
    <definedName name="송신광출력작성">[7]노무산출서!$H$9</definedName>
    <definedName name="송신광출력측정">[31]노무산출서!#REF!</definedName>
    <definedName name="송전전공">[46]노임단가표!$D$26</definedName>
    <definedName name="수2" localSheetId="2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수도">[100]설계1내역서!#REF!</definedName>
    <definedName name="수도1" localSheetId="2">#REF!</definedName>
    <definedName name="수도1">#REF!</definedName>
    <definedName name="수도2" localSheetId="2">#REF!</definedName>
    <definedName name="수도2">#REF!</definedName>
    <definedName name="수도광열" localSheetId="2">#REF!</definedName>
    <definedName name="수도광열">#REF!</definedName>
    <definedName name="수도광열비" localSheetId="2">[12]예산내역서!#REF!</definedName>
    <definedName name="수도광열비">[12]예산내역서!#REF!</definedName>
    <definedName name="수동소자류">[46]품셈!$A$409</definedName>
    <definedName name="수량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수량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수량계산">#REF!</definedName>
    <definedName name="수량산출">[14]수량산출1!$A$2:$AB$699</definedName>
    <definedName name="수량산출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수량산출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수량산출서태백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수량산출서태백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수불" localSheetId="2" hidden="1">{"'5국공정'!$A$1:$E$128"}</definedName>
    <definedName name="수불" hidden="1">{"'5국공정'!$A$1:$E$128"}</definedName>
    <definedName name="수원">#REF!</definedName>
    <definedName name="수입원가총괄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수입원가총괄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수정" localSheetId="2" hidden="1">{"'선로집계'!$A$1:$G$68"}</definedName>
    <definedName name="수정" hidden="1">{"'선로집계'!$A$1:$G$68"}</definedName>
    <definedName name="수정1" localSheetId="2">'물량산출-세부내역'!수정1</definedName>
    <definedName name="수정1">[0]!수정1</definedName>
    <definedName name="수정10" localSheetId="2">'물량산출-세부내역'!수정10</definedName>
    <definedName name="수정10">[0]!수정10</definedName>
    <definedName name="수정11" localSheetId="2">'물량산출-세부내역'!수정11</definedName>
    <definedName name="수정11">[0]!수정11</definedName>
    <definedName name="수정12" localSheetId="2">'물량산출-세부내역'!수정12</definedName>
    <definedName name="수정12">[0]!수정12</definedName>
    <definedName name="수정13" localSheetId="2">'물량산출-세부내역'!수정13</definedName>
    <definedName name="수정13">[0]!수정13</definedName>
    <definedName name="수정14" localSheetId="2">'물량산출-세부내역'!수정14</definedName>
    <definedName name="수정14">[0]!수정14</definedName>
    <definedName name="수정15" localSheetId="2">'물량산출-세부내역'!수정15</definedName>
    <definedName name="수정15">[0]!수정15</definedName>
    <definedName name="수정16" localSheetId="2">'물량산출-세부내역'!수정16</definedName>
    <definedName name="수정16">[0]!수정16</definedName>
    <definedName name="수정17" localSheetId="2">'물량산출-세부내역'!수정17</definedName>
    <definedName name="수정17">[0]!수정17</definedName>
    <definedName name="수정18" localSheetId="2">'물량산출-세부내역'!수정18</definedName>
    <definedName name="수정18">[0]!수정18</definedName>
    <definedName name="수정19" localSheetId="2">'물량산출-세부내역'!수정19</definedName>
    <definedName name="수정19">[0]!수정19</definedName>
    <definedName name="수정2" localSheetId="2">'물량산출-세부내역'!수정2</definedName>
    <definedName name="수정2">[0]!수정2</definedName>
    <definedName name="수정20" localSheetId="2">'물량산출-세부내역'!수정20</definedName>
    <definedName name="수정20">[0]!수정20</definedName>
    <definedName name="수정21" localSheetId="2">'물량산출-세부내역'!수정21</definedName>
    <definedName name="수정21">[0]!수정21</definedName>
    <definedName name="수정22" localSheetId="2">'물량산출-세부내역'!수정22</definedName>
    <definedName name="수정22">[0]!수정22</definedName>
    <definedName name="수정23" localSheetId="2">'물량산출-세부내역'!수정23</definedName>
    <definedName name="수정23">[0]!수정23</definedName>
    <definedName name="수정24" localSheetId="2">'물량산출-세부내역'!수정24</definedName>
    <definedName name="수정24">[0]!수정24</definedName>
    <definedName name="수정25" localSheetId="2">'물량산출-세부내역'!수정25</definedName>
    <definedName name="수정25">[0]!수정25</definedName>
    <definedName name="수정26" localSheetId="2">'물량산출-세부내역'!수정26</definedName>
    <definedName name="수정26">[0]!수정26</definedName>
    <definedName name="수정27" localSheetId="2">'물량산출-세부내역'!수정27</definedName>
    <definedName name="수정27">[0]!수정27</definedName>
    <definedName name="수정28" localSheetId="2">'물량산출-세부내역'!수정28</definedName>
    <definedName name="수정28">[0]!수정28</definedName>
    <definedName name="수정3" localSheetId="2">'물량산출-세부내역'!수정3</definedName>
    <definedName name="수정3">[0]!수정3</definedName>
    <definedName name="수정4" localSheetId="2">'물량산출-세부내역'!수정4</definedName>
    <definedName name="수정4">[0]!수정4</definedName>
    <definedName name="수정5" localSheetId="2">'물량산출-세부내역'!수정5</definedName>
    <definedName name="수정5">[0]!수정5</definedName>
    <definedName name="수정6" localSheetId="2">'물량산출-세부내역'!수정6</definedName>
    <definedName name="수정6">[0]!수정6</definedName>
    <definedName name="수정7" localSheetId="2">'물량산출-세부내역'!수정7</definedName>
    <definedName name="수정7">[0]!수정7</definedName>
    <definedName name="수정8" localSheetId="2">'물량산출-세부내역'!수정8</definedName>
    <definedName name="수정8">[0]!수정8</definedName>
    <definedName name="수정9" localSheetId="2">'물량산출-세부내역'!수정9</definedName>
    <definedName name="수정9">[0]!수정9</definedName>
    <definedName name="수정요망" localSheetId="2">'물량산출-세부내역'!수정요망</definedName>
    <definedName name="수정요망">[0]!수정요망</definedName>
    <definedName name="수축12">[6]아파트기별!$AR$52</definedName>
    <definedName name="수축17">[6]아파트기별!$AQ$52</definedName>
    <definedName name="숨기기" localSheetId="2">'물량산출-세부내역'!숨기기</definedName>
    <definedName name="숨기기">[0]!숨기기</definedName>
    <definedName name="쉴드" localSheetId="2">#REF!</definedName>
    <definedName name="쉴드">#REF!</definedName>
    <definedName name="쉴드1" localSheetId="2">#REF!</definedName>
    <definedName name="쉴드1">#REF!</definedName>
    <definedName name="쉴드A">#REF!</definedName>
    <definedName name="스가공울산신">#REF!</definedName>
    <definedName name="스가공울산철">#REF!</definedName>
    <definedName name="스위칭설치">#REF!</definedName>
    <definedName name="스위칭이설">[33]단순단가표!$G$14</definedName>
    <definedName name="스위칭철거">#REF!</definedName>
    <definedName name="스지중울산신">#REF!</definedName>
    <definedName name="스지중울산철">#REF!</definedName>
    <definedName name="스트롱앵커시설">#REF!</definedName>
    <definedName name="스파이">[6]아파트기별!$T$52</definedName>
    <definedName name="스파이라슬리브가공">[34]노무산출서!#REF!</definedName>
    <definedName name="스파이랄1">#REF!</definedName>
    <definedName name="스파이랄1M">[26]설치품셈!#REF!</definedName>
    <definedName name="스파이랄2">#REF!</definedName>
    <definedName name="스파이랄가공">[31]소요자재!#REF!</definedName>
    <definedName name="스파이랄슬리브">[46]품셈!$A$554</definedName>
    <definedName name="스파이랄슬리브1">[7]소요자재!$H$200</definedName>
    <definedName name="스파이랄슬리브2">[7]소요자재!$H$199</definedName>
    <definedName name="스파이랄슬리브가공">[7]노무산출서!$H$62</definedName>
    <definedName name="스파이랄슬리브가공1M">#REF!</definedName>
    <definedName name="스파이랄슬리브맨홀4M">#REF!</definedName>
    <definedName name="스파이랄슬리브접속20M">#REF!</definedName>
    <definedName name="스파이랄슬리브지중">[7]노무산출서!$H$63</definedName>
    <definedName name="스파이랄지중">[31]소요자재!#REF!</definedName>
    <definedName name="스파이랄철거">[31]노무산출서!#REF!</definedName>
    <definedName name="스파이랄초과">[26]설치품셈!#REF!</definedName>
    <definedName name="스파이랄취부1">[10]노무비명세서!$AE$40</definedName>
    <definedName name="스파이랄취부2">[10]노무비명세서!$AE$41</definedName>
    <definedName name="스파이럴슬리브">#REF!</definedName>
    <definedName name="스파이럴슬리브가공">#REF!</definedName>
    <definedName name="스파이럴슬리브지중">#REF!</definedName>
    <definedName name="스파취부1">#REF!</definedName>
    <definedName name="스파취부2">#REF!</definedName>
    <definedName name="스팬각형">#REF!</definedName>
    <definedName name="스팬수평">#REF!</definedName>
    <definedName name="스팸수평">#REF!</definedName>
    <definedName name="스프커천장신설">#REF!</definedName>
    <definedName name="스피커신설">#REF!</definedName>
    <definedName name="스피커이설">#REF!</definedName>
    <definedName name="스피커천장철거">#REF!</definedName>
    <definedName name="스피커철거">#REF!</definedName>
    <definedName name="스피터철거">#REF!</definedName>
    <definedName name="슬레이트공">#REF!</definedName>
    <definedName name="슬리브">[13]소요자재명세서!$O$168</definedName>
    <definedName name="슬리브1">#REF!</definedName>
    <definedName name="슬리브2">#REF!</definedName>
    <definedName name="슬리브A">#REF!</definedName>
    <definedName name="슬리브B">#REF!</definedName>
    <definedName name="슬리브성단A">[16]소요자재!#REF!</definedName>
    <definedName name="슬리브중접A">[16]소요자재!#REF!</definedName>
    <definedName name="시공측량사">#REF!</definedName>
    <definedName name="시발점">[101]DISTANCE!$C$3</definedName>
    <definedName name="시설량" localSheetId="2">#REF!</definedName>
    <definedName name="시설량">#REF!</definedName>
    <definedName name="시외할인" localSheetId="2">#REF!</definedName>
    <definedName name="시외할인">#REF!</definedName>
    <definedName name="시작일" localSheetId="2">#REF!</definedName>
    <definedName name="시작일">#REF!</definedName>
    <definedName name="시트" localSheetId="2" hidden="1">{#N/A,#N/A,FALSE,"QUOT_960527"}</definedName>
    <definedName name="시트" hidden="1">{#N/A,#N/A,FALSE,"QUOT_960527"}</definedName>
    <definedName name="시트10" localSheetId="2" hidden="1">{#N/A,#N/A,FALSE,"QUOT_960527"}</definedName>
    <definedName name="시트10" hidden="1">{#N/A,#N/A,FALSE,"QUOT_960527"}</definedName>
    <definedName name="시트11" localSheetId="2" hidden="1">{#N/A,#N/A,FALSE,"QUOT_960527"}</definedName>
    <definedName name="시트11" hidden="1">{#N/A,#N/A,FALSE,"QUOT_960527"}</definedName>
    <definedName name="시트13" localSheetId="2" hidden="1">{#N/A,#N/A,FALSE,"QUOT_960527"}</definedName>
    <definedName name="시트13" hidden="1">{#N/A,#N/A,FALSE,"QUOT_960527"}</definedName>
    <definedName name="시행년월">'[61]기본DATA Sheet'!$B$5</definedName>
    <definedName name="시행처" localSheetId="2">#REF!</definedName>
    <definedName name="시행처">#REF!</definedName>
    <definedName name="시험" localSheetId="2" hidden="1">{"'선로집계'!$A$1:$G$68"}</definedName>
    <definedName name="시험" hidden="1">{"'선로집계'!$A$1:$G$68"}</definedName>
    <definedName name="시험성적서">#REF!</definedName>
    <definedName name="시험성적서작성">[7]노무산출서!$H$7</definedName>
    <definedName name="시험작성서작서">[34]노무산출서!#REF!</definedName>
    <definedName name="신규" localSheetId="2" hidden="1">{"'5국공정'!$A$1:$E$128"}</definedName>
    <definedName name="신규" hidden="1">{"'5국공정'!$A$1:$E$128"}</definedName>
    <definedName name="신규단가" hidden="1">#REF!</definedName>
    <definedName name="신규단가2" localSheetId="2" hidden="1">{"'5국공정'!$A$1:$E$128"}</definedName>
    <definedName name="신규단가2" hidden="1">{"'5국공정'!$A$1:$E$128"}</definedName>
    <definedName name="신노임">#REF!</definedName>
    <definedName name="신설" localSheetId="2" hidden="1">{"'용역비'!$A$4:$C$8"}</definedName>
    <definedName name="신설" hidden="1">{"'용역비'!$A$4:$C$8"}</definedName>
    <definedName name="신설사진첩양식" hidden="1">#REF!</definedName>
    <definedName name="신옥천9" localSheetId="2" hidden="1">{"'용역비'!$A$4:$C$8"}</definedName>
    <definedName name="신옥천9" hidden="1">{"'용역비'!$A$4:$C$8"}</definedName>
    <definedName name="신탄진" hidden="1">#REF!</definedName>
    <definedName name="신호기설치">[26]설치품셈!#REF!</definedName>
    <definedName name="실드케이블신설">[33]단순단가표!$E$41</definedName>
    <definedName name="실드케이블이설">#REF!</definedName>
    <definedName name="실드케이블철거">#REF!</definedName>
    <definedName name="써강남">#REF!</definedName>
    <definedName name="써광교">#REF!</definedName>
    <definedName name="써광주">#REF!</definedName>
    <definedName name="써대구">#REF!</definedName>
    <definedName name="써대전">#REF!</definedName>
    <definedName name="써동교">#REF!</definedName>
    <definedName name="써르네상스">#REF!</definedName>
    <definedName name="써발산">#REF!</definedName>
    <definedName name="써방배">#REF!</definedName>
    <definedName name="써보라매">#REF!</definedName>
    <definedName name="써본사">#REF!</definedName>
    <definedName name="써비스커넥터">#REF!</definedName>
    <definedName name="써비스컨넥타">[7]소요자재!$H$215</definedName>
    <definedName name="써비스콘1">[10]종합기별!$AG$10</definedName>
    <definedName name="써비스콘2">[10]종합기별!$AG$13</definedName>
    <definedName name="써비스콘3">[10]종합기별!$AG$16</definedName>
    <definedName name="써비스콘4">[10]종합기별!$AG$19</definedName>
    <definedName name="써비스콘A">[16]소요자재!#REF!</definedName>
    <definedName name="써비스콘넥터">#REF!</definedName>
    <definedName name="써사당">#REF!</definedName>
    <definedName name="써삼성">#REF!</definedName>
    <definedName name="써삼풍">#REF!</definedName>
    <definedName name="써서초">#REF!</definedName>
    <definedName name="써수원">#REF!</definedName>
    <definedName name="써신반포">#REF!</definedName>
    <definedName name="써압구정">#REF!</definedName>
    <definedName name="써울산">#REF!</definedName>
    <definedName name="써울산2">#REF!</definedName>
    <definedName name="써울산신">#REF!</definedName>
    <definedName name="써울산철">#REF!</definedName>
    <definedName name="써인천">#REF!</definedName>
    <definedName name="써잠실">#REF!</definedName>
    <definedName name="써전주">#REF!</definedName>
    <definedName name="써청담">#REF!</definedName>
    <definedName name="써콘">#REF!</definedName>
    <definedName name="써콘1">#REF!</definedName>
    <definedName name="써콘2">#REF!</definedName>
    <definedName name="써콘A">#REF!</definedName>
    <definedName name="써콘시설">[10]노무비명세서!$AE$53</definedName>
    <definedName name="써콘해체">#REF!</definedName>
    <definedName name="써화정">#REF!</definedName>
    <definedName name="ㅇ" localSheetId="2" hidden="1">{"'용역비'!$A$4:$C$8"}</definedName>
    <definedName name="ㅇ" hidden="1">{"'용역비'!$A$4:$C$8"}</definedName>
    <definedName name="ㅇㄴ" localSheetId="2" hidden="1">{"'선로집계'!$A$1:$G$68"}</definedName>
    <definedName name="ㅇㄴ" hidden="1">{"'선로집계'!$A$1:$G$68"}</definedName>
    <definedName name="ㅇㄴㄹㄴㅁ" localSheetId="2" hidden="1">{#N/A,#N/A,FALSE,"QUOT_960527"}</definedName>
    <definedName name="ㅇㄴㄹㄴㅁ" hidden="1">{#N/A,#N/A,FALSE,"QUOT_960527"}</definedName>
    <definedName name="ㅇㄹ" hidden="1">#REF!</definedName>
    <definedName name="ㅇㄹㄹ" hidden="1">'[102]N賃率-職'!$I$5:$I$30</definedName>
    <definedName name="ㅇㄹㅇ" localSheetId="2" hidden="1">{#N/A,#N/A,FALSE,"현장 NCR 분석";#N/A,#N/A,FALSE,"현장품질감사";#N/A,#N/A,FALSE,"현장품질감사"}</definedName>
    <definedName name="ㅇㄹㅇ" hidden="1">{#N/A,#N/A,FALSE,"현장 NCR 분석";#N/A,#N/A,FALSE,"현장품질감사";#N/A,#N/A,FALSE,"현장품질감사"}</definedName>
    <definedName name="ㅇㄹㅇㄹ" hidden="1">#REF!</definedName>
    <definedName name="ㅇㄹㅇㄹㅇㄹ" localSheetId="2" hidden="1">{"'당진'!$A$1:$P$34","'당진'!$N$13"}</definedName>
    <definedName name="ㅇㄹㅇㄹㅇㄹ" hidden="1">{"'당진'!$A$1:$P$34","'당진'!$N$13"}</definedName>
    <definedName name="ㅇㅀㅎㅎㅎㅎㅎㄴㄷㄷㄷ" localSheetId="2" hidden="1">{#N/A,#N/A,FALSE,"현장 NCR 분석";#N/A,#N/A,FALSE,"현장품질감사";#N/A,#N/A,FALSE,"현장품질감사"}</definedName>
    <definedName name="ㅇㅀㅎㅎㅎㅎㅎㄴㄷㄷㄷ" hidden="1">{#N/A,#N/A,FALSE,"현장 NCR 분석";#N/A,#N/A,FALSE,"현장품질감사";#N/A,#N/A,FALSE,"현장품질감사"}</definedName>
    <definedName name="ㅇㅁㄴㄹ" localSheetId="2" hidden="1">{#N/A,#N/A,TRUE,"토적및재료집계";#N/A,#N/A,TRUE,"토적및재료집계";#N/A,#N/A,TRUE,"단위량"}</definedName>
    <definedName name="ㅇㅁㄴㄹ" hidden="1">{#N/A,#N/A,TRUE,"토적및재료집계";#N/A,#N/A,TRUE,"토적및재료집계";#N/A,#N/A,TRUE,"단위량"}</definedName>
    <definedName name="ㅇㅇ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ㅇㅇ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ㅇㅇㄹ" hidden="1">#REF!</definedName>
    <definedName name="ㅇㅇㅇ" localSheetId="2" hidden="1">{"'Sheet1'!$A$4:$Y$100"}</definedName>
    <definedName name="ㅇㅇㅇ" hidden="1">{"'Sheet1'!$A$4:$Y$100"}</definedName>
    <definedName name="ㅇㅇㅇㅇ" localSheetId="2" hidden="1">{"'용역비'!$A$4:$C$8"}</definedName>
    <definedName name="ㅇㅇㅇㅇ" hidden="1">{"'용역비'!$A$4:$C$8"}</definedName>
    <definedName name="ㅇㅇㅇㅎㅈㄹ" localSheetId="2" hidden="1">{"'용역비'!$A$4:$C$8"}</definedName>
    <definedName name="ㅇㅇㅇㅎㅈㄹ" hidden="1">{"'용역비'!$A$4:$C$8"}</definedName>
    <definedName name="ㅇㅇㅈㄷ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ㅇㅇㅈㄷ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ㅇㅎㄹㄴㅇㄹ" hidden="1">#N/A</definedName>
    <definedName name="ㅇ호옹ㄹ홓로" localSheetId="2" hidden="1">{#N/A,#N/A,FALSE,"회선임차현황"}</definedName>
    <definedName name="ㅇ호옹ㄹ홓로" hidden="1">{#N/A,#N/A,FALSE,"회선임차현황"}</definedName>
    <definedName name="아굴착">#REF!</definedName>
    <definedName name="아답타">#REF!</definedName>
    <definedName name="아답터">#REF!</definedName>
    <definedName name="아디에프">[31]소요자재!#REF!</definedName>
    <definedName name="아디에프취부">[31]노무산출서!#REF!</definedName>
    <definedName name="아마" localSheetId="2" hidden="1">{#N/A,#N/A,FALSE,"현장 NCR 분석";#N/A,#N/A,FALSE,"현장품질감사";#N/A,#N/A,FALSE,"현장품질감사"}</definedName>
    <definedName name="아마" hidden="1">{#N/A,#N/A,FALSE,"현장 NCR 분석";#N/A,#N/A,FALSE,"현장품질감사";#N/A,#N/A,FALSE,"현장품질감사"}</definedName>
    <definedName name="아마로드" localSheetId="2" hidden="1">{#N/A,#N/A,FALSE,"현장 NCR 분석";#N/A,#N/A,FALSE,"현장품질감사";#N/A,#N/A,FALSE,"현장품질감사"}</definedName>
    <definedName name="아마로드" hidden="1">{#N/A,#N/A,FALSE,"현장 NCR 분석";#N/A,#N/A,FALSE,"현장품질감사";#N/A,#N/A,FALSE,"현장품질감사"}</definedName>
    <definedName name="아스콘" localSheetId="2" hidden="1">{#N/A,#N/A,FALSE,"현장 NCR 분석";#N/A,#N/A,FALSE,"현장품질감사";#N/A,#N/A,FALSE,"현장품질감사"}</definedName>
    <definedName name="아스콘" hidden="1">{#N/A,#N/A,FALSE,"현장 NCR 분석";#N/A,#N/A,FALSE,"현장품질감사";#N/A,#N/A,FALSE,"현장품질감사"}</definedName>
    <definedName name="아스타일공">#REF!</definedName>
    <definedName name="아스팔트" hidden="1">#REF!</definedName>
    <definedName name="아어" localSheetId="2" hidden="1">{"'용역비'!$A$4:$C$8"}</definedName>
    <definedName name="아어" hidden="1">{"'용역비'!$A$4:$C$8"}</definedName>
    <definedName name="아연">#REF!</definedName>
    <definedName name="아이디">[30]소요자재!$H$110</definedName>
    <definedName name="아이디에프">[7]소요자재!$H$110</definedName>
    <definedName name="아이디에프1">[7]소요자재!$H$111</definedName>
    <definedName name="안전">#REF!</definedName>
    <definedName name="안전1">#REF!</definedName>
    <definedName name="안전2">#REF!</definedName>
    <definedName name="안전관리">#REF!</definedName>
    <definedName name="안전관리비">#REF!</definedName>
    <definedName name="안전관리비계">[56]설계명세!#REF!</definedName>
    <definedName name="안전광리비" localSheetId="2" hidden="1">{"'5국공정'!$A$1:$E$128"}</definedName>
    <definedName name="안전광리비" hidden="1">{"'5국공정'!$A$1:$E$128"}</definedName>
    <definedName name="암강남">#REF!</definedName>
    <definedName name="암광교">#REF!</definedName>
    <definedName name="암광주">#REF!</definedName>
    <definedName name="암대구">#REF!</definedName>
    <definedName name="암대전">#REF!</definedName>
    <definedName name="암동교">#REF!</definedName>
    <definedName name="암르네상스">#REF!</definedName>
    <definedName name="암발산">#REF!</definedName>
    <definedName name="암방배">#REF!</definedName>
    <definedName name="암보라매">#REF!</definedName>
    <definedName name="암본사">#REF!</definedName>
    <definedName name="암사당">#REF!</definedName>
    <definedName name="암삼성">#REF!</definedName>
    <definedName name="암삼풍">#REF!</definedName>
    <definedName name="암서초">#REF!</definedName>
    <definedName name="암수원">#REF!</definedName>
    <definedName name="암신반포">#REF!</definedName>
    <definedName name="암압구정">#REF!</definedName>
    <definedName name="암울산">#REF!</definedName>
    <definedName name="암울산2">#REF!</definedName>
    <definedName name="암울신">#REF!</definedName>
    <definedName name="암울철">#REF!</definedName>
    <definedName name="암인천">#REF!</definedName>
    <definedName name="암잠실">#REF!</definedName>
    <definedName name="암전주">#REF!</definedName>
    <definedName name="암청담">#REF!</definedName>
    <definedName name="암타">#REF!</definedName>
    <definedName name="암타이">[13]소요자재명세서!$O$178</definedName>
    <definedName name="암타이1">[10]종합기별!$I$10</definedName>
    <definedName name="암타이2">[10]종합기별!$I$13</definedName>
    <definedName name="암타이3">[10]종합기별!$I$16</definedName>
    <definedName name="암타이4">[10]종합기별!$I$19</definedName>
    <definedName name="암타이A">[16]소요자재!#REF!</definedName>
    <definedName name="암타이B">#REF!</definedName>
    <definedName name="암타이밴드">[7]소요자재!$H$204</definedName>
    <definedName name="암타이밴드2">[31]소요자재!#REF!</definedName>
    <definedName name="암타철">#REF!</definedName>
    <definedName name="암화정">#REF!</definedName>
    <definedName name="압축단자">#REF!</definedName>
    <definedName name="앙카">#REF!</definedName>
    <definedName name="앙카볼트">[7]소요자재!$H$192</definedName>
    <definedName name="앙카볼트A">[16]소요자재!#REF!</definedName>
    <definedName name="앙카볼트설치">[7]노무산출서!$H$48</definedName>
    <definedName name="앙카볼트설치A">[16]노무산출서!#REF!</definedName>
    <definedName name="앙카설치">#REF!</definedName>
    <definedName name="애자" localSheetId="2" hidden="1">{#N/A,#N/A,FALSE,"현장 NCR 분석";#N/A,#N/A,FALSE,"현장품질감사";#N/A,#N/A,FALSE,"현장품질감사"}</definedName>
    <definedName name="애자" hidden="1">{#N/A,#N/A,FALSE,"현장 NCR 분석";#N/A,#N/A,FALSE,"현장품질감사";#N/A,#N/A,FALSE,"현장품질감사"}</definedName>
    <definedName name="앰프신설">#REF!</definedName>
    <definedName name="앰프철거">#REF!</definedName>
    <definedName name="앵커볼트설치">#REF!</definedName>
    <definedName name="양생공">#REF!</definedName>
    <definedName name="양수기">[56]설계명세!#REF!</definedName>
    <definedName name="양수기간접">[56]설계명세!#REF!</definedName>
    <definedName name="양수기경비">[56]설계명세!#REF!</definedName>
    <definedName name="어댑터">[32]예산내역서!#REF!</definedName>
    <definedName name="업그레이드1">[33]단순단가표!$E$33</definedName>
    <definedName name="업그레이드2">[33]단순단가표!$E$34</definedName>
    <definedName name="업무협력비" hidden="1">[103]합천내역!#REF!</definedName>
    <definedName name="에너지수익" localSheetId="2" hidden="1">{"'Sheet1'!$A$3:$I$16"}</definedName>
    <definedName name="에너지수익" hidden="1">{"'Sheet1'!$A$3:$I$16"}</definedName>
    <definedName name="여비">#REF!</definedName>
    <definedName name="여비1">#REF!</definedName>
    <definedName name="여비2">#REF!</definedName>
    <definedName name="여비교통">#REF!</definedName>
    <definedName name="여비교통비">[59]설계명세서!$H$73</definedName>
    <definedName name="여수지점1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여수지점1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여신교통비">[25]설계명세서!$H$391</definedName>
    <definedName name="연" localSheetId="2" hidden="1">{#N/A,#N/A,FALSE,"QUOT_960527"}</definedName>
    <definedName name="연" hidden="1">{#N/A,#N/A,FALSE,"QUOT_960527"}</definedName>
    <definedName name="연강남">#REF!</definedName>
    <definedName name="연결" localSheetId="2" hidden="1">{#N/A,#N/A,FALSE,"QUOT_960527"}</definedName>
    <definedName name="연결" hidden="1">{#N/A,#N/A,FALSE,"QUOT_960527"}</definedName>
    <definedName name="연광교">#REF!</definedName>
    <definedName name="연광주">#REF!</definedName>
    <definedName name="연대구">#REF!</definedName>
    <definedName name="연대전">#REF!</definedName>
    <definedName name="연동교">#REF!</definedName>
    <definedName name="연동연선">[7]소요자재!$H$214</definedName>
    <definedName name="연동연선1">[10]종합기별!$AH$10</definedName>
    <definedName name="연동연선2">[10]종합기별!$AH$13</definedName>
    <definedName name="연동연선3">[10]종합기별!$AH$16</definedName>
    <definedName name="연동연선4">[10]종합기별!$AH$19</definedName>
    <definedName name="연동연선A">[16]소요자재!#REF!</definedName>
    <definedName name="연동연선중성선">[31]소요자재!#REF!</definedName>
    <definedName name="연료2" localSheetId="2" hidden="1">{"'Sheet1'!$A$3:$I$16"}</definedName>
    <definedName name="연료2" hidden="1">{"'Sheet1'!$A$3:$I$16"}</definedName>
    <definedName name="연료비1" localSheetId="2" hidden="1">{#N/A,#N/A,FALSE,"회선임차현황"}</definedName>
    <definedName name="연료비1" hidden="1">{#N/A,#N/A,FALSE,"회선임차현황"}</definedName>
    <definedName name="연르네상스">#REF!</definedName>
    <definedName name="연발산">#REF!</definedName>
    <definedName name="연방배">#REF!</definedName>
    <definedName name="연보라매">#REF!</definedName>
    <definedName name="연본사">#REF!</definedName>
    <definedName name="연사당">#REF!</definedName>
    <definedName name="연삼성">#REF!</definedName>
    <definedName name="연삼풍">#REF!</definedName>
    <definedName name="연서초">#REF!</definedName>
    <definedName name="연선">#REF!</definedName>
    <definedName name="연수원">#REF!</definedName>
    <definedName name="연신반포">#REF!</definedName>
    <definedName name="연압구정">#REF!</definedName>
    <definedName name="연울산">#REF!</definedName>
    <definedName name="연울산2">#REF!</definedName>
    <definedName name="연울산신">#REF!</definedName>
    <definedName name="연울산철">#REF!</definedName>
    <definedName name="연인천">#REF!</definedName>
    <definedName name="연잠실">#REF!</definedName>
    <definedName name="연전주">#REF!</definedName>
    <definedName name="연청담">#REF!</definedName>
    <definedName name="연화정">#REF!</definedName>
    <definedName name="열수축1">#REF!</definedName>
    <definedName name="열수축A">#REF!</definedName>
    <definedName name="열수축KIT_A">#REF!</definedName>
    <definedName name="열수축KIT_B">#REF!</definedName>
    <definedName name="열수축KIT1">#REF!</definedName>
    <definedName name="열수축KIT2">#REF!</definedName>
    <definedName name="열수축KIT몸체">[31]소요자재!#REF!</definedName>
    <definedName name="열수축KIT분기">[31]소요자재!#REF!</definedName>
    <definedName name="열수축관">[46]품셈!$A$636</definedName>
    <definedName name="열수축슬리브">[7]소요자재!$H$201</definedName>
    <definedName name="열수축슬리브1">[7]소요자재!$H$172</definedName>
    <definedName name="열수축슬리브성단">[31]소요자재!#REF!</definedName>
    <definedName name="열수축슬리브중간접속">[31]소요자재!#REF!</definedName>
    <definedName name="열차무선전화설비">#REF!</definedName>
    <definedName name="영" localSheetId="2">'물량산출-세부내역'!영</definedName>
    <definedName name="영">[0]!영</definedName>
    <definedName name="영서전력소">[77]강동!$D$2:$X$358</definedName>
    <definedName name="영종12C">[12]예산내역서!#REF!</definedName>
    <definedName name="영종17C">[12]예산내역서!#REF!</definedName>
    <definedName name="영종17C12C">[12]예산내역서!#REF!</definedName>
    <definedName name="영종2WAY">[12]예산내역서!#REF!</definedName>
    <definedName name="영종4WAY">[12]예산내역서!#REF!</definedName>
    <definedName name="영종조가선">[12]예산내역서!#REF!</definedName>
    <definedName name="예비파악">#REF!</definedName>
    <definedName name="예산" localSheetId="2" hidden="1">{#N/A,#N/A,FALSE,"현장 NCR 분석";#N/A,#N/A,FALSE,"현장품질감사";#N/A,#N/A,FALSE,"현장품질감사"}</definedName>
    <definedName name="예산" hidden="1">{#N/A,#N/A,FALSE,"현장 NCR 분석";#N/A,#N/A,FALSE,"현장품질감사";#N/A,#N/A,FALSE,"현장품질감사"}</definedName>
    <definedName name="예산서">#REF!</definedName>
    <definedName name="예산요구서아제르" localSheetId="2" hidden="1">{#N/A,#N/A,FALSE,"회선임차현황"}</definedName>
    <definedName name="예산요구서아제르" hidden="1">{#N/A,#N/A,FALSE,"회선임차현황"}</definedName>
    <definedName name="예산조서" localSheetId="2" hidden="1">{#N/A,#N/A,FALSE,"현장 NCR 분석";#N/A,#N/A,FALSE,"현장품질감사";#N/A,#N/A,FALSE,"현장품질감사"}</definedName>
    <definedName name="예산조서" hidden="1">{#N/A,#N/A,FALSE,"현장 NCR 분석";#N/A,#N/A,FALSE,"현장품질감사";#N/A,#N/A,FALSE,"현장품질감사"}</definedName>
    <definedName name="예산처" localSheetId="2" hidden="1">{"'Sheet1'!$A$3:$I$16"}</definedName>
    <definedName name="예산처" hidden="1">{"'Sheet1'!$A$3:$I$16"}</definedName>
    <definedName name="예술의_전당_앞_광케이블_이설공사_품셈표_List">#REF!</definedName>
    <definedName name="예정가율">#REF!</definedName>
    <definedName name="오1">'[95]257A1'!$N$81</definedName>
    <definedName name="오2">'[95]257A1'!$Q$81</definedName>
    <definedName name="오3">'[95]257A1'!$T$81</definedName>
    <definedName name="오4">'[95]257A1'!$W$80</definedName>
    <definedName name="오5">'[95]257A1'!$W$82</definedName>
    <definedName name="오6">'[95]257A1'!$J$83</definedName>
    <definedName name="오씨" localSheetId="2">#REF!</definedName>
    <definedName name="오씨">#REF!</definedName>
    <definedName name="오씨에스" localSheetId="2">#REF!</definedName>
    <definedName name="오씨에스">#REF!</definedName>
    <definedName name="오페디1">[7]소요자재!$H$135</definedName>
    <definedName name="오페디2">[7]소요자재!$H$136</definedName>
    <definedName name="오페디3">[7]소요자재!$H$137</definedName>
    <definedName name="옥내잡공사">[46]품셈!$A$614</definedName>
    <definedName name="옥내접지">[7]노무산출서!$H$34</definedName>
    <definedName name="옥내접지1">#REF!</definedName>
    <definedName name="옥내접지2">#REF!</definedName>
    <definedName name="옥내케이블">#REF!</definedName>
    <definedName name="옥내케이블시설">[7]노무산출서!$H$38</definedName>
    <definedName name="옥외접지">#REF!</definedName>
    <definedName name="완금">[13]소요자재명세서!$O$185</definedName>
    <definedName name="완금U볼트">[7]소요자재!$H$211</definedName>
    <definedName name="완금볼트">[31]소요자재!#REF!</definedName>
    <definedName name="완철설치">#REF!</definedName>
    <definedName name="외선">#REF!</definedName>
    <definedName name="외피접속">#REF!</definedName>
    <definedName name="외피접속10">#REF!</definedName>
    <definedName name="외피접속20">#REF!</definedName>
    <definedName name="외피접속할증">#REF!</definedName>
    <definedName name="요구1" localSheetId="2" hidden="1">{"'220승압(공문첨부)'!$A$3:$E$123"}</definedName>
    <definedName name="요구1" hidden="1">{"'220승압(공문첨부)'!$A$3:$E$123"}</definedName>
    <definedName name="용접공">#REF!</definedName>
    <definedName name="용접공_일반">#REF!</definedName>
    <definedName name="우러" localSheetId="2" hidden="1">{"'선로집계'!$A$1:$G$68"}</definedName>
    <definedName name="우러" hidden="1">{"'선로집계'!$A$1:$G$68"}</definedName>
    <definedName name="우리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우리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우산">#REF!</definedName>
    <definedName name="운반">#REF!</definedName>
    <definedName name="운반거리">#REF!</definedName>
    <definedName name="운반비">#REF!</definedName>
    <definedName name="운반비2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운반비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운반비신설">[56]설계명세!#REF!</definedName>
    <definedName name="운반비철거">[56]설계명세!#REF!</definedName>
    <definedName name="운반비합계">[57]준공정산!#REF!</definedName>
    <definedName name="운반신설계">[56]설계명세!#REF!</definedName>
    <definedName name="운반철거2">[56]설계명세!#REF!</definedName>
    <definedName name="운반철거계">[56]설계명세!#REF!</definedName>
    <definedName name="운송" localSheetId="2">#REF!</definedName>
    <definedName name="운송">#REF!</definedName>
    <definedName name="운영분담금" localSheetId="2" hidden="1">{#N/A,#N/A,FALSE,"회선임차현황"}</definedName>
    <definedName name="운영분담금" hidden="1">{#N/A,#N/A,FALSE,"회선임차현황"}</definedName>
    <definedName name="운영상태준비">[26]설치품셈!#REF!</definedName>
    <definedName name="운전">#REF!</definedName>
    <definedName name="운전사">#REF!</definedName>
    <definedName name="원">#REF!</definedName>
    <definedName name="원가계산서">'[60]운반공사,공구손료'!$L$33</definedName>
    <definedName name="원격경보시험">[26]설치품셈!#REF!</definedName>
    <definedName name="월" localSheetId="2" hidden="1">{"'선로집계'!$A$1:$G$68"}</definedName>
    <definedName name="월" hidden="1">{"'선로집계'!$A$1:$G$68"}</definedName>
    <definedName name="월위탁비산출내역" localSheetId="2" hidden="1">{"'선로집계'!$A$1:$G$68"}</definedName>
    <definedName name="월위탁비산출내역" hidden="1">{"'선로집계'!$A$1:$G$68"}</definedName>
    <definedName name="위치">#REF!</definedName>
    <definedName name="위치부적정2" localSheetId="2" hidden="1">{"'220승압(공문첨부)'!$A$3:$E$123"}</definedName>
    <definedName name="위치부적정2" hidden="1">{"'220승압(공문첨부)'!$A$3:$E$123"}</definedName>
    <definedName name="위탁설비현황" localSheetId="2" hidden="1">{"'용역비'!$A$4:$C$8"}</definedName>
    <definedName name="위탁설비현황" hidden="1">{"'용역비'!$A$4:$C$8"}</definedName>
    <definedName name="위험울산신">#REF!</definedName>
    <definedName name="위험표시찰">[7]소요자재!$H$198</definedName>
    <definedName name="위험표시찰1">[10]종합기별!$AB$10</definedName>
    <definedName name="위험표시찰2">[10]종합기별!$AB$13</definedName>
    <definedName name="위험표시찰3">[10]종합기별!$AB$16</definedName>
    <definedName name="위험표시찰4">[10]종합기별!$AB$19</definedName>
    <definedName name="위험표시찰A">[16]소요자재!#REF!</definedName>
    <definedName name="위험표시찰취부">[7]노무산출서!$H$60</definedName>
    <definedName name="위험표시판시설">#REF!</definedName>
    <definedName name="위험표지판">#REF!</definedName>
    <definedName name="유니1">[7]소요자재!$H$95</definedName>
    <definedName name="유니2">[7]소요자재!$H$96</definedName>
    <definedName name="유니3">[34]소요자재!#REF!</definedName>
    <definedName name="유니랙">[7]소요자재!$H$105</definedName>
    <definedName name="유니랙1">[7]소요자재!$H$106</definedName>
    <definedName name="유니트실장">[26]설치품셈!#REF!</definedName>
    <definedName name="유니트철거">[26]설치품셈!#REF!</definedName>
    <definedName name="유니트철거카드">[26]설치품셈!#REF!</definedName>
    <definedName name="유니트취부">[26]설치품셈!#REF!</definedName>
    <definedName name="유리공">#REF!</definedName>
    <definedName name="유볼트">#REF!</definedName>
    <definedName name="유선" localSheetId="2">'물량산출-세부내역'!유선</definedName>
    <definedName name="유선">[0]!유선</definedName>
    <definedName name="유성재" localSheetId="2" hidden="1">{"'5국공정'!$A$1:$E$128"}</definedName>
    <definedName name="유성재" hidden="1">{"'5국공정'!$A$1:$E$128"}</definedName>
    <definedName name="유성재11" localSheetId="2" hidden="1">{"'5국공정'!$A$1:$E$128"}</definedName>
    <definedName name="유성재11" hidden="1">{"'5국공정'!$A$1:$E$128"}</definedName>
    <definedName name="육1">'[95]257A1'!$E$91</definedName>
    <definedName name="육10">'[95]257A1'!$AF$91</definedName>
    <definedName name="육11">'[95]257A1'!$AI$91</definedName>
    <definedName name="육12">'[95]257A1'!$AL$91</definedName>
    <definedName name="육13">'[95]257A1'!$S$88</definedName>
    <definedName name="육14">'[95]257A1'!$AB$94</definedName>
    <definedName name="육2">'[95]257A1'!$H$91</definedName>
    <definedName name="육3">'[95]257A1'!$K$91</definedName>
    <definedName name="육4">'[95]257A1'!$N$91</definedName>
    <definedName name="육5">'[95]257A1'!$Q$91</definedName>
    <definedName name="육6">'[95]257A1'!$T$91</definedName>
    <definedName name="육7">'[95]257A1'!$W$91</definedName>
    <definedName name="육8">'[95]257A1'!$Z$91</definedName>
    <definedName name="육9">'[95]257A1'!$AC$91</definedName>
    <definedName name="융착접속">[10]노무비명세서!$AE$32</definedName>
    <definedName name="이" localSheetId="2" hidden="1">{#N/A,#N/A,TRUE,"토적및재료집계";#N/A,#N/A,TRUE,"토적및재료집계";#N/A,#N/A,TRUE,"단위량"}</definedName>
    <definedName name="이" hidden="1">{#N/A,#N/A,TRUE,"토적및재료집계";#N/A,#N/A,TRUE,"토적및재료집계";#N/A,#N/A,TRUE,"단위량"}</definedName>
    <definedName name="이1">'[95]257A1'!$E$32</definedName>
    <definedName name="이10">'[95]257A1'!$AU$32</definedName>
    <definedName name="이11">'[95]257A1'!$AB$35</definedName>
    <definedName name="이12">'[95]257A1'!$AC$38</definedName>
    <definedName name="이13">'[95]257A1'!$AF$38</definedName>
    <definedName name="이14">'[95]257A1'!$AI$38</definedName>
    <definedName name="이15">'[95]257A1'!$AH$33</definedName>
    <definedName name="이2">'[95]257A1'!$H$32</definedName>
    <definedName name="이3">'[95]257A1'!$K$32</definedName>
    <definedName name="이4">'[95]257A1'!$N$32</definedName>
    <definedName name="이5">'[95]257A1'!$AF$32</definedName>
    <definedName name="이6">'[95]257A1'!$AI$32</definedName>
    <definedName name="이7">'[95]257A1'!$AL$32</definedName>
    <definedName name="이8">'[95]257A1'!$AO$32</definedName>
    <definedName name="이9">'[95]257A1'!$AR$32</definedName>
    <definedName name="이a">'[95]257A1'!$AK$29</definedName>
    <definedName name="이b">'[95]257A1'!$AN$34</definedName>
    <definedName name="이경열" localSheetId="2" hidden="1">{"'선로집계'!$A$1:$G$68"}</definedName>
    <definedName name="이경열" hidden="1">{"'선로집계'!$A$1:$G$68"}</definedName>
    <definedName name="이름">[104]피스표!$A$3</definedName>
    <definedName name="이름1">'[105]설계명세서(선로)'!$B$4</definedName>
    <definedName name="이병훈" localSheetId="2" hidden="1">{"'5국공정'!$A$1:$E$128"}</definedName>
    <definedName name="이병훈" hidden="1">{"'5국공정'!$A$1:$E$128"}</definedName>
    <definedName name="이설1">#REF!</definedName>
    <definedName name="이설2">#REF!</definedName>
    <definedName name="이설3">#REF!</definedName>
    <definedName name="이설4">#REF!</definedName>
    <definedName name="이설5">#REF!</definedName>
    <definedName name="이설6">#REF!</definedName>
    <definedName name="이설7">#REF!</definedName>
    <definedName name="이윤">#REF!</definedName>
    <definedName name="이윤_1">#REF!</definedName>
    <definedName name="이윤_3">[58]설계명세서!$G$201</definedName>
    <definedName name="이윤_f" localSheetId="2">#REF!</definedName>
    <definedName name="이윤_f">#REF!</definedName>
    <definedName name="이윤1" localSheetId="2">#REF!</definedName>
    <definedName name="이윤1">#REF!</definedName>
    <definedName name="이윤2" localSheetId="2">#REF!</definedName>
    <definedName name="이윤2">#REF!</definedName>
    <definedName name="이윤3">#REF!</definedName>
    <definedName name="이윤4">#REF!</definedName>
    <definedName name="이윤계">#REF!</definedName>
    <definedName name="이윤섭">#REF!</definedName>
    <definedName name="이정민" localSheetId="2" hidden="1">{"'5국공정'!$A$1:$E$128"}</definedName>
    <definedName name="이정민" hidden="1">{"'5국공정'!$A$1:$E$128"}</definedName>
    <definedName name="이정호1" localSheetId="2" hidden="1">{#N/A,#N/A,FALSE,"QUOT_960527"}</definedName>
    <definedName name="이정호1" hidden="1">{#N/A,#N/A,FALSE,"QUOT_960527"}</definedName>
    <definedName name="이종화" localSheetId="2" hidden="1">{"'5국공정'!$A$1:$E$128"}</definedName>
    <definedName name="이종화" hidden="1">{"'5국공정'!$A$1:$E$128"}</definedName>
    <definedName name="이탁" localSheetId="2" hidden="1">{"'용역비'!$A$4:$C$8"}</definedName>
    <definedName name="이탁" hidden="1">{"'용역비'!$A$4:$C$8"}</definedName>
    <definedName name="인강남">#REF!</definedName>
    <definedName name="인광교">#REF!</definedName>
    <definedName name="인광주">#REF!</definedName>
    <definedName name="인대구">#REF!</definedName>
    <definedName name="인대전">#REF!</definedName>
    <definedName name="인동교">#REF!</definedName>
    <definedName name="인력터파기">[26]설치품셈!#REF!</definedName>
    <definedName name="인류">[13]소요자재명세서!$O$180</definedName>
    <definedName name="인류1">[10]종합기별!$K$10</definedName>
    <definedName name="인류2">[10]종합기별!$K$13</definedName>
    <definedName name="인류3">[10]종합기별!$K$16</definedName>
    <definedName name="인류4">[10]종합기별!$K$19</definedName>
    <definedName name="인류A">[16]소요자재!#REF!</definedName>
    <definedName name="인류클램프">[7]소요자재!$H$206</definedName>
    <definedName name="인르네상스">#REF!</definedName>
    <definedName name="인발산">#REF!</definedName>
    <definedName name="인방배">#REF!</definedName>
    <definedName name="인보라매">#REF!</definedName>
    <definedName name="인본사">#REF!</definedName>
    <definedName name="인사당">#REF!</definedName>
    <definedName name="인삼성">#REF!</definedName>
    <definedName name="인삼풍">#REF!</definedName>
    <definedName name="인상PVC">[13]소요자재명세서!$O$196</definedName>
    <definedName name="인상PVC곡관">[31]소요자재!#REF!</definedName>
    <definedName name="인상곡관">[16]소요자재!#REF!</definedName>
    <definedName name="인상곡관A">[16]소요자재!#REF!</definedName>
    <definedName name="인서초">#REF!</definedName>
    <definedName name="인수원">#REF!</definedName>
    <definedName name="인식표찰">[46]품셈!$A$570</definedName>
    <definedName name="인신반포">#REF!</definedName>
    <definedName name="인압구정">#REF!</definedName>
    <definedName name="인울산">#REF!</definedName>
    <definedName name="인울산2">#REF!</definedName>
    <definedName name="인울신">#REF!</definedName>
    <definedName name="인울철">#REF!</definedName>
    <definedName name="인인천">#REF!</definedName>
    <definedName name="인입">#REF!</definedName>
    <definedName name="인입7">[6]아파트기별!$Q$52</definedName>
    <definedName name="인입벽철1">[10]종합기별!$AN$10</definedName>
    <definedName name="인입벽철2">[10]종합기별!$AN$13</definedName>
    <definedName name="인입벽철3">[10]종합기별!$AN$16</definedName>
    <definedName name="인입벽철4">[10]종합기별!$AN$19</definedName>
    <definedName name="인입벽철A">[16]소요자재!#REF!</definedName>
    <definedName name="인입크">[6]아파트기별!$P$52</definedName>
    <definedName name="인입크램프">#REF!</definedName>
    <definedName name="인잠실">#REF!</definedName>
    <definedName name="인전주">#REF!</definedName>
    <definedName name="인지대">[69]설계명세서!$H$386</definedName>
    <definedName name="인청담" localSheetId="2">#REF!</definedName>
    <definedName name="인청담">#REF!</definedName>
    <definedName name="인크" localSheetId="2">#REF!</definedName>
    <definedName name="인크">#REF!</definedName>
    <definedName name="인크철" localSheetId="2">#REF!</definedName>
    <definedName name="인크철">#REF!</definedName>
    <definedName name="인터폰선신설">[33]단순단가표!$E$40</definedName>
    <definedName name="인터폰선이설">#REF!</definedName>
    <definedName name="인터폰선철거">[33]단순단가표!$F$40</definedName>
    <definedName name="인터폰신설">#REF!</definedName>
    <definedName name="인터폰이설">#REF!</definedName>
    <definedName name="인터폰철거">#REF!</definedName>
    <definedName name="인화정">#REF!</definedName>
    <definedName name="일">#REF!</definedName>
    <definedName name="일1">'[95]257A1'!$E$19</definedName>
    <definedName name="일11">'[95]257A1'!$H$14</definedName>
    <definedName name="일12">'[95]257A1'!$J$12</definedName>
    <definedName name="일13">'[95]257A1'!$K$14</definedName>
    <definedName name="일14">'[95]257A1'!$N$13</definedName>
    <definedName name="일15">'[95]257A1'!$N$15</definedName>
    <definedName name="일2">'[95]257A1'!$H$19</definedName>
    <definedName name="일3">'[95]257A1'!$K$19</definedName>
    <definedName name="일4">'[95]257A1'!$N$19</definedName>
    <definedName name="일5">'[95]257A1'!$Q$19</definedName>
    <definedName name="일6">'[95]257A1'!$T$19</definedName>
    <definedName name="일7">'[95]257A1'!$W$19</definedName>
    <definedName name="일8">'[95]257A1'!$Z$19</definedName>
    <definedName name="일9">'[95]257A1'!$AC$19</definedName>
    <definedName name="일a">'[95]257A1'!$M$21</definedName>
    <definedName name="일b">'[95]257A1'!$Q$22</definedName>
    <definedName name="일c">'[95]257A1'!$T$22</definedName>
    <definedName name="일d">'[95]257A1'!$W$22</definedName>
    <definedName name="일관" localSheetId="2">#REF!</definedName>
    <definedName name="일관">#REF!</definedName>
    <definedName name="일관이윤" localSheetId="2" hidden="1">{#N/A,#N/A,FALSE,"회선임차현황"}</definedName>
    <definedName name="일관이윤" hidden="1">{#N/A,#N/A,FALSE,"회선임차현황"}</definedName>
    <definedName name="일반">#REF!</definedName>
    <definedName name="일반_f">#REF!</definedName>
    <definedName name="일반1">#REF!</definedName>
    <definedName name="일반2">#REF!</definedName>
    <definedName name="일반관리">#REF!</definedName>
    <definedName name="일반관리_1">#REF!</definedName>
    <definedName name="일반관리_3">[58]설계명세서!$G$199</definedName>
    <definedName name="일반관리1">[87]설계명세서!#REF!</definedName>
    <definedName name="일반관리2">'[106]설계명세(선로분)'!$H$130</definedName>
    <definedName name="일반관리비" localSheetId="2">#REF!</definedName>
    <definedName name="일반관리비">#REF!</definedName>
    <definedName name="일반관리비1" localSheetId="2">#REF!</definedName>
    <definedName name="일반관리비1">#REF!</definedName>
    <definedName name="일반관리비3" localSheetId="2">#REF!</definedName>
    <definedName name="일반관리비3">#REF!</definedName>
    <definedName name="일반관리비4">#REF!</definedName>
    <definedName name="일반관리비계">#REF!</definedName>
    <definedName name="일반시방서">#REF!</definedName>
    <definedName name="일반전화기" localSheetId="2">'물량산출-세부내역'!일반전화기</definedName>
    <definedName name="일반전화기">[0]!일반전화기</definedName>
    <definedName name="일반통신설비">[14]수량산출1!$A$3:$AB$203</definedName>
    <definedName name="일위2001">#REF!</definedName>
    <definedName name="일위대가">[14]일위대가!$B$3:$I$2091</definedName>
    <definedName name="일위대가1">[14]일위대가!$A$3:$I$2091</definedName>
    <definedName name="일위산출" localSheetId="2">#REF!</definedName>
    <definedName name="일위산출">#REF!</definedName>
    <definedName name="일위산출1" localSheetId="2">#REF!</definedName>
    <definedName name="일위산출1">#REF!</definedName>
    <definedName name="임" localSheetId="2">#REF!</definedName>
    <definedName name="임">#REF!</definedName>
    <definedName name="임대료" localSheetId="2">[12]예산내역서!#REF!</definedName>
    <definedName name="임대료">[12]예산내역서!#REF!</definedName>
    <definedName name="임차비합계" localSheetId="2">[107]임차비용!#REF!</definedName>
    <definedName name="임차비합계">[107]임차비용!#REF!</definedName>
    <definedName name="임차사옥" localSheetId="2" hidden="1">{#N/A,#N/A,FALSE,"회선임차현황"}</definedName>
    <definedName name="임차사옥" hidden="1">{#N/A,#N/A,FALSE,"회선임차현황"}</definedName>
    <definedName name="임학" localSheetId="2" hidden="1">{"'용역비'!$A$4:$C$8"}</definedName>
    <definedName name="임학" hidden="1">{"'용역비'!$A$4:$C$8"}</definedName>
    <definedName name="입력현황1" localSheetId="2" hidden="1">{#N/A,#N/A,FALSE,"DAOCM 2차 검토"}</definedName>
    <definedName name="입력현황1" hidden="1">{#N/A,#N/A,FALSE,"DAOCM 2차 검토"}</definedName>
    <definedName name="입상관">#REF!</definedName>
    <definedName name="입상관1">#REF!</definedName>
    <definedName name="입상관철거">[16]노무산출서!#REF!</definedName>
    <definedName name="입상관철거A">[16]노무산출서!#REF!</definedName>
    <definedName name="입상관취부">#REF!</definedName>
    <definedName name="잉" localSheetId="2" hidden="1">{"'용역비'!$A$4:$C$8"}</definedName>
    <definedName name="잉" hidden="1">{"'용역비'!$A$4:$C$8"}</definedName>
    <definedName name="ㅈㄱ" localSheetId="2" hidden="1">{"'5국공정'!$A$1:$E$128"}</definedName>
    <definedName name="ㅈㄱ" hidden="1">{"'5국공정'!$A$1:$E$128"}</definedName>
    <definedName name="ㅈㄷㄱㄷㄱㄷ" localSheetId="2" hidden="1">{"'용역비'!$A$4:$C$8"}</definedName>
    <definedName name="ㅈㄷㄱㄷㄱㄷ" hidden="1">{"'용역비'!$A$4:$C$8"}</definedName>
    <definedName name="ㅈㄷㄱㅈㄷㄱ" localSheetId="2" hidden="1">{"'5국공정'!$A$1:$E$128"}</definedName>
    <definedName name="ㅈㄷㄱㅈㄷㄱ" hidden="1">{"'5국공정'!$A$1:$E$128"}</definedName>
    <definedName name="ㅈㅅ" localSheetId="2" hidden="1">{"'5국공정'!$A$1:$E$128"}</definedName>
    <definedName name="ㅈㅅ" hidden="1">{"'5국공정'!$A$1:$E$128"}</definedName>
    <definedName name="ㅈㅇ" localSheetId="2" hidden="1">{"'용역비'!$A$4:$C$8"}</definedName>
    <definedName name="ㅈㅇ" hidden="1">{"'용역비'!$A$4:$C$8"}</definedName>
    <definedName name="ㅈㅈ">#REF!</definedName>
    <definedName name="ㅈㅈㅈ" localSheetId="2" hidden="1">{"'용역비'!$A$4:$C$8"}</definedName>
    <definedName name="ㅈㅈㅈ" hidden="1">{"'용역비'!$A$4:$C$8"}</definedName>
    <definedName name="ㅈㅈㅈㅈㅈㅈ" localSheetId="2" hidden="1">{"'용역비'!$A$4:$C$8"}</definedName>
    <definedName name="ㅈㅈㅈㅈㅈㅈ" hidden="1">{"'용역비'!$A$4:$C$8"}</definedName>
    <definedName name="자간" localSheetId="2">'물량산출-세부내역'!자간</definedName>
    <definedName name="자간">[0]!자간</definedName>
    <definedName name="자갈포설" localSheetId="2" hidden="1">{#N/A,#N/A,FALSE,"현장 NCR 분석";#N/A,#N/A,FALSE,"현장품질감사";#N/A,#N/A,FALSE,"현장품질감사"}</definedName>
    <definedName name="자갈포설" hidden="1">{#N/A,#N/A,FALSE,"현장 NCR 분석";#N/A,#N/A,FALSE,"현장품질감사";#N/A,#N/A,FALSE,"현장품질감사"}</definedName>
    <definedName name="자동안내방송설비">#REF!</definedName>
    <definedName name="자동전화기신설">#REF!</definedName>
    <definedName name="자동전화기이설">#REF!</definedName>
    <definedName name="자동전화기철거">#REF!</definedName>
    <definedName name="자동화재탐지설비">[14]수량산출1!$A$632:$AB$699</definedName>
    <definedName name="자리" localSheetId="2">'물량산출-세부내역'!자리</definedName>
    <definedName name="자리">[0]!자리</definedName>
    <definedName name="자석전화기" localSheetId="2">'물량산출-세부내역'!자석전화기</definedName>
    <definedName name="자석전화기">[0]!자석전화기</definedName>
    <definedName name="자수" localSheetId="2">'물량산출-세부내역'!자수</definedName>
    <definedName name="자수">[0]!자수</definedName>
    <definedName name="자식전화기" localSheetId="2">'물량산출-세부내역'!자식전화기</definedName>
    <definedName name="자식전화기">[0]!자식전화기</definedName>
    <definedName name="자자자자" localSheetId="2" hidden="1">#REF!</definedName>
    <definedName name="자자자자" hidden="1">#REF!</definedName>
    <definedName name="자재">[61]수량총괄!$B$5:$F$62</definedName>
    <definedName name="자재_f" localSheetId="2">#REF!</definedName>
    <definedName name="자재_f">#REF!</definedName>
    <definedName name="자재관리1" localSheetId="2">'물량산출-세부내역'!자재관리1</definedName>
    <definedName name="자재관리1">[0]!자재관리1</definedName>
    <definedName name="자재단가표">[14]자재단가표!$A$4:$N$168</definedName>
    <definedName name="자재식별">[81]기별!$A$1:$A$65536</definedName>
    <definedName name="자재집계" localSheetId="2" hidden="1">{"'5국공정'!$A$1:$E$128"}</definedName>
    <definedName name="자재집계" hidden="1">{"'5국공정'!$A$1:$E$128"}</definedName>
    <definedName name="자재집계1" localSheetId="2" hidden="1">{"'5국공정'!$A$1:$E$128"}</definedName>
    <definedName name="자재집계1" hidden="1">{"'5국공정'!$A$1:$E$128"}</definedName>
    <definedName name="자재집계표" localSheetId="2" hidden="1">{"'5국공정'!$A$1:$E$128"}</definedName>
    <definedName name="자재집계표" hidden="1">{"'5국공정'!$A$1:$E$128"}</definedName>
    <definedName name="자재합계">#REF!</definedName>
    <definedName name="자주" localSheetId="2">'물량산출-세부내역'!자주</definedName>
    <definedName name="자주">[0]!자주</definedName>
    <definedName name="자진" localSheetId="2">'물량산출-세부내역'!자진</definedName>
    <definedName name="자진">[0]!자진</definedName>
    <definedName name="작성월" localSheetId="2">#REF!</definedName>
    <definedName name="작성월">#REF!</definedName>
    <definedName name="작성자">[65]기초자료입력!$B$19</definedName>
    <definedName name="작성자1" localSheetId="2">#REF!</definedName>
    <definedName name="작성자1">#REF!</definedName>
    <definedName name="작성자2" localSheetId="2">#REF!</definedName>
    <definedName name="작성자2">#REF!</definedName>
    <definedName name="작업부산물" localSheetId="2">[56]설계명세!#REF!</definedName>
    <definedName name="작업부산물">[56]설계명세!#REF!</definedName>
    <definedName name="작업설부산물" localSheetId="2">[56]설계명세!#REF!</definedName>
    <definedName name="작업설부산물">[56]설계명세!#REF!</definedName>
    <definedName name="잠수부" localSheetId="2">#REF!</definedName>
    <definedName name="잠수부">#REF!</definedName>
    <definedName name="잠실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잠실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잡자재비">[58]설계명세서!$G$90</definedName>
    <definedName name="잡재료계">[56]설계명세!#REF!</definedName>
    <definedName name="잡재료비">[56]설계명세!#REF!</definedName>
    <definedName name="장비내역" localSheetId="2" hidden="1">#REF!</definedName>
    <definedName name="장비내역" hidden="1">#REF!</definedName>
    <definedName name="장치거치">[26]설치품셈!#REF!</definedName>
    <definedName name="장치거치재사용">[26]설치품셈!#REF!</definedName>
    <definedName name="장치철거">[26]설치품셈!#REF!</definedName>
    <definedName name="재능" localSheetId="2" hidden="1">{"'용역비'!$A$4:$C$8"}</definedName>
    <definedName name="재능" hidden="1">{"'용역비'!$A$4:$C$8"}</definedName>
    <definedName name="재료">#REF!</definedName>
    <definedName name="재료_1">[3]설계명세서!#REF!</definedName>
    <definedName name="재료1" localSheetId="2">#REF!</definedName>
    <definedName name="재료1">#REF!</definedName>
    <definedName name="재료2" localSheetId="2">#REF!</definedName>
    <definedName name="재료2">#REF!</definedName>
    <definedName name="재료바계" localSheetId="2">#REF!</definedName>
    <definedName name="재료바계">#REF!</definedName>
    <definedName name="재료비">#REF!</definedName>
    <definedName name="재료비_1">#REF!</definedName>
    <definedName name="재료비_2">#REF!</definedName>
    <definedName name="재료비3">#REF!</definedName>
    <definedName name="재료비4">#REF!</definedName>
    <definedName name="재료비계">#REF!</definedName>
    <definedName name="재료비합">#REF!</definedName>
    <definedName name="재료비합계">#REF!</definedName>
    <definedName name="재사용케이블">[81]기별!$X$1:$X$65536</definedName>
    <definedName name="재석표시기신설" localSheetId="2">#REF!</definedName>
    <definedName name="재석표시기신설">#REF!</definedName>
    <definedName name="재석표시기이설" localSheetId="2">#REF!</definedName>
    <definedName name="재석표시기이설">#REF!</definedName>
    <definedName name="재석표시기철거" localSheetId="2">#REF!</definedName>
    <definedName name="재석표시기철거">#REF!</definedName>
    <definedName name="저압">#REF!</definedName>
    <definedName name="저압공">[108]노임단가표!$D$9</definedName>
    <definedName name="저압케공">[75]인부임!$F$8</definedName>
    <definedName name="저압케이블공">[46]노임단가표!$D$9</definedName>
    <definedName name="저압케이블전공" localSheetId="2">#REF!</definedName>
    <definedName name="저압케이블전공">#REF!</definedName>
    <definedName name="적상하시간" localSheetId="2">#REF!</definedName>
    <definedName name="적상하시간">#REF!</definedName>
    <definedName name="적용" localSheetId="2" hidden="1">#REF!</definedName>
    <definedName name="적용" hidden="1">#REF!</definedName>
    <definedName name="적용이윤">#REF!</definedName>
    <definedName name="적재속도">#REF!</definedName>
    <definedName name="전공">'[97]적용기준표(98년상반기)'!#REF!</definedName>
    <definedName name="전기히팅코일" localSheetId="2" hidden="1">{#N/A,#N/A,FALSE,"제목"}</definedName>
    <definedName name="전기히팅코일" hidden="1">{#N/A,#N/A,FALSE,"제목"}</definedName>
    <definedName name="전력공급기">[46]품셈!$A$472</definedName>
    <definedName name="전력구케이블철거">[26]설치품셈!#REF!</definedName>
    <definedName name="전력삽입기">#REF!</definedName>
    <definedName name="전북">#REF!</definedName>
    <definedName name="전선공드럼해체">#REF!</definedName>
    <definedName name="전선관">#REF!</definedName>
    <definedName name="전선관PE">[7]소요자재!$H$230</definedName>
    <definedName name="전선조장" hidden="1">#REF!</definedName>
    <definedName name="전원">#REF!</definedName>
    <definedName name="전원5.5신설">#REF!</definedName>
    <definedName name="전원600V2C신설">#REF!</definedName>
    <definedName name="전원600V2C이설">[33]단순단가표!$G$47</definedName>
    <definedName name="전원600V2C철거">#REF!</definedName>
    <definedName name="전원600V3C신설">[33]단순단가표!$E$48</definedName>
    <definedName name="전원600V3C이설">#REF!</definedName>
    <definedName name="전원600V3C철거">[33]단순단가표!$F$48</definedName>
    <definedName name="전원FR3.5신설">[33]단순단가표!$E$49</definedName>
    <definedName name="전원FR3.5이설">#REF!</definedName>
    <definedName name="전원FR3.5철거">#REF!</definedName>
    <definedName name="전원FR5.5신설">#REF!</definedName>
    <definedName name="전원FR5.5이설">#REF!</definedName>
    <definedName name="전원FR5.5철거">#REF!</definedName>
    <definedName name="전원공급기">[46]품셈!#REF!</definedName>
    <definedName name="전원분전반">[26]설치품셈!#REF!</definedName>
    <definedName name="전원선">[7]소요자재!$H$180</definedName>
    <definedName name="전원선1">[7]소요자재!$H$181</definedName>
    <definedName name="전원선A">#REF!</definedName>
    <definedName name="전원선포설">#REF!</definedName>
    <definedName name="전원선포설1">#REF!</definedName>
    <definedName name="전원케이블">[7]노무산출서!$H$31</definedName>
    <definedName name="전원케이블1">[7]노무산출서!$H$32</definedName>
    <definedName name="전원케이블성단100SQ">[26]설치품셈!#REF!</definedName>
    <definedName name="전원케이블성단22SQ">[26]설치품셈!#REF!</definedName>
    <definedName name="전원케이블성단5.0SQ">[26]설치품셈!#REF!</definedName>
    <definedName name="전원케이블성단50SQ">[26]설치품셈!#REF!</definedName>
    <definedName name="전원케이블포설">[31]노무산출서!#REF!</definedName>
    <definedName name="전원포설">#REF!</definedName>
    <definedName name="전자시계신설">#REF!</definedName>
    <definedName name="전자시계이설">#REF!</definedName>
    <definedName name="전자시계철거">#REF!</definedName>
    <definedName name="전주">[13]소요자재명세서!$O$198</definedName>
    <definedName name="전주건주">#REF!</definedName>
    <definedName name="전주기계시공8">#REF!</definedName>
    <definedName name="전주기계화시공">'[66]8.설치품셈'!$H$203</definedName>
    <definedName name="전주설치" localSheetId="2">#REF!</definedName>
    <definedName name="전주설치">#REF!</definedName>
    <definedName name="전주인력시공">'[66]8.설치품셈'!$H$199</definedName>
    <definedName name="전주인력시공8" localSheetId="2">#REF!</definedName>
    <definedName name="전주인력시공8">#REF!</definedName>
    <definedName name="전체" localSheetId="2">#REF!</definedName>
    <definedName name="전체">#REF!</definedName>
    <definedName name="전화기신설">[33]단순단가표!$E$4</definedName>
    <definedName name="전화기이설">[33]단순단가표!$G$4</definedName>
    <definedName name="전화기철거">[33]단순단가표!$F$4</definedName>
    <definedName name="전화및TV공시청설비">#REF!</definedName>
    <definedName name="절감내역" hidden="1">#REF!</definedName>
    <definedName name="절단공">#REF!</definedName>
    <definedName name="점퍼2">#REF!</definedName>
    <definedName name="점퍼A">#REF!</definedName>
    <definedName name="점퍼B">#REF!</definedName>
    <definedName name="점퍼카드2">[34]소요자재!#REF!</definedName>
    <definedName name="점퍼카드3">[34]소요자재!#REF!</definedName>
    <definedName name="점퍼카드4">[34]소요자재!#REF!</definedName>
    <definedName name="점퍼코드1">[7]소요자재!$H$11</definedName>
    <definedName name="점퍼코드10">[7]소요자재!$H$61</definedName>
    <definedName name="점퍼코드11">[7]소요자재!$H$63</definedName>
    <definedName name="점퍼코드12">[7]소요자재!$H$62</definedName>
    <definedName name="점퍼코드2">[7]소요자재!$H$12</definedName>
    <definedName name="점퍼코드3">[7]소요자재!$H$13</definedName>
    <definedName name="점퍼코드4">[7]소요자재!$H$14</definedName>
    <definedName name="점퍼코드5">[7]소요자재!$H$33</definedName>
    <definedName name="점퍼코드6">[7]소요자재!$H$34</definedName>
    <definedName name="점퍼코드7">[7]소요자재!$H$35</definedName>
    <definedName name="점퍼코드8">[7]소요자재!$H$36</definedName>
    <definedName name="점퍼코드9">[7]소요자재!$H$60</definedName>
    <definedName name="접강남">#REF!</definedName>
    <definedName name="접광교">#REF!</definedName>
    <definedName name="접광주">#REF!</definedName>
    <definedName name="접대구">#REF!</definedName>
    <definedName name="접대전">#REF!</definedName>
    <definedName name="접동교">#REF!</definedName>
    <definedName name="접르네상스">#REF!</definedName>
    <definedName name="접발산">#REF!</definedName>
    <definedName name="접방배">#REF!</definedName>
    <definedName name="접보라매">#REF!</definedName>
    <definedName name="접본사">#REF!</definedName>
    <definedName name="접사당">#REF!</definedName>
    <definedName name="접삼성">#REF!</definedName>
    <definedName name="접삼풍">#REF!</definedName>
    <definedName name="접서초">#REF!</definedName>
    <definedName name="접속">[13]소요자재명세서!$O$181</definedName>
    <definedName name="접속1">#REF!</definedName>
    <definedName name="접속2">#REF!</definedName>
    <definedName name="접속3">#REF!</definedName>
    <definedName name="접속4">#REF!</definedName>
    <definedName name="접속A">[16]소요자재!#REF!</definedName>
    <definedName name="접속및단자설치">[7]노무산출서!$H$36</definedName>
    <definedName name="접속잡재료">[56]설계명세!#REF!</definedName>
    <definedName name="접속전시험" localSheetId="2">#REF!</definedName>
    <definedName name="접속전시험">#REF!</definedName>
    <definedName name="접속최종시험" localSheetId="2">#REF!</definedName>
    <definedName name="접속최종시험">#REF!</definedName>
    <definedName name="접속코어" localSheetId="2">[50]성단물량!#REF!</definedName>
    <definedName name="접속코어">[50]성단물량!#REF!</definedName>
    <definedName name="접속코어1" localSheetId="2">[50]성단물량!#REF!</definedName>
    <definedName name="접속코어1">[50]성단물량!#REF!</definedName>
    <definedName name="접속코어10">[50]성단물량!#REF!</definedName>
    <definedName name="접속코어2" localSheetId="2">#REF!</definedName>
    <definedName name="접속코어2">#REF!</definedName>
    <definedName name="접속코어3">[50]성단물량!#REF!</definedName>
    <definedName name="접속코어4">[50]성단물량!#REF!</definedName>
    <definedName name="접속코어5">[50]성단물량!#REF!</definedName>
    <definedName name="접속코어6">[50]성단물량!#REF!</definedName>
    <definedName name="접속코어7">[50]성단물량!#REF!</definedName>
    <definedName name="접속코어8">[50]성단물량!#REF!</definedName>
    <definedName name="접속코어9">[50]성단물량!#REF!</definedName>
    <definedName name="접속클램프">[7]소요자재!$H$207</definedName>
    <definedName name="접속함체">[50]성단물량!#REF!</definedName>
    <definedName name="접속함체1">[34]소요자재!#REF!</definedName>
    <definedName name="접속함체10">#REF!</definedName>
    <definedName name="접속함체100지중">[31]소요자재!#REF!</definedName>
    <definedName name="접속함체2">[34]소요자재!#REF!</definedName>
    <definedName name="접속함체20">[31]소요자재!#REF!</definedName>
    <definedName name="접속함체3">[7]소요자재!$H$194</definedName>
    <definedName name="접속함체30">[31]소요자재!#REF!</definedName>
    <definedName name="접속함체30지중">[31]소요자재!#REF!</definedName>
    <definedName name="접속함체4">[34]소요자재!#REF!</definedName>
    <definedName name="접속함체5">[34]소요자재!#REF!</definedName>
    <definedName name="접속함체50">[31]소요자재!#REF!</definedName>
    <definedName name="접속함체50지중">[31]소요자재!#REF!</definedName>
    <definedName name="접속함체6">[7]소요자재!$H$195</definedName>
    <definedName name="접속함체7">[50]성단물량!#REF!</definedName>
    <definedName name="접속함체8">[50]성단물량!#REF!</definedName>
    <definedName name="접속함체9" localSheetId="2">#REF!</definedName>
    <definedName name="접속함체9">#REF!</definedName>
    <definedName name="접속후시험">[7]노무산출서!$H$55</definedName>
    <definedName name="접수원">#REF!</definedName>
    <definedName name="접신반포">#REF!</definedName>
    <definedName name="접압구정">#REF!</definedName>
    <definedName name="접울산">#REF!</definedName>
    <definedName name="접울신">#REF!</definedName>
    <definedName name="접울철">#REF!</definedName>
    <definedName name="접인천">#REF!</definedName>
    <definedName name="접잠실">#REF!</definedName>
    <definedName name="접전주">#REF!</definedName>
    <definedName name="접지">#REF!</definedName>
    <definedName name="접지14매설">#REF!</definedName>
    <definedName name="접지2">#REF!</definedName>
    <definedName name="접지38매설">#REF!</definedName>
    <definedName name="접지공사">[46]품셈!$A$3</definedName>
    <definedName name="접지단자">[26]설치품셈!#REF!</definedName>
    <definedName name="접지동봉A">[16]소요자재!#REF!</definedName>
    <definedName name="접지매설">#REF!</definedName>
    <definedName name="접지봉">#REF!</definedName>
    <definedName name="접지봉시설">[7]노무산출서!$H$80</definedName>
    <definedName name="접지봉시설1">[7]노무산출서!$H$81</definedName>
    <definedName name="접지봉시설1본">[31]노무산출서!#REF!</definedName>
    <definedName name="접지봉시설2">[7]노무산출서!$H$82</definedName>
    <definedName name="접지봉시설2본">[31]노무산출서!#REF!</definedName>
    <definedName name="접지봉시설3">#REF!</definedName>
    <definedName name="접지봉시설3본">[31]노무산출서!#REF!</definedName>
    <definedName name="접지봉콘넥타">[7]소요자재!$H$218</definedName>
    <definedName name="접지봉콘넥타A">[16]소요자재!#REF!</definedName>
    <definedName name="접지선">[13]소요자재명세서!$O$191</definedName>
    <definedName name="접지선1">#REF!</definedName>
    <definedName name="접지선2">#REF!</definedName>
    <definedName name="접지선50MM">[7]소요자재!$H$217</definedName>
    <definedName name="접지선A">[16]소요자재!#REF!</definedName>
    <definedName name="접지선B">#REF!</definedName>
    <definedName name="접지선랙">[31]소요자재!#REF!</definedName>
    <definedName name="접지선매설">[7]노무산출서!$H$83</definedName>
    <definedName name="접지선부설">#REF!</definedName>
    <definedName name="접지선시설">[7]노무산출서!$H$78</definedName>
    <definedName name="접지선시설1">#REF!</definedName>
    <definedName name="접지선시설2">#REF!</definedName>
    <definedName name="접지선시설옥내">[31]노무산출서!#REF!</definedName>
    <definedName name="접지선시설옥내2">[31]노무산출서!#REF!</definedName>
    <definedName name="접지슬리브">[7]소요자재!$H$219</definedName>
    <definedName name="접지써비스콘넥터">[31]소요자재!#REF!</definedName>
    <definedName name="접지써콘시설">[7]노무산출서!$H$77</definedName>
    <definedName name="접지콘">#REF!</definedName>
    <definedName name="접지콘철거">[16]노무산출서!#REF!</definedName>
    <definedName name="접지콘철거A">[16]노무산출서!#REF!</definedName>
    <definedName name="접찌선">[31]소요자재!#REF!</definedName>
    <definedName name="접청담">#REF!</definedName>
    <definedName name="접커">#REF!</definedName>
    <definedName name="접커철">#REF!</definedName>
    <definedName name="접크">#REF!</definedName>
    <definedName name="접크철">#REF!</definedName>
    <definedName name="접화정">#REF!</definedName>
    <definedName name="정간노">#REF!</definedName>
    <definedName name="정경비">#REF!</definedName>
    <definedName name="정근호" localSheetId="2" hidden="1">{#N/A,#N/A,TRUE,"토적및재료집계";#N/A,#N/A,TRUE,"토적및재료집계";#N/A,#N/A,TRUE,"단위량"}</definedName>
    <definedName name="정근호" hidden="1">{#N/A,#N/A,TRUE,"토적및재료집계";#N/A,#N/A,TRUE,"토적및재료집계";#N/A,#N/A,TRUE,"단위량"}</definedName>
    <definedName name="정노무">#REF!</definedName>
    <definedName name="정도급비">[65]준공정산!$H$9</definedName>
    <definedName name="정밀" localSheetId="2">'물량산출-세부내역'!정밀</definedName>
    <definedName name="정밀">[0]!정밀</definedName>
    <definedName name="정보보호SW설치">[33]단순단가표!$E$36</definedName>
    <definedName name="정비공">#REF!</definedName>
    <definedName name="정산">#REF!</definedName>
    <definedName name="정산." localSheetId="2">'물량산출-세부내역'!정산.</definedName>
    <definedName name="정산.">[0]!정산.</definedName>
    <definedName name="정산간접노무" localSheetId="2">#REF!</definedName>
    <definedName name="정산간접노무">#REF!</definedName>
    <definedName name="정산간접노무비" localSheetId="2">#REF!</definedName>
    <definedName name="정산간접노무비">#REF!</definedName>
    <definedName name="정산경비">#REF!</definedName>
    <definedName name="정산내역1" localSheetId="2">'물량산출-세부내역'!정산내역1</definedName>
    <definedName name="정산내역1">[0]!정산내역1</definedName>
    <definedName name="정산노무비" localSheetId="2">#REF!</definedName>
    <definedName name="정산노무비">#REF!</definedName>
    <definedName name="정산도급경비" localSheetId="2">#REF!</definedName>
    <definedName name="정산도급경비">#REF!</definedName>
    <definedName name="정산도급분">#REF!</definedName>
    <definedName name="정산변경금액">#REF!</definedName>
    <definedName name="정산보류">#REF!</definedName>
    <definedName name="정산분" localSheetId="2" hidden="1">{"'선로집계'!$A$1:$G$68"}</definedName>
    <definedName name="정산분" hidden="1">{"'선로집계'!$A$1:$G$68"}</definedName>
    <definedName name="정산사급경비">#REF!</definedName>
    <definedName name="정산사급분">#REF!</definedName>
    <definedName name="정산사급재료">#REF!</definedName>
    <definedName name="정산사급재료비">#REF!</definedName>
    <definedName name="정산원가" hidden="1">#REF!</definedName>
    <definedName name="정산이윤">#REF!</definedName>
    <definedName name="정산일반관리비">#REF!</definedName>
    <definedName name="정산재료비">#REF!</definedName>
    <definedName name="정산제외">#REF!</definedName>
    <definedName name="정산증감액">#REF!</definedName>
    <definedName name="정산지입재료">#REF!</definedName>
    <definedName name="정산지입재료비">#REF!</definedName>
    <definedName name="정산직접노무">#REF!</definedName>
    <definedName name="정산직접노무비">#REF!</definedName>
    <definedName name="정산직접재료비" hidden="1">#REF!</definedName>
    <definedName name="정산회사분">#REF!</definedName>
    <definedName name="정웅하" localSheetId="2" hidden="1">{"'광피스표'!$A$3:$N$54"}</definedName>
    <definedName name="정웅하" hidden="1">{"'광피스표'!$A$3:$N$54"}</definedName>
    <definedName name="정이윤">#REF!</definedName>
    <definedName name="정일반">#REF!</definedName>
    <definedName name="정지재">'[109]간이설계(4-15)'!#REF!</definedName>
    <definedName name="정직노" localSheetId="2">#REF!</definedName>
    <definedName name="정직노">#REF!</definedName>
    <definedName name="정훈" localSheetId="2">#REF!</definedName>
    <definedName name="정훈">#REF!</definedName>
    <definedName name="제각경비" localSheetId="2">#REF!</definedName>
    <definedName name="제각경비">#REF!</definedName>
    <definedName name="제각노무비">#REF!</definedName>
    <definedName name="제각이윤">#REF!</definedName>
    <definedName name="제각일관">#REF!</definedName>
    <definedName name="제각재료비">#REF!</definedName>
    <definedName name="제각직노">#REF!</definedName>
    <definedName name="제각직접노무비">#REF!</definedName>
    <definedName name="제각직접노무비전">#REF!</definedName>
    <definedName name="제경비">[84]설계명세!$H$16</definedName>
    <definedName name="제본비">[84]설계명세!$H$40</definedName>
    <definedName name="제어1.25신설" localSheetId="2">#REF!</definedName>
    <definedName name="제어1.25신설">#REF!</definedName>
    <definedName name="제어1.25이설" localSheetId="2">#REF!</definedName>
    <definedName name="제어1.25이설">#REF!</definedName>
    <definedName name="제어1.25철거" localSheetId="2">#REF!</definedName>
    <definedName name="제어1.25철거">#REF!</definedName>
    <definedName name="제주" localSheetId="2" hidden="1">{"'선로집계'!$A$1:$G$68"}</definedName>
    <definedName name="제주" hidden="1">{"'선로집계'!$A$1:$G$68"}</definedName>
    <definedName name="제천">#REF!</definedName>
    <definedName name="제출용" localSheetId="2" hidden="1">{"'Sheet1'!$A$3:$I$16"}</definedName>
    <definedName name="제출용" hidden="1">{"'Sheet1'!$A$3:$I$16"}</definedName>
    <definedName name="조가">[6]아파트기별!$G$52</definedName>
    <definedName name="조가선">[7]소요자재!$H$212</definedName>
    <definedName name="조가선1">#REF!</definedName>
    <definedName name="조가선2">#REF!</definedName>
    <definedName name="조가선22">[12]예산내역서!#REF!</definedName>
    <definedName name="조가선3">[10]종합기별!$H$16</definedName>
    <definedName name="조가선4">[10]종합기별!$H$19</definedName>
    <definedName name="조가선A">[16]소요자재!#REF!</definedName>
    <definedName name="조가선설치">#REF!</definedName>
    <definedName name="조가선설치할증">#REF!</definedName>
    <definedName name="조가선시설">#REF!</definedName>
    <definedName name="조가선신설">[7]노무산출서!$H$70</definedName>
    <definedName name="조가선신설A">#REF!</definedName>
    <definedName name="조가선철거">[31]노무산출서!#REF!</definedName>
    <definedName name="조가선철거A">[16]노무산출서!#REF!</definedName>
    <definedName name="조가철">#REF!</definedName>
    <definedName name="조강남">#REF!</definedName>
    <definedName name="조광교">#REF!</definedName>
    <definedName name="조광주">#REF!</definedName>
    <definedName name="조대구">#REF!</definedName>
    <definedName name="조대전">#REF!</definedName>
    <definedName name="조동교">#REF!</definedName>
    <definedName name="조르네상스">#REF!</definedName>
    <definedName name="조발산">#REF!</definedName>
    <definedName name="조방배">#REF!</definedName>
    <definedName name="조보라매">#REF!</definedName>
    <definedName name="조본사">#REF!</definedName>
    <definedName name="조사당">#REF!</definedName>
    <definedName name="조삼성">#REF!</definedName>
    <definedName name="조삼풍">#REF!</definedName>
    <definedName name="조서초">#REF!</definedName>
    <definedName name="조선인류크램프">[31]소요자재!#REF!</definedName>
    <definedName name="조선접속크램프">[31]소요자재!#REF!</definedName>
    <definedName name="조수원">#REF!</definedName>
    <definedName name="조신반포">#REF!</definedName>
    <definedName name="조압구정">#REF!</definedName>
    <definedName name="조울산">#REF!</definedName>
    <definedName name="조울산2">#REF!</definedName>
    <definedName name="조울신">#REF!</definedName>
    <definedName name="조울철">#REF!</definedName>
    <definedName name="조인천">#REF!</definedName>
    <definedName name="조작반신설">#REF!</definedName>
    <definedName name="조작반철거">#REF!</definedName>
    <definedName name="조잠실">#REF!</definedName>
    <definedName name="조장산출2">#REF!</definedName>
    <definedName name="조전주">#REF!</definedName>
    <definedName name="조정">#REF!</definedName>
    <definedName name="조정1">#REF!</definedName>
    <definedName name="조정2">#REF!</definedName>
    <definedName name="조정이윤">#REF!</definedName>
    <definedName name="조정이윤1">[87]설계명세서!#REF!</definedName>
    <definedName name="조정이윤2" localSheetId="2">#REF!</definedName>
    <definedName name="조정이윤2">#REF!</definedName>
    <definedName name="조청담" localSheetId="2">#REF!</definedName>
    <definedName name="조청담">#REF!</definedName>
    <definedName name="조화정" localSheetId="2">#REF!</definedName>
    <definedName name="조화정">#REF!</definedName>
    <definedName name="종합분">#REF!</definedName>
    <definedName name="주원료">[56]설계명세!#REF!</definedName>
    <definedName name="죽전1" localSheetId="2" hidden="1">{"'용역비'!$A$4:$C$8"}</definedName>
    <definedName name="죽전1" hidden="1">{"'용역비'!$A$4:$C$8"}</definedName>
    <definedName name="죽전2" localSheetId="2" hidden="1">{"'용역비'!$A$4:$C$8"}</definedName>
    <definedName name="죽전2" hidden="1">{"'용역비'!$A$4:$C$8"}</definedName>
    <definedName name="준공일">#REF!</definedName>
    <definedName name="중급기술자">#REF!</definedName>
    <definedName name="중복회선집계" localSheetId="2" hidden="1">{#N/A,#N/A,FALSE,"회선임차현황"}</definedName>
    <definedName name="중복회선집계" hidden="1">{#N/A,#N/A,FALSE,"회선임차현황"}</definedName>
    <definedName name="중부발전" localSheetId="2" hidden="1">{#N/A,#N/A,FALSE,"회선임차현황"}</definedName>
    <definedName name="중부발전" hidden="1">{#N/A,#N/A,FALSE,"회선임차현황"}</definedName>
    <definedName name="중접슬리브">#REF!</definedName>
    <definedName name="증감" localSheetId="2" hidden="1">{#N/A,#N/A,FALSE,"회선임차현황"}</definedName>
    <definedName name="증감" hidden="1">{#N/A,#N/A,FALSE,"회선임차현황"}</definedName>
    <definedName name="증폭기">#REF!</definedName>
    <definedName name="증폭기류">[46]품셈!$A$439</definedName>
    <definedName name="지강남">#REF!</definedName>
    <definedName name="지경">[68]설계명세서!#REF!</definedName>
    <definedName name="지경1">[71]설계명세서!$L$53</definedName>
    <definedName name="지광교" localSheetId="2">#REF!</definedName>
    <definedName name="지광교">#REF!</definedName>
    <definedName name="지광주" localSheetId="2">#REF!</definedName>
    <definedName name="지광주">#REF!</definedName>
    <definedName name="지급수수료" localSheetId="2">[12]예산내역서!#REF!</definedName>
    <definedName name="지급수수료">[12]예산내역서!#REF!</definedName>
    <definedName name="지급임차료" localSheetId="2">#REF!</definedName>
    <definedName name="지급임차료">#REF!</definedName>
    <definedName name="지대구" localSheetId="2">#REF!</definedName>
    <definedName name="지대구">#REF!</definedName>
    <definedName name="지대전">#REF!</definedName>
    <definedName name="지동교">#REF!</definedName>
    <definedName name="지르네상스">#REF!</definedName>
    <definedName name="지발산">#REF!</definedName>
    <definedName name="지방배">#REF!</definedName>
    <definedName name="지보라매">#REF!</definedName>
    <definedName name="지본사">#REF!</definedName>
    <definedName name="지사당">#REF!</definedName>
    <definedName name="지삼성">#REF!</definedName>
    <definedName name="지삼풍">#REF!</definedName>
    <definedName name="지서초">#REF!</definedName>
    <definedName name="지선">[13]소요자재명세서!$O$179</definedName>
    <definedName name="지선1">#REF!</definedName>
    <definedName name="지선2">#REF!</definedName>
    <definedName name="지선A">[16]소요자재!#REF!</definedName>
    <definedName name="지선B">#REF!</definedName>
    <definedName name="지선근가">[7]소요자재!$H$226</definedName>
    <definedName name="지선근가A">[16]소요자재!#REF!</definedName>
    <definedName name="지선롯드">[7]소요자재!$H$227</definedName>
    <definedName name="지선롯드A">[16]소요자재!#REF!</definedName>
    <definedName name="지선밴드">[7]소요자재!$H$205</definedName>
    <definedName name="지선밴드1">[10]종합기별!$J$10</definedName>
    <definedName name="지선밴드2">[31]소요자재!#REF!</definedName>
    <definedName name="지선밴드3">[10]종합기별!$J$16</definedName>
    <definedName name="지선밴드4">[10]종합기별!$J$19</definedName>
    <definedName name="지선시설">[7]노무산출서!$H$90</definedName>
    <definedName name="지선애자">[7]소요자재!$H$228</definedName>
    <definedName name="지선애자A">[16]소요자재!#REF!</definedName>
    <definedName name="지선애자설치">[16]노무산출서!#REF!</definedName>
    <definedName name="지선애자설치A">[16]노무산출서!#REF!</definedName>
    <definedName name="지선철">#REF!</definedName>
    <definedName name="지수원">#REF!</definedName>
    <definedName name="지수제">#REF!</definedName>
    <definedName name="지수제처리">#REF!</definedName>
    <definedName name="지시부" localSheetId="2" hidden="1">{#N/A,#N/A,FALSE,"현장 NCR 분석";#N/A,#N/A,FALSE,"현장품질감사";#N/A,#N/A,FALSE,"현장품질감사"}</definedName>
    <definedName name="지시부" hidden="1">{#N/A,#N/A,FALSE,"현장 NCR 분석";#N/A,#N/A,FALSE,"현장품질감사";#N/A,#N/A,FALSE,"현장품질감사"}</definedName>
    <definedName name="지신반포">#REF!</definedName>
    <definedName name="지압구정">#REF!</definedName>
    <definedName name="지역본부" localSheetId="2" hidden="1">{#N/A,#N/A,FALSE,"DAOCM 2차 검토"}</definedName>
    <definedName name="지역본부" hidden="1">{#N/A,#N/A,FALSE,"DAOCM 2차 검토"}</definedName>
    <definedName name="지울산">#REF!</definedName>
    <definedName name="지울산2">#REF!</definedName>
    <definedName name="지울신">#REF!</definedName>
    <definedName name="지울철">#REF!</definedName>
    <definedName name="지인천">#REF!</definedName>
    <definedName name="지입">#REF!</definedName>
    <definedName name="지입자재내역" localSheetId="2">'물량산출-세부내역'!지입자재내역</definedName>
    <definedName name="지입자재내역">[0]!지입자재내역</definedName>
    <definedName name="지입재료" localSheetId="2">#REF!</definedName>
    <definedName name="지입재료">#REF!</definedName>
    <definedName name="지입재료비">[59]설계명세서!$H$32</definedName>
    <definedName name="지입재료비3" localSheetId="2">#REF!</definedName>
    <definedName name="지입재료비3">#REF!</definedName>
    <definedName name="지입재료비4" localSheetId="2">#REF!</definedName>
    <definedName name="지입재료비4">#REF!</definedName>
    <definedName name="지잠실" localSheetId="2">#REF!</definedName>
    <definedName name="지잠실">#REF!</definedName>
    <definedName name="지재">#REF!</definedName>
    <definedName name="지재_1">[68]설계명세서!#REF!</definedName>
    <definedName name="지재_3">[58]설계명세서!$G$92</definedName>
    <definedName name="지재1" localSheetId="2">#REF!</definedName>
    <definedName name="지재1">#REF!</definedName>
    <definedName name="지재2" localSheetId="2">#REF!</definedName>
    <definedName name="지재2">#REF!</definedName>
    <definedName name="지적기2">[75]인부임!$F$27</definedName>
    <definedName name="지적기능사1" localSheetId="2">#REF!</definedName>
    <definedName name="지적기능사1">#REF!</definedName>
    <definedName name="지적기능사2" localSheetId="2">#REF!</definedName>
    <definedName name="지적기능사2">#REF!</definedName>
    <definedName name="지적기사1" localSheetId="2">#REF!</definedName>
    <definedName name="지적기사1">#REF!</definedName>
    <definedName name="지적기사2">#REF!</definedName>
    <definedName name="지전주">#REF!</definedName>
    <definedName name="지점별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지점별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지중12A">[16]소요자재!#REF!</definedName>
    <definedName name="지중12C">[7]소요자재!$H$162</definedName>
    <definedName name="지중24C">[7]소요자재!$H$163</definedName>
    <definedName name="지중36C">[7]소요자재!$H$164</definedName>
    <definedName name="지중48A">[16]소요자재!#REF!</definedName>
    <definedName name="지중48C">[7]소요자재!$H$165</definedName>
    <definedName name="지중6C">[7]소요자재!$H$161</definedName>
    <definedName name="지중거리">#REF!</definedName>
    <definedName name="지중광시설">[16]노무산출서!#REF!</definedName>
    <definedName name="지중광시설A">[16]노무산출서!#REF!</definedName>
    <definedName name="지중광철거">[16]노무산출서!#REF!</definedName>
    <definedName name="지중광철거A">[16]노무산출서!#REF!</definedName>
    <definedName name="지중명찰">[16]소요자재!#REF!</definedName>
    <definedName name="지중명찰1">[10]종합기별!$AA$10</definedName>
    <definedName name="지중명찰2">[10]종합기별!$AA$13</definedName>
    <definedName name="지중명찰3">[10]종합기별!$AA$16</definedName>
    <definedName name="지중명찰4">[10]종합기별!$AA$19</definedName>
    <definedName name="지중명찰A">[16]소요자재!#REF!</definedName>
    <definedName name="지중명찰철거">[16]노무산출서!#REF!</definedName>
    <definedName name="지중명찰철거A">[16]노무산출서!#REF!</definedName>
    <definedName name="지중명찰취부">[7]노무산출서!$H$59</definedName>
    <definedName name="지중명찰취부A">[16]노무산출서!#REF!</definedName>
    <definedName name="지중스파이랄">[16]소요자재!#REF!</definedName>
    <definedName name="지중스파이랄1">[10]종합기별!$AD$10</definedName>
    <definedName name="지중스파이랄2">[10]종합기별!$AD$13</definedName>
    <definedName name="지중스파이랄3">[10]종합기별!$AD$16</definedName>
    <definedName name="지중스파이랄4">[10]종합기별!$AD$19</definedName>
    <definedName name="지중스파이랄A">[16]소요자재!#REF!</definedName>
    <definedName name="지중스파이랄취부">[16]노무산출서!#REF!</definedName>
    <definedName name="지중스파이랄취부A">[16]노무산출서!#REF!</definedName>
    <definedName name="지중철거">#REF!</definedName>
    <definedName name="지중포설">#REF!</definedName>
    <definedName name="지중함체100">[16]소요자재!#REF!</definedName>
    <definedName name="지중함체100A">[16]소요자재!#REF!</definedName>
    <definedName name="지중함체30">[16]소요자재!#REF!</definedName>
    <definedName name="지중함체30A">[16]소요자재!#REF!</definedName>
    <definedName name="지중함체50">[16]소요자재!#REF!</definedName>
    <definedName name="지중함체50A">[16]소요자재!#REF!</definedName>
    <definedName name="지집" localSheetId="2" hidden="1">{"'5국공정'!$A$1:$E$128"}</definedName>
    <definedName name="지집" hidden="1">{"'5국공정'!$A$1:$E$128"}</definedName>
    <definedName name="지청담">#REF!</definedName>
    <definedName name="지화정">#REF!</definedName>
    <definedName name="직노">#REF!</definedName>
    <definedName name="직노_1">#REF!</definedName>
    <definedName name="직노_3">[58]설계명세서!$G$176</definedName>
    <definedName name="직노1" localSheetId="2">#REF!</definedName>
    <definedName name="직노1">#REF!</definedName>
    <definedName name="직노2" localSheetId="2">#REF!</definedName>
    <definedName name="직노2">#REF!</definedName>
    <definedName name="직노비" localSheetId="2">#REF!</definedName>
    <definedName name="직노비">#REF!</definedName>
    <definedName name="직매54P" localSheetId="2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접노무">#REF!</definedName>
    <definedName name="직접노무1">#REF!</definedName>
    <definedName name="직접노무2">#REF!</definedName>
    <definedName name="직접노무3">#REF!</definedName>
    <definedName name="직접노무비">#REF!</definedName>
    <definedName name="직접노무비_관로">'[60]예산내역서(총괄)'!$K$11</definedName>
    <definedName name="직접노무비_케이블">'[60]예산내역서(총괄)'!$K$21</definedName>
    <definedName name="직접노무비3" localSheetId="2">#REF!</definedName>
    <definedName name="직접노무비3">#REF!</definedName>
    <definedName name="직접노무비4" localSheetId="2">#REF!</definedName>
    <definedName name="직접노무비4">#REF!</definedName>
    <definedName name="직접노무비계" localSheetId="2">#REF!</definedName>
    <definedName name="직접노무비계">#REF!</definedName>
    <definedName name="직접노뭅ㅣ">#REF!</definedName>
    <definedName name="직접재료비_관로">'[60]예산내역서(총괄)'!$G$11</definedName>
    <definedName name="직접재료비_케이블">'[60]예산내역서(총괄)'!$G$21</definedName>
    <definedName name="진짜원가" localSheetId="2">#REF!</definedName>
    <definedName name="진짜원가">#REF!</definedName>
    <definedName name="집계2" localSheetId="2" hidden="1">{#N/A,#N/A,FALSE,"현장 NCR 분석";#N/A,#N/A,FALSE,"현장품질감사";#N/A,#N/A,FALSE,"현장품질감사"}</definedName>
    <definedName name="집계2" hidden="1">{#N/A,#N/A,FALSE,"현장 NCR 분석";#N/A,#N/A,FALSE,"현장품질감사";#N/A,#N/A,FALSE,"현장품질감사"}</definedName>
    <definedName name="ㅊ" localSheetId="2" hidden="1">{#N/A,#N/A,FALSE,"현장 NCR 분석";#N/A,#N/A,FALSE,"현장품질감사";#N/A,#N/A,FALSE,"현장품질감사"}</definedName>
    <definedName name="ㅊ" hidden="1">{#N/A,#N/A,FALSE,"현장 NCR 분석";#N/A,#N/A,FALSE,"현장품질감사";#N/A,#N/A,FALSE,"현장품질감사"}</definedName>
    <definedName name="ㅊ5">#REF!</definedName>
    <definedName name="ㅊㅊ" localSheetId="2" hidden="1">{"'선로집계'!$A$1:$G$68"}</definedName>
    <definedName name="ㅊㅊ" hidden="1">{"'선로집계'!$A$1:$G$68"}</definedName>
    <definedName name="ㅊㅊㅊ" localSheetId="2" hidden="1">{"'선로집계'!$A$1:$G$68"}</definedName>
    <definedName name="ㅊㅊㅊ" hidden="1">{"'선로집계'!$A$1:$G$68"}</definedName>
    <definedName name="ㅊㅌㅌ" hidden="1">#REF!</definedName>
    <definedName name="차량무전기신설">#REF!</definedName>
    <definedName name="차량무전기이설">#REF!</definedName>
    <definedName name="차량무전기철거">#REF!</definedName>
    <definedName name="차인증감">[65]준공정산!$L$9</definedName>
    <definedName name="착공일" localSheetId="2">#REF!</definedName>
    <definedName name="착공일">#REF!</definedName>
    <definedName name="찬넬크램프28">[16]소요자재!#REF!</definedName>
    <definedName name="찬넬크램프28A">[16]소요자재!#REF!</definedName>
    <definedName name="찬넬크램프36">[16]소요자재!#REF!</definedName>
    <definedName name="찬넬크램프36A">[16]소요자재!#REF!</definedName>
    <definedName name="참고" localSheetId="2">'물량산출-세부내역'!참고</definedName>
    <definedName name="참고">[0]!참고</definedName>
    <definedName name="참조도면" localSheetId="2" hidden="1">#REF!</definedName>
    <definedName name="참조도면" hidden="1">#REF!</definedName>
    <definedName name="창원" localSheetId="2">#REF!</definedName>
    <definedName name="창원">#REF!</definedName>
    <definedName name="창호목공">#REF!</definedName>
    <definedName name="책임측량사">#REF!</definedName>
    <definedName name="철거">#REF!</definedName>
    <definedName name="철거2" localSheetId="2" hidden="1">{#N/A,#N/A,FALSE,"현장 NCR 분석";#N/A,#N/A,FALSE,"현장품질감사";#N/A,#N/A,FALSE,"현장품질감사"}</definedName>
    <definedName name="철거2" hidden="1">{#N/A,#N/A,FALSE,"현장 NCR 분석";#N/A,#N/A,FALSE,"현장품질감사";#N/A,#N/A,FALSE,"현장품질감사"}</definedName>
    <definedName name="철골공">#REF!</definedName>
    <definedName name="철공">[46]노임단가표!$D$30</definedName>
    <definedName name="철근공" localSheetId="2">#REF!</definedName>
    <definedName name="철근공">#REF!</definedName>
    <definedName name="철근자료" localSheetId="2" hidden="1">#REF!</definedName>
    <definedName name="철근자료" hidden="1">#REF!</definedName>
    <definedName name="철판공" localSheetId="2">#REF!</definedName>
    <definedName name="철판공">#REF!</definedName>
    <definedName name="청사진복사">[84]설계명세!$H$43</definedName>
    <definedName name="청주원주합침" localSheetId="2" hidden="1">{"'선로집계'!$A$1:$G$68"}</definedName>
    <definedName name="청주원주합침" hidden="1">{"'선로집계'!$A$1:$G$68"}</definedName>
    <definedName name="초급기술자">#REF!</definedName>
    <definedName name="총">#REF!</definedName>
    <definedName name="총_f">#REF!</definedName>
    <definedName name="총계">#REF!</definedName>
    <definedName name="총계2">#REF!</definedName>
    <definedName name="총공">#REF!</definedName>
    <definedName name="총공사_1">#REF!</definedName>
    <definedName name="총공사비">#REF!</definedName>
    <definedName name="총공사비1">[71]설계명세서!$L$62</definedName>
    <definedName name="총공사비계" localSheetId="2">#REF!</definedName>
    <definedName name="총공사비계">#REF!</definedName>
    <definedName name="총괄표" localSheetId="2">#REF!</definedName>
    <definedName name="총괄표">#REF!</definedName>
    <definedName name="총상하차임" localSheetId="2">#REF!</definedName>
    <definedName name="총상하차임">#REF!</definedName>
    <definedName name="총용역비">[84]설계명세!$H$48</definedName>
    <definedName name="총재" localSheetId="2">#REF!</definedName>
    <definedName name="총재">#REF!</definedName>
    <definedName name="총주행시간" localSheetId="2">#REF!</definedName>
    <definedName name="총주행시간">#REF!</definedName>
    <definedName name="총타정" localSheetId="2">#REF!</definedName>
    <definedName name="총타정">#REF!</definedName>
    <definedName name="총합">#REF!</definedName>
    <definedName name="최종시험">[7]노무산출서!$H$56</definedName>
    <definedName name="최종시험A">[16]노무산출서!#REF!</definedName>
    <definedName name="추가경비">[84]설계명세!$H$45</definedName>
    <definedName name="추정가격">[69]설계명세서!$H$11</definedName>
    <definedName name="추정가격3" localSheetId="2">#REF!</definedName>
    <definedName name="추정가격3">#REF!</definedName>
    <definedName name="추정가격4" localSheetId="2">#REF!</definedName>
    <definedName name="추정가격4">#REF!</definedName>
    <definedName name="추정금액">[69]설계명세서!$H$7</definedName>
    <definedName name="추정금액3" localSheetId="2">#REF!</definedName>
    <definedName name="추정금액3">#REF!</definedName>
    <definedName name="추정금액4" localSheetId="2">#REF!</definedName>
    <definedName name="추정금액4">#REF!</definedName>
    <definedName name="추정대차대조표" localSheetId="2">#REF!</definedName>
    <definedName name="추정대차대조표">#REF!</definedName>
    <definedName name="축전지" localSheetId="2">[34]노무산출서!#REF!</definedName>
    <definedName name="축전지">[34]노무산출서!#REF!</definedName>
    <definedName name="축전지설치품" localSheetId="2">#REF!</definedName>
    <definedName name="축전지설치품">#REF!</definedName>
    <definedName name="축전지운반">[46]품셈!$A$646</definedName>
    <definedName name="축전지이설품">[12]일위대가!#REF!</definedName>
    <definedName name="출" hidden="1">[110]합천내역!#REF!</definedName>
    <definedName name="출고" localSheetId="2">#REF!</definedName>
    <definedName name="출고">#REF!</definedName>
    <definedName name="출고비저" localSheetId="2">#REF!</definedName>
    <definedName name="출고비저">#REF!</definedName>
    <definedName name="출고재료" localSheetId="2">#REF!</definedName>
    <definedName name="출고재료">#REF!</definedName>
    <definedName name="출고저장">#REF!</definedName>
    <definedName name="출력">[111]!출력</definedName>
    <definedName name="충전기">[34]노무산출서!#REF!</definedName>
    <definedName name="충전기100A">[26]설치품셈!#REF!</definedName>
    <definedName name="취부밴드">#REF!</definedName>
    <definedName name="취부밴드1">#REF!</definedName>
    <definedName name="취부밴드A">#REF!</definedName>
    <definedName name="측량기능사">#REF!</definedName>
    <definedName name="측부">#REF!</definedName>
    <definedName name="측지기사1급">#REF!</definedName>
    <definedName name="측지기사2급">#REF!</definedName>
    <definedName name="칠씨">#REF!</definedName>
    <definedName name="ㅋ1">#REF!</definedName>
    <definedName name="ㅋㅋㅋ" localSheetId="2" hidden="1">{"'용역비'!$A$4:$C$8"}</definedName>
    <definedName name="ㅋㅋㅋ" hidden="1">{"'용역비'!$A$4:$C$8"}</definedName>
    <definedName name="카믹서별표" hidden="1">#REF!</definedName>
    <definedName name="칼블럭설치">#REF!</definedName>
    <definedName name="컷터경비">#REF!</definedName>
    <definedName name="컷터노무">#REF!</definedName>
    <definedName name="컷터재료">#REF!</definedName>
    <definedName name="케이블">#REF!</definedName>
    <definedName name="케이블간지" localSheetId="2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케이블명찰">[7]소요자재!$H$196</definedName>
    <definedName name="케이블명찰1">[7]소요자재!$H$197</definedName>
    <definedName name="케이블명찰가공">[31]소요자재!#REF!</definedName>
    <definedName name="케이블명찰지중">[31]소요자재!#REF!</definedName>
    <definedName name="케이블명찰취부가공">#REF!</definedName>
    <definedName name="케이블명찰취부지중">#REF!</definedName>
    <definedName name="케이블바인드신설1">[7]노무산출서!$H$72</definedName>
    <definedName name="케이블바인드신설2">[7]노무산출서!$H$73</definedName>
    <definedName name="케이블바인드신설3">[7]노무산출서!$H$74</definedName>
    <definedName name="케이블바인드신설4">#REF!</definedName>
    <definedName name="케이블바인드신설5">#REF!</definedName>
    <definedName name="케이블바인드해체">[7]노무산출서!$H$75</definedName>
    <definedName name="케이블바인딩1열">#REF!</definedName>
    <definedName name="케이블바인딩1열할증">#REF!</definedName>
    <definedName name="케이블바인딩2열">#REF!</definedName>
    <definedName name="케이블바인딩2열할증">#REF!</definedName>
    <definedName name="케이블스티커">[31]소요자재!#REF!</definedName>
    <definedName name="케이블여장">'[112]기별(종합)'!#REF!</definedName>
    <definedName name="케이블철거100P">[26]설치품셈!#REF!</definedName>
    <definedName name="케이블철거200P">[26]설치품셈!#REF!</definedName>
    <definedName name="케이블철거5P">[26]설치품셈!#REF!</definedName>
    <definedName name="케이블크리트">[7]소요자재!$H$231</definedName>
    <definedName name="케이블크리트1">#REF!</definedName>
    <definedName name="케이블크리트A">[16]소요자재!#REF!</definedName>
    <definedName name="케이블크리트설치">[7]노무산출서!$H$92</definedName>
    <definedName name="케이블타이">[7]소요자재!$H$202</definedName>
    <definedName name="케이블타이A">[16]소요자재!#REF!</definedName>
    <definedName name="케이블표지시트">#REF!</definedName>
    <definedName name="코너">#REF!</definedName>
    <definedName name="코드1">#REF!</definedName>
    <definedName name="콘2설">[100]시설기별!$AX$39:$AZ$39,[100]시설기별!$BB$39</definedName>
    <definedName name="콘2철">[100]시설기별!$AX$21:$AZ$21,[100]시설기별!$BB$21</definedName>
    <definedName name="콘7설">[100]시설기별!$AW$39,[100]시설기별!$BA$39</definedName>
    <definedName name="콘7철">[100]시설기별!$AW$21,[100]시설기별!$BA$21</definedName>
    <definedName name="콘굴착" localSheetId="2">#REF!</definedName>
    <definedName name="콘굴착">#REF!</definedName>
    <definedName name="콘넥타">[13]소요자재명세서!$O$192</definedName>
    <definedName name="콘넥터5C">#REF!</definedName>
    <definedName name="콘넥터7c">#REF!</definedName>
    <definedName name="콘센트2P신설">[33]단순단가표!$E$54</definedName>
    <definedName name="콘센트2P이설">[33]단순단가표!$G$54</definedName>
    <definedName name="콘센트2P철거">#REF!</definedName>
    <definedName name="콘센트3P신설">[33]단순단가표!$E$55</definedName>
    <definedName name="콘센트3P이설">#REF!</definedName>
    <definedName name="콘센트3P철거">#REF!</definedName>
    <definedName name="콘전주">#REF!</definedName>
    <definedName name="콘전주1">#REF!</definedName>
    <definedName name="콘크리드타정">[26]설치품셈!#REF!</definedName>
    <definedName name="콘크리이트전주">[7]소요자재!$H$225</definedName>
    <definedName name="콘크리트">[13]소요자재명세서!$O$217</definedName>
    <definedName name="콘크리트공">[46]노임단가표!$D$20</definedName>
    <definedName name="콘크리트전선관">[46]품셈!$A$61</definedName>
    <definedName name="콘크리트전주">[31]소요자재!#REF!</definedName>
    <definedName name="콘크리트전주A">[16]소요자재!#REF!</definedName>
    <definedName name="콘크리트전주건주">[31]노무산출서!#REF!</definedName>
    <definedName name="크램프1">#REF!</definedName>
    <definedName name="크램프2">#REF!</definedName>
    <definedName name="크램프5c">#REF!</definedName>
    <definedName name="크램프ss">#REF!</definedName>
    <definedName name="크램프설치">#REF!</definedName>
    <definedName name="크램프철거">#REF!</definedName>
    <definedName name="크램프철거A">[16]노무산출서!#REF!</definedName>
    <definedName name="크램프취부">#REF!</definedName>
    <definedName name="크램프취부A">#REF!</definedName>
    <definedName name="크리트">#REF!</definedName>
    <definedName name="크리트1">#REF!</definedName>
    <definedName name="크리트2">[10]종합기별!$AL$13</definedName>
    <definedName name="크리트3">[10]종합기별!$AL$16</definedName>
    <definedName name="크리트4">[10]종합기별!$AL$19</definedName>
    <definedName name="크리트설치">#REF!</definedName>
    <definedName name="크리트시설">[16]노무산출서!#REF!</definedName>
    <definedName name="크리트시설A">[16]노무산출서!#REF!</definedName>
    <definedName name="크리트취부">#REF!</definedName>
    <definedName name="크립">#REF!</definedName>
    <definedName name="클램프취부">[7]노무산출서!$H$66</definedName>
    <definedName name="클립">#REF!</definedName>
    <definedName name="ㅌㄹ" localSheetId="2" hidden="1">{#N/A,#N/A,FALSE,"현장 NCR 분석";#N/A,#N/A,FALSE,"현장품질감사";#N/A,#N/A,FALSE,"현장품질감사"}</definedName>
    <definedName name="ㅌㄹ" hidden="1">{#N/A,#N/A,FALSE,"현장 NCR 분석";#N/A,#N/A,FALSE,"현장품질감사";#N/A,#N/A,FALSE,"현장품질감사"}</definedName>
    <definedName name="ㅌㅌㅌ">#REF!</definedName>
    <definedName name="타이">#REF!</definedName>
    <definedName name="타이어">#REF!</definedName>
    <definedName name="타일공">#REF!</definedName>
    <definedName name="타정공포">[16]소요자재!#REF!</definedName>
    <definedName name="타정공포A">[16]소요자재!#REF!</definedName>
    <definedName name="탈황2" localSheetId="2" hidden="1">{"'Sheet1'!$A$3:$I$16"}</definedName>
    <definedName name="탈황2" hidden="1">{"'Sheet1'!$A$3:$I$16"}</definedName>
    <definedName name="토공분">#REF!</definedName>
    <definedName name="토공사">[113]설계명세서!#REF!</definedName>
    <definedName name="토목변경요약" localSheetId="2" hidden="1">#REF!</definedName>
    <definedName name="토목변경요약" hidden="1">#REF!</definedName>
    <definedName name="토목예산서" localSheetId="2" hidden="1">{#N/A,#N/A,FALSE,"현장 NCR 분석";#N/A,#N/A,FALSE,"현장품질감사";#N/A,#N/A,FALSE,"현장품질감사"}</definedName>
    <definedName name="토목예산서" hidden="1">{#N/A,#N/A,FALSE,"현장 NCR 분석";#N/A,#N/A,FALSE,"현장품질감사";#N/A,#N/A,FALSE,"현장품질감사"}</definedName>
    <definedName name="통IDF16T">#REF!</definedName>
    <definedName name="통기1">#REF!</definedName>
    <definedName name="통기2">#REF!</definedName>
    <definedName name="통신기능사">[46]노임단가표!$D$24</definedName>
    <definedName name="통신기사1급">[46]노임단가표!$D$22</definedName>
    <definedName name="통신기사2급">[46]노임단가표!$D$23</definedName>
    <definedName name="통신내" localSheetId="2">#REF!</definedName>
    <definedName name="통신내">#REF!</definedName>
    <definedName name="통신내공">[75]인부임!$F$19</definedName>
    <definedName name="통신내선" localSheetId="2">#REF!</definedName>
    <definedName name="통신내선">#REF!</definedName>
    <definedName name="통신내선공">'[97]적용기준표(98년상반기)'!$D$12</definedName>
    <definedName name="통신설" localSheetId="2">#REF!</definedName>
    <definedName name="통신설">#REF!</definedName>
    <definedName name="통신설공">[75]인부임!$F$18</definedName>
    <definedName name="통신설비공">[46]노임단가표!$D$11</definedName>
    <definedName name="통신외" localSheetId="2">#REF!</definedName>
    <definedName name="통신외">#REF!</definedName>
    <definedName name="통신외공">[75]인부임!$F$17</definedName>
    <definedName name="통신외선" localSheetId="2">#REF!</definedName>
    <definedName name="통신외선">#REF!</definedName>
    <definedName name="통신외선공">[46]노임단가표!$D$10</definedName>
    <definedName name="통신용벽철">[7]노무산출서!$H$40</definedName>
    <definedName name="통신용완철">[7]노무산출서!$H$68</definedName>
    <definedName name="통신용완철취부">[31]노무산출서!#REF!</definedName>
    <definedName name="통신용인입벽철">[7]소요자재!$H$187</definedName>
    <definedName name="통신용인입벽청">[34]소요자재!#REF!</definedName>
    <definedName name="통신케">#REF!</definedName>
    <definedName name="통신케공">[75]인부임!$F$20</definedName>
    <definedName name="통신케이블공">[46]노임단가표!$D$13</definedName>
    <definedName name="통합">[7]소요자재!$H$138</definedName>
    <definedName name="통합물량">#REF!</definedName>
    <definedName name="통행료">[25]설계명세서!$H$454</definedName>
    <definedName name="특기시방서">#REF!</definedName>
    <definedName name="특별">#REF!</definedName>
    <definedName name="특별인부">[46]노임단가표!$D$14</definedName>
    <definedName name="특수" localSheetId="2">#REF!</definedName>
    <definedName name="특수">#REF!</definedName>
    <definedName name="특수비계공" localSheetId="2">#REF!</definedName>
    <definedName name="특수비계공">#REF!</definedName>
    <definedName name="페디스탈">[46]품셈!$A$593</definedName>
    <definedName name="평">#REF!</definedName>
    <definedName name="폐기물처리비">[12]예산내역서!$H$157</definedName>
    <definedName name="포설">#REF!</definedName>
    <definedName name="포설공">[46]노임단가표!$D$19</definedName>
    <definedName name="포설노무비">[74]정산설계!$G$325</definedName>
    <definedName name="포설도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포설도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포설잡재료">[56]설계명세!#REF!</definedName>
    <definedName name="포장공" localSheetId="2">#REF!</definedName>
    <definedName name="포장공">#REF!</definedName>
    <definedName name="포장및반출">[26]설치품셈!#REF!</definedName>
    <definedName name="포장해체">[26]설치품셈!#REF!</definedName>
    <definedName name="표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표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표시기신설">[33]단순단가표!$E$16</definedName>
    <definedName name="표시기철거">[33]단순단가표!$F$16</definedName>
    <definedName name="표시찰">[13]소요자재명세서!$O$172</definedName>
    <definedName name="표시찰A">#REF!</definedName>
    <definedName name="표시찰철거">#REF!</definedName>
    <definedName name="표시찰취부">[10]노무비명세서!$AE$38</definedName>
    <definedName name="표지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표지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표지2" localSheetId="2" hidden="1">{"'용역비'!$A$4:$C$8"}</definedName>
    <definedName name="표지2" hidden="1">{"'용역비'!$A$4:$C$8"}</definedName>
    <definedName name="품1">[109]품셈!#REF!</definedName>
    <definedName name="품10">[114]품셈표!#REF!</definedName>
    <definedName name="품14">[114]품셈표!#REF!</definedName>
    <definedName name="품2">[115]품셈!$I$11</definedName>
    <definedName name="품20">[114]품셈표!#REF!</definedName>
    <definedName name="품20가">[114]품셈표!#REF!</definedName>
    <definedName name="품20나">[114]품셈표!#REF!</definedName>
    <definedName name="품20다">[114]품셈표!#REF!</definedName>
    <definedName name="품20라">[114]품셈표!#REF!</definedName>
    <definedName name="품20마">[114]품셈표!#REF!</definedName>
    <definedName name="품20바">[114]품셈표!#REF!</definedName>
    <definedName name="품21">[114]품셈표!#REF!</definedName>
    <definedName name="품22">[114]품셈표!#REF!</definedName>
    <definedName name="품22가">[114]품셈표!#REF!</definedName>
    <definedName name="품22나">[114]품셈표!#REF!</definedName>
    <definedName name="품22다">[114]품셈표!#REF!</definedName>
    <definedName name="품22라">[114]품셈표!#REF!</definedName>
    <definedName name="품22마">[114]품셈표!#REF!</definedName>
    <definedName name="품22바">[114]품셈표!#REF!</definedName>
    <definedName name="품22사">[114]품셈표!#REF!</definedName>
    <definedName name="품23">[114]품셈표!#REF!</definedName>
    <definedName name="품24">[114]품셈표!#REF!</definedName>
    <definedName name="품25">[114]품셈표!#REF!</definedName>
    <definedName name="품26">[114]품셈표!#REF!</definedName>
    <definedName name="품27">[114]품셈표!#REF!</definedName>
    <definedName name="품28">[114]품셈표!#REF!</definedName>
    <definedName name="품29">[114]품셈표!#REF!</definedName>
    <definedName name="품3">[109]품셈!#REF!</definedName>
    <definedName name="품30">[114]품셈표!#REF!</definedName>
    <definedName name="품31">[114]품셈표!#REF!</definedName>
    <definedName name="품32">[114]품셈표!#REF!</definedName>
    <definedName name="품33">[114]품셈표!#REF!</definedName>
    <definedName name="품34">[114]품셈표!#REF!</definedName>
    <definedName name="품35">[114]품셈표!#REF!</definedName>
    <definedName name="품36">[114]품셈표!#REF!</definedName>
    <definedName name="품37">[114]품셈표!#REF!</definedName>
    <definedName name="품3가">[114]품셈표!#REF!</definedName>
    <definedName name="품3나">[114]품셈표!#REF!</definedName>
    <definedName name="품3다">[114]품셈표!#REF!</definedName>
    <definedName name="품3라">[114]품셈표!#REF!</definedName>
    <definedName name="품3마">[114]품셈표!#REF!</definedName>
    <definedName name="품3바">[114]품셈표!#REF!</definedName>
    <definedName name="품4">[109]품셈!#REF!</definedName>
    <definedName name="품5">[109]품셈!#REF!</definedName>
    <definedName name="품6">[109]품셈!#REF!</definedName>
    <definedName name="품7">[109]품셈!#REF!</definedName>
    <definedName name="품8">[109]품셈!#REF!</definedName>
    <definedName name="품9">[109]품셈!#REF!</definedName>
    <definedName name="품산출" localSheetId="2">#REF!</definedName>
    <definedName name="품산출">#REF!</definedName>
    <definedName name="품산출공구손료" localSheetId="2">#REF!</definedName>
    <definedName name="품산출공구손료">#REF!</definedName>
    <definedName name="품셈" localSheetId="2">#REF!</definedName>
    <definedName name="품셈">#REF!</definedName>
    <definedName name="품셈내역" localSheetId="2" hidden="1">{#N/A,#N/A,FALSE,"현장 NCR 분석";#N/A,#N/A,FALSE,"현장품질감사";#N/A,#N/A,FALSE,"현장품질감사"}</definedName>
    <definedName name="품셈내역" hidden="1">{#N/A,#N/A,FALSE,"현장 NCR 분석";#N/A,#N/A,FALSE,"현장품질감사";#N/A,#N/A,FALSE,"현장품질감사"}</definedName>
    <definedName name="품셈이랑께">[116]입찰서!#REF!</definedName>
    <definedName name="품셈표" localSheetId="2">#REF!</definedName>
    <definedName name="품셈표">#REF!</definedName>
    <definedName name="품셈표2">[117]품셈표!$B$4:$I$139</definedName>
    <definedName name="품셈표광단국" localSheetId="2" hidden="1">#REF!</definedName>
    <definedName name="품셈표광단국" hidden="1">#REF!</definedName>
    <definedName name="품종" localSheetId="2">#REF!</definedName>
    <definedName name="품종">#REF!</definedName>
    <definedName name="프랜트" localSheetId="2">#REF!</definedName>
    <definedName name="프랜트">#REF!</definedName>
    <definedName name="프랜트공" localSheetId="2">'[97]적용기준표(98년상반기)'!#REF!</definedName>
    <definedName name="프랜트공">'[97]적용기준표(98년상반기)'!#REF!</definedName>
    <definedName name="프랜트전공" localSheetId="2">#REF!</definedName>
    <definedName name="프랜트전공">#REF!</definedName>
    <definedName name="프로젝터신설" localSheetId="2">#REF!</definedName>
    <definedName name="프로젝터신설">#REF!</definedName>
    <definedName name="프로젝터철거" localSheetId="2">#REF!</definedName>
    <definedName name="프로젝터철거">#REF!</definedName>
    <definedName name="프린터">OFFSET([118]목록리스트!$G$2,1,0,COUNTA([118]목록리스트!$G$3:$G$20))</definedName>
    <definedName name="플랜" localSheetId="2">#REF!</definedName>
    <definedName name="플랜">#REF!</definedName>
    <definedName name="플랜트전공">[46]노임단가표!$D$27</definedName>
    <definedName name="플렉시블" localSheetId="2">#REF!</definedName>
    <definedName name="플렉시블">#REF!</definedName>
    <definedName name="플렉시블신설">[33]단순단가표!$E$79</definedName>
    <definedName name="플렉시블이설">#REF!</definedName>
    <definedName name="플렉시블전선관">[7]소요자재!$H$189</definedName>
    <definedName name="플렉시블철거">#REF!</definedName>
    <definedName name="플로어덕트">[46]품셈!$A$254</definedName>
    <definedName name="피이강남">#REF!</definedName>
    <definedName name="피이광교">#REF!</definedName>
    <definedName name="피이광주">#REF!</definedName>
    <definedName name="피이대구">#REF!</definedName>
    <definedName name="피이대전">#REF!</definedName>
    <definedName name="피이동교">#REF!</definedName>
    <definedName name="피이르네상스">#REF!</definedName>
    <definedName name="피이발산">#REF!</definedName>
    <definedName name="피이방배">#REF!</definedName>
    <definedName name="피이보라매">#REF!</definedName>
    <definedName name="피이본사">#REF!</definedName>
    <definedName name="피이사당">#REF!</definedName>
    <definedName name="피이삼성">#REF!</definedName>
    <definedName name="피이삼풍">#REF!</definedName>
    <definedName name="피이서초">#REF!</definedName>
    <definedName name="피이수원">#REF!</definedName>
    <definedName name="피이신반포">#REF!</definedName>
    <definedName name="피이압구정">#REF!</definedName>
    <definedName name="피이울산">#REF!</definedName>
    <definedName name="피이울산2">#REF!</definedName>
    <definedName name="피이울산신">#REF!</definedName>
    <definedName name="피이울산철">#REF!</definedName>
    <definedName name="피이인천">#REF!</definedName>
    <definedName name="피이잠실">#REF!</definedName>
    <definedName name="피이전주">#REF!</definedName>
    <definedName name="피이청담">#REF!</definedName>
    <definedName name="피이화정">#REF!</definedName>
    <definedName name="픽스아디에프취부">[31]노무산출서!#REF!</definedName>
    <definedName name="ㅎ" localSheetId="2" hidden="1">{"'당진'!$A$1:$P$34","'당진'!$N$13"}</definedName>
    <definedName name="ㅎ" hidden="1">{"'당진'!$A$1:$P$34","'당진'!$N$13"}</definedName>
    <definedName name="ㅎㄴ" hidden="1">'[88]N賃率-職'!$I$5:$I$30</definedName>
    <definedName name="ㅎㅀㄴㅇㅎ" localSheetId="2" hidden="1">#REF!</definedName>
    <definedName name="ㅎㅀㄴㅇㅎ" hidden="1">#REF!</definedName>
    <definedName name="ㅎㅎ" localSheetId="2" hidden="1">#REF!</definedName>
    <definedName name="ㅎㅎ" hidden="1">#REF!</definedName>
    <definedName name="하드시험사">[99]노임단가표!$D$31</definedName>
    <definedName name="하위국명" localSheetId="2">#REF!</definedName>
    <definedName name="하위국명">#REF!</definedName>
    <definedName name="하위국주소" localSheetId="2">#REF!</definedName>
    <definedName name="하위국주소">#REF!</definedName>
    <definedName name="한생마산" localSheetId="2">'물량산출-세부내역'!한생마산</definedName>
    <definedName name="한생마산">[0]!한생마산</definedName>
    <definedName name="한전견적및계약금액3" localSheetId="2" hidden="1">{#N/A,#N/A,FALSE,"QUOT_960527"}</definedName>
    <definedName name="한전견적및계약금액3" hidden="1">{#N/A,#N/A,FALSE,"QUOT_960527"}</definedName>
    <definedName name="한전견적및계약금액4" localSheetId="2" hidden="1">{#N/A,#N/A,FALSE,"QUOT_960527"}</definedName>
    <definedName name="한전견적및계약금액4" hidden="1">{#N/A,#N/A,FALSE,"QUOT_960527"}</definedName>
    <definedName name="한전견적및계약금액5" localSheetId="2" hidden="1">{#N/A,#N/A,FALSE,"QUOT_960527"}</definedName>
    <definedName name="한전견적및계약금액5" hidden="1">{#N/A,#N/A,FALSE,"QUOT_960527"}</definedName>
    <definedName name="한전견적및계약금액7" localSheetId="2" hidden="1">{#N/A,#N/A,FALSE,"QUOT_960527"}</definedName>
    <definedName name="한전견적및계약금액7" hidden="1">{#N/A,#N/A,FALSE,"QUOT_960527"}</definedName>
    <definedName name="한진수">#REF!</definedName>
    <definedName name="할석공">#REF!</definedName>
    <definedName name="할인율">#REF!</definedName>
    <definedName name="할인율_KT대비">#REF!</definedName>
    <definedName name="할증할인률">#REF!</definedName>
    <definedName name="함석공">#REF!</definedName>
    <definedName name="함체">#REF!</definedName>
    <definedName name="함체1">#REF!</definedName>
    <definedName name="함체100">#REF!</definedName>
    <definedName name="함체2">#REF!</definedName>
    <definedName name="함체3">#REF!</definedName>
    <definedName name="함체30">#REF!</definedName>
    <definedName name="함체50">[13]소요자재명세서!$O$146</definedName>
    <definedName name="함체A">#REF!</definedName>
    <definedName name="함체B">#REF!</definedName>
    <definedName name="함체설치">#REF!</definedName>
    <definedName name="함체신설">[10]노무비명세서!$AE$30</definedName>
    <definedName name="함체울산신설">#REF!</definedName>
    <definedName name="함체울산철거">#REF!</definedName>
    <definedName name="함체철거">#REF!</definedName>
    <definedName name="합계">[81]기별!$V$1:$V$65536</definedName>
    <definedName name="합성수지전선관" localSheetId="2">#REF!</definedName>
    <definedName name="합성수지전선관">#REF!</definedName>
    <definedName name="합성수지파형관">[26]설치품셈!#REF!</definedName>
    <definedName name="합성수지파형전선관">[46]품셈!$A$147</definedName>
    <definedName name="합침" localSheetId="2" hidden="1">{"'선로집계'!$A$1:$G$68"}</definedName>
    <definedName name="합침" hidden="1">{"'선로집계'!$A$1:$G$68"}</definedName>
    <definedName name="항공장애구" localSheetId="2" hidden="1">{#N/A,#N/A,FALSE,"현장 NCR 분석";#N/A,#N/A,FALSE,"현장품질감사";#N/A,#N/A,FALSE,"현장품질감사"}</definedName>
    <definedName name="항공장애구" hidden="1">{#N/A,#N/A,FALSE,"현장 NCR 분석";#N/A,#N/A,FALSE,"현장품질감사";#N/A,#N/A,FALSE,"현장품질감사"}</definedName>
    <definedName name="항목">[61]수량총괄!$B$5:$B$62</definedName>
    <definedName name="해윤" localSheetId="2">#REF!</definedName>
    <definedName name="해윤">#REF!</definedName>
    <definedName name="행가">[16]소요자재!#REF!</definedName>
    <definedName name="행가1">#REF!</definedName>
    <definedName name="행가2">#REF!</definedName>
    <definedName name="행가3">[10]종합기별!$AK$16</definedName>
    <definedName name="행가4">[10]종합기별!$AK$19</definedName>
    <definedName name="행가A">[16]소요자재!#REF!</definedName>
    <definedName name="행가설치">#REF!</definedName>
    <definedName name="행가시설">[16]노무산출서!#REF!</definedName>
    <definedName name="행가시설A">[16]노무산출서!#REF!</definedName>
    <definedName name="행거취부">#REF!</definedName>
    <definedName name="행사용신설">[33]단순단가표!$E$44</definedName>
    <definedName name="행사용철거">#REF!</definedName>
    <definedName name="행선안내게시기설비">[14]수량산출1!$A$485:$AB$515</definedName>
    <definedName name="행정루트도">[119]소요자재!#REF!</definedName>
    <definedName name="현명자">[120]전체!$G$135</definedName>
    <definedName name="현장" localSheetId="2" hidden="1">{#N/A,#N/A,FALSE,"현장 NCR 분석";#N/A,#N/A,FALSE,"현장품질감사";#N/A,#N/A,FALSE,"현장품질감사"}</definedName>
    <definedName name="현장" hidden="1">{#N/A,#N/A,FALSE,"현장 NCR 분석";#N/A,#N/A,FALSE,"현장품질감사";#N/A,#N/A,FALSE,"현장품질감사"}</definedName>
    <definedName name="현장실사">'[34]설계명세서(종합)'!#REF!</definedName>
    <definedName name="현재" localSheetId="2" hidden="1">{"'5국공정'!$A$1:$E$128"}</definedName>
    <definedName name="현재" hidden="1">{"'5국공정'!$A$1:$E$128"}</definedName>
    <definedName name="현황" localSheetId="2" hidden="1">{"'선로집계'!$A$1:$G$68"}</definedName>
    <definedName name="현황" hidden="1">{"'선로집계'!$A$1:$G$68"}</definedName>
    <definedName name="협력사" localSheetId="2" hidden="1">{"'보고양식'!$A$58:$K$111"}</definedName>
    <definedName name="협력사" hidden="1">{"'보고양식'!$A$58:$K$111"}</definedName>
    <definedName name="형틀목공">#REF!</definedName>
    <definedName name="호" localSheetId="2" hidden="1">{"'220승압(공문첨부)'!$A$3:$E$123"}</definedName>
    <definedName name="호" hidden="1">{"'220승압(공문첨부)'!$A$3:$E$123"}</definedName>
    <definedName name="호호호" localSheetId="2" hidden="1">{#N/A,#N/A,FALSE,"현장 NCR 분석";#N/A,#N/A,FALSE,"현장품질감사";#N/A,#N/A,FALSE,"현장품질감사"}</definedName>
    <definedName name="호호호" hidden="1">{#N/A,#N/A,FALSE,"현장 NCR 분석";#N/A,#N/A,FALSE,"현장품질감사";#N/A,#N/A,FALSE,"현장품질감사"}</definedName>
    <definedName name="홓로" localSheetId="2" hidden="1">{#N/A,#N/A,FALSE,"QUOT_960527"}</definedName>
    <definedName name="홓로" hidden="1">{#N/A,#N/A,FALSE,"QUOT_960527"}</definedName>
    <definedName name="확인결과" localSheetId="2" hidden="1">{#N/A,#N/A,FALSE,"회선임차현황"}</definedName>
    <definedName name="확인결과" hidden="1">{#N/A,#N/A,FALSE,"회선임차현황"}</definedName>
    <definedName name="확정3차" localSheetId="2">'물량산출-세부내역'!확정3차</definedName>
    <definedName name="확정3차">[0]!확정3차</definedName>
    <definedName name="환경설비신옥천" localSheetId="2" hidden="1">{"'당진'!$A$1:$P$34","'당진'!$N$13"}</definedName>
    <definedName name="환경설비신옥천" hidden="1">{"'당진'!$A$1:$P$34","'당진'!$N$13"}</definedName>
    <definedName name="환경설비청양" localSheetId="2" hidden="1">{"'당진'!$A$1:$P$34","'당진'!$N$13"}</definedName>
    <definedName name="환경설비청양" hidden="1">{"'당진'!$A$1:$P$34","'당진'!$N$13"}</definedName>
    <definedName name="환율">#REF!</definedName>
    <definedName name="환율1">#REF!</definedName>
    <definedName name="환율2">#REF!</definedName>
    <definedName name="환율3">#REF!</definedName>
    <definedName name="회경">#REF!</definedName>
    <definedName name="회사">#REF!</definedName>
    <definedName name="회사_1">#REF!</definedName>
    <definedName name="회사1">#REF!</definedName>
    <definedName name="회사2">#REF!</definedName>
    <definedName name="회사경비">#REF!</definedName>
    <definedName name="회사경비_1">[3]설계명세서!#REF!</definedName>
    <definedName name="회사계" localSheetId="2">#REF!</definedName>
    <definedName name="회사계">#REF!</definedName>
    <definedName name="회사계1">[87]설계명세서!#REF!</definedName>
    <definedName name="회사계2" localSheetId="2">#REF!</definedName>
    <definedName name="회사계2">#REF!</definedName>
    <definedName name="회사분" localSheetId="2">#REF!</definedName>
    <definedName name="회사분">#REF!</definedName>
    <definedName name="회사분3" localSheetId="2">#REF!</definedName>
    <definedName name="회사분3">#REF!</definedName>
    <definedName name="회사분4">#REF!</definedName>
    <definedName name="회사분경비">[120]전체!$G$135</definedName>
    <definedName name="회사분경비계" localSheetId="2">#REF!</definedName>
    <definedName name="회사분경비계">#REF!</definedName>
    <definedName name="회사분경비합계" localSheetId="2">#REF!</definedName>
    <definedName name="회사분경비합계">#REF!</definedName>
    <definedName name="회사분계" localSheetId="2">#REF!</definedName>
    <definedName name="회사분계">#REF!</definedName>
    <definedName name="회사분장비">#REF!</definedName>
    <definedName name="회사분재료비계">#REF!</definedName>
    <definedName name="회사분합계">#REF!</definedName>
    <definedName name="회사재료">#REF!</definedName>
    <definedName name="회사재료비">#REF!</definedName>
    <definedName name="회사취급분">[56]설계명세!#REF!</definedName>
    <definedName name="회사취급비">[65]설계명세서!$H$9</definedName>
    <definedName name="회선개통시험">[26]설치품셈!#REF!</definedName>
    <definedName name="회선대장" localSheetId="2">'물량산출-세부내역'!회선대장</definedName>
    <definedName name="회선대장">[0]!회선대장</definedName>
    <definedName name="회선선번장" localSheetId="2">'물량산출-세부내역'!회선선번장</definedName>
    <definedName name="회선선번장">[0]!회선선번장</definedName>
    <definedName name="회선선번장2" localSheetId="2">'물량산출-세부내역'!회선선번장2</definedName>
    <definedName name="회선선번장2">[0]!회선선번장2</definedName>
    <definedName name="회재" localSheetId="2">#REF!</definedName>
    <definedName name="회재">#REF!</definedName>
    <definedName name="후렉시블" localSheetId="2">#REF!</definedName>
    <definedName name="후렉시블">#REF!</definedName>
    <definedName name="후렉시블1">[10]종합기별!$AM$10</definedName>
    <definedName name="후렉시블2">[10]종합기별!$AM$13</definedName>
    <definedName name="후렉시블3">[10]종합기별!$AM$16</definedName>
    <definedName name="후렉시블4">[10]종합기별!$AM$19</definedName>
    <definedName name="후렉시블A">[16]소요자재!#REF!</definedName>
    <definedName name="후렉시블시설">[10]노무비명세서!$AE$13</definedName>
    <definedName name="후렉시블전선관설치">#REF!</definedName>
    <definedName name="후배치도" localSheetId="2" hidden="1">{#N/A,#N/A,FALSE,"회선임차현황"}</definedName>
    <definedName name="후배치도" hidden="1">{#N/A,#N/A,FALSE,"회선임차현황"}</definedName>
    <definedName name="후포설">#REF!</definedName>
    <definedName name="훈">[30]소요자재!$H$133</definedName>
    <definedName name="흄관">[46]품셈!$A$95</definedName>
    <definedName name="힐티핀">[16]소요자재!#REF!</definedName>
    <definedName name="힐티핀A">[16]소요자재!#REF!</definedName>
    <definedName name="ㅏ" localSheetId="2" hidden="1">{"'5국공정'!$A$1:$E$128"}</definedName>
    <definedName name="ㅏ" hidden="1">{"'5국공정'!$A$1:$E$128"}</definedName>
    <definedName name="ㅏㅏ" localSheetId="2" hidden="1">{#N/A,#N/A,FALSE,"회선임차현황"}</definedName>
    <definedName name="ㅏㅏ" hidden="1">{#N/A,#N/A,FALSE,"회선임차현황"}</definedName>
    <definedName name="ㅏㅏㅏ">[121]설계명세서!#REF!</definedName>
    <definedName name="ㅏㅓ" localSheetId="2" hidden="1">{"'220승압(공문첨부)'!$A$3:$E$123"}</definedName>
    <definedName name="ㅏㅓ" hidden="1">{"'220승압(공문첨부)'!$A$3:$E$123"}</definedName>
    <definedName name="ㅐㅣㅣ" localSheetId="2" hidden="1">{"'5국공정'!$A$1:$E$128"}</definedName>
    <definedName name="ㅐㅣㅣ" hidden="1">{"'5국공정'!$A$1:$E$128"}</definedName>
    <definedName name="ㅑ" hidden="1">#REF!</definedName>
    <definedName name="ㅓ">[122]내역서!#REF!</definedName>
    <definedName name="ㅓㅓ" localSheetId="2" hidden="1">{"'용역비'!$A$4:$C$8"}</definedName>
    <definedName name="ㅓㅓ" hidden="1">{"'용역비'!$A$4:$C$8"}</definedName>
    <definedName name="ㅓㅓㅓ" localSheetId="2" hidden="1">{"'용역비'!$A$4:$C$8"}</definedName>
    <definedName name="ㅓㅓㅓ" hidden="1">{"'용역비'!$A$4:$C$8"}</definedName>
    <definedName name="ㅔㅔㅔ" localSheetId="2" hidden="1">{#N/A,#N/A,TRUE,"토적및재료집계";#N/A,#N/A,TRUE,"토적및재료집계";#N/A,#N/A,TRUE,"단위량"}</definedName>
    <definedName name="ㅔㅔㅔ" hidden="1">{#N/A,#N/A,TRUE,"토적및재료집계";#N/A,#N/A,TRUE,"토적및재료집계";#N/A,#N/A,TRUE,"단위량"}</definedName>
    <definedName name="ㅕ" hidden="1">#REF!</definedName>
    <definedName name="ㅗㅎ" localSheetId="2" hidden="1">{"'5국공정'!$A$1:$E$128"}</definedName>
    <definedName name="ㅗㅎ" hidden="1">{"'5국공정'!$A$1:$E$128"}</definedName>
    <definedName name="ㅗㅎ롷ㄹㄴ호롷ㄹㄴ" localSheetId="2" hidden="1">{#N/A,#N/A,FALSE,"현장 NCR 분석";#N/A,#N/A,FALSE,"현장품질감사";#N/A,#N/A,FALSE,"현장품질감사"}</definedName>
    <definedName name="ㅗㅎ롷ㄹㄴ호롷ㄹㄴ" hidden="1">{#N/A,#N/A,FALSE,"현장 NCR 분석";#N/A,#N/A,FALSE,"현장품질감사";#N/A,#N/A,FALSE,"현장품질감사"}</definedName>
    <definedName name="ㅗㅗ" localSheetId="2" hidden="1">{#N/A,#N/A,FALSE,"현장 NCR 분석";#N/A,#N/A,FALSE,"현장품질감사";#N/A,#N/A,FALSE,"현장품질감사"}</definedName>
    <definedName name="ㅗㅗ" hidden="1">{#N/A,#N/A,FALSE,"현장 NCR 분석";#N/A,#N/A,FALSE,"현장품질감사";#N/A,#N/A,FALSE,"현장품질감사"}</definedName>
    <definedName name="ㅛㅅ" localSheetId="2" hidden="1">{"'5국공정'!$A$1:$E$128"}</definedName>
    <definedName name="ㅛㅅ" hidden="1">{"'5국공정'!$A$1:$E$128"}</definedName>
    <definedName name="ㅛㅕㅑ" hidden="1">'[102]N賃率-職'!$I$5:$I$30</definedName>
    <definedName name="ㅜ웅" localSheetId="2" hidden="1">{"'용역비'!$A$4:$C$8"}</definedName>
    <definedName name="ㅜ웅" hidden="1">{"'용역비'!$A$4:$C$8"}</definedName>
    <definedName name="ㅠ1">#REF!</definedName>
    <definedName name="ㅠㄱ" localSheetId="2" hidden="1">{"'용역비'!$A$4:$C$8"}</definedName>
    <definedName name="ㅠㄱ" hidden="1">{"'용역비'!$A$4:$C$8"}</definedName>
    <definedName name="ㅠㄹㅇ" localSheetId="2" hidden="1">{#N/A,#N/A,FALSE,"QUOT_960527"}</definedName>
    <definedName name="ㅠㄹㅇ" hidden="1">{#N/A,#N/A,FALSE,"QUOT_960527"}</definedName>
    <definedName name="ㅠㅠ" localSheetId="2" hidden="1">{"'당진'!$A$1:$P$34","'당진'!$N$13"}</definedName>
    <definedName name="ㅠㅠ" hidden="1">{"'당진'!$A$1:$P$34","'당진'!$N$13"}</definedName>
    <definedName name="ㅡ" localSheetId="2" hidden="1">{"'5국공정'!$A$1:$E$128"}</definedName>
    <definedName name="ㅡ" hidden="1">{"'5국공정'!$A$1:$E$128"}</definedName>
    <definedName name="ㅣㅣ" hidden="1">#REF!</definedName>
    <definedName name="ㅣㅣㅣ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ㅣㅣㅣ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7" l="1"/>
  <c r="AL9" i="11" l="1"/>
  <c r="AK9" i="11"/>
  <c r="AJ9" i="11"/>
  <c r="AI9" i="11"/>
  <c r="AH9" i="11"/>
  <c r="AG9" i="11"/>
  <c r="AF9" i="11"/>
  <c r="AE9" i="11"/>
  <c r="AD9" i="11"/>
  <c r="AC9" i="11"/>
  <c r="AB9" i="11"/>
  <c r="AA9" i="11"/>
  <c r="Z9" i="11"/>
  <c r="Y9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T8" i="10" l="1"/>
  <c r="T10" i="10"/>
  <c r="T11" i="10"/>
  <c r="T12" i="10"/>
  <c r="T13" i="10"/>
  <c r="T14" i="10"/>
  <c r="T15" i="10"/>
  <c r="T9" i="10"/>
  <c r="T16" i="10"/>
  <c r="K9" i="10" l="1"/>
  <c r="K10" i="10"/>
  <c r="K11" i="10"/>
  <c r="K12" i="10"/>
  <c r="K13" i="10"/>
  <c r="K14" i="10"/>
  <c r="K15" i="10"/>
  <c r="K8" i="10"/>
  <c r="R2156" i="2"/>
  <c r="N2156" i="2"/>
  <c r="R2155" i="2"/>
  <c r="N2155" i="2"/>
  <c r="R2154" i="2"/>
  <c r="N2154" i="2"/>
  <c r="N2153" i="2"/>
  <c r="R2153" i="2" s="1"/>
  <c r="R2152" i="2"/>
  <c r="N2152" i="2"/>
  <c r="R2151" i="2"/>
  <c r="N2151" i="2"/>
  <c r="R2150" i="2"/>
  <c r="N2150" i="2"/>
  <c r="N2149" i="2"/>
  <c r="R2149" i="2" s="1"/>
  <c r="R2148" i="2"/>
  <c r="N2148" i="2"/>
  <c r="R2147" i="2"/>
  <c r="N2147" i="2"/>
  <c r="R2146" i="2"/>
  <c r="N2146" i="2"/>
  <c r="N2145" i="2"/>
  <c r="R2145" i="2" s="1"/>
  <c r="R2144" i="2"/>
  <c r="N2144" i="2"/>
  <c r="R2143" i="2"/>
  <c r="N2143" i="2"/>
  <c r="R2142" i="2"/>
  <c r="K2142" i="2"/>
  <c r="R2141" i="2"/>
  <c r="K2141" i="2"/>
  <c r="R2140" i="2"/>
  <c r="K2140" i="2"/>
  <c r="R2139" i="2"/>
  <c r="K2139" i="2"/>
  <c r="R2138" i="2"/>
  <c r="K2138" i="2"/>
  <c r="R2137" i="2"/>
  <c r="K2137" i="2"/>
  <c r="R2136" i="2"/>
  <c r="K2136" i="2"/>
  <c r="R2135" i="2"/>
  <c r="K2135" i="2"/>
  <c r="R2134" i="2"/>
  <c r="K2134" i="2"/>
  <c r="R2133" i="2"/>
  <c r="K2133" i="2"/>
  <c r="R2132" i="2"/>
  <c r="K2132" i="2"/>
  <c r="R2131" i="2"/>
  <c r="K2131" i="2"/>
  <c r="R2130" i="2"/>
  <c r="K2130" i="2"/>
  <c r="R2129" i="2"/>
  <c r="K2129" i="2"/>
  <c r="R2128" i="2"/>
  <c r="K2128" i="2"/>
  <c r="R2127" i="2"/>
  <c r="K2127" i="2"/>
  <c r="R2126" i="2"/>
  <c r="K2126" i="2"/>
  <c r="R2125" i="2"/>
  <c r="K2125" i="2"/>
  <c r="R2124" i="2"/>
  <c r="K2124" i="2"/>
  <c r="R2123" i="2"/>
  <c r="K2123" i="2"/>
  <c r="R2122" i="2"/>
  <c r="K2122" i="2"/>
  <c r="R2121" i="2"/>
  <c r="K2121" i="2"/>
  <c r="R2120" i="2"/>
  <c r="R2119" i="2"/>
  <c r="R2118" i="2"/>
  <c r="R2117" i="2"/>
  <c r="R2116" i="2"/>
  <c r="R2115" i="2"/>
  <c r="R2114" i="2"/>
  <c r="R2113" i="2"/>
  <c r="R2112" i="2"/>
  <c r="R2111" i="2"/>
  <c r="R2110" i="2"/>
  <c r="R2109" i="2"/>
  <c r="R2108" i="2"/>
  <c r="R2107" i="2"/>
  <c r="R2106" i="2"/>
  <c r="R2105" i="2"/>
  <c r="R2104" i="2"/>
  <c r="R2103" i="2"/>
  <c r="R2102" i="2"/>
  <c r="R2101" i="2"/>
  <c r="R2100" i="2"/>
  <c r="R2099" i="2"/>
  <c r="R2098" i="2"/>
  <c r="R2097" i="2"/>
  <c r="R2096" i="2"/>
  <c r="R2095" i="2"/>
  <c r="R2094" i="2"/>
  <c r="R2093" i="2"/>
  <c r="R2092" i="2"/>
  <c r="R2091" i="2"/>
  <c r="R2090" i="2"/>
  <c r="R2089" i="2"/>
  <c r="R2088" i="2"/>
  <c r="R2087" i="2"/>
  <c r="R2086" i="2"/>
  <c r="R2085" i="2"/>
  <c r="R2084" i="2"/>
  <c r="R2083" i="2"/>
  <c r="R2082" i="2"/>
  <c r="R2081" i="2"/>
  <c r="R2080" i="2"/>
  <c r="R2079" i="2"/>
  <c r="R2078" i="2"/>
  <c r="R2077" i="2"/>
  <c r="R2076" i="2"/>
  <c r="R2075" i="2"/>
  <c r="R2074" i="2"/>
  <c r="R2073" i="2"/>
  <c r="R2072" i="2"/>
  <c r="R2071" i="2"/>
  <c r="R2070" i="2"/>
  <c r="R2069" i="2"/>
  <c r="R2068" i="2"/>
  <c r="R2067" i="2"/>
  <c r="R2066" i="2"/>
  <c r="R2065" i="2"/>
  <c r="R2064" i="2"/>
  <c r="R2063" i="2"/>
  <c r="R2062" i="2"/>
  <c r="R2061" i="2"/>
  <c r="R2060" i="2"/>
  <c r="R2059" i="2"/>
  <c r="R2058" i="2"/>
  <c r="R2057" i="2"/>
  <c r="R2056" i="2"/>
  <c r="R2055" i="2"/>
  <c r="R2054" i="2"/>
  <c r="R2053" i="2"/>
  <c r="R2052" i="2"/>
  <c r="R2051" i="2"/>
  <c r="R2050" i="2"/>
  <c r="R2049" i="2"/>
  <c r="R2048" i="2"/>
  <c r="R2047" i="2"/>
  <c r="R2046" i="2"/>
  <c r="R2045" i="2"/>
  <c r="R2044" i="2"/>
  <c r="R2043" i="2"/>
  <c r="R2042" i="2"/>
  <c r="K2042" i="2"/>
  <c r="R2041" i="2"/>
  <c r="K2041" i="2"/>
  <c r="R2040" i="2"/>
  <c r="K2040" i="2"/>
  <c r="R2039" i="2"/>
  <c r="K2039" i="2"/>
  <c r="R2038" i="2"/>
  <c r="K2038" i="2"/>
  <c r="R2037" i="2"/>
  <c r="K2037" i="2"/>
  <c r="R2036" i="2"/>
  <c r="K2036" i="2"/>
  <c r="R2035" i="2"/>
  <c r="K2035" i="2"/>
  <c r="R2034" i="2"/>
  <c r="K2034" i="2"/>
  <c r="R2033" i="2"/>
  <c r="K2033" i="2"/>
  <c r="R2032" i="2"/>
  <c r="K2032" i="2"/>
  <c r="R2031" i="2"/>
  <c r="K2031" i="2"/>
  <c r="R2030" i="2"/>
  <c r="K2030" i="2"/>
  <c r="R2029" i="2"/>
  <c r="K2029" i="2"/>
  <c r="R2028" i="2"/>
  <c r="K2028" i="2"/>
  <c r="R2027" i="2"/>
  <c r="K2027" i="2"/>
  <c r="R2026" i="2"/>
  <c r="K2026" i="2"/>
  <c r="R2025" i="2"/>
  <c r="K2025" i="2"/>
  <c r="R2024" i="2"/>
  <c r="K2024" i="2"/>
  <c r="R2023" i="2"/>
  <c r="K2023" i="2"/>
  <c r="R2022" i="2"/>
  <c r="K2022" i="2"/>
  <c r="R2021" i="2"/>
  <c r="K2021" i="2"/>
  <c r="R2020" i="2"/>
  <c r="R2019" i="2"/>
  <c r="R2018" i="2"/>
  <c r="R2017" i="2"/>
  <c r="R2016" i="2"/>
  <c r="R2015" i="2"/>
  <c r="R2014" i="2"/>
  <c r="R2013" i="2"/>
  <c r="R2012" i="2"/>
  <c r="R2011" i="2"/>
  <c r="R2010" i="2"/>
  <c r="R2009" i="2"/>
  <c r="R2008" i="2"/>
  <c r="R2007" i="2"/>
  <c r="R2006" i="2"/>
  <c r="R2005" i="2"/>
  <c r="R2004" i="2"/>
  <c r="R2003" i="2"/>
  <c r="R2002" i="2"/>
  <c r="R2001" i="2"/>
  <c r="R2000" i="2"/>
  <c r="R1999" i="2"/>
  <c r="R1998" i="2"/>
  <c r="R1997" i="2"/>
  <c r="R1996" i="2"/>
  <c r="R1995" i="2"/>
  <c r="R1994" i="2"/>
  <c r="R1993" i="2"/>
  <c r="R1992" i="2"/>
  <c r="R1991" i="2"/>
  <c r="R1990" i="2"/>
  <c r="R1989" i="2"/>
  <c r="R1988" i="2"/>
  <c r="R1987" i="2"/>
  <c r="R1986" i="2"/>
  <c r="R1985" i="2"/>
  <c r="R1984" i="2"/>
  <c r="R1983" i="2"/>
  <c r="R1982" i="2"/>
  <c r="R1981" i="2"/>
  <c r="R1980" i="2"/>
  <c r="R1979" i="2"/>
  <c r="R1978" i="2"/>
  <c r="R1977" i="2"/>
  <c r="R1976" i="2"/>
  <c r="R1975" i="2"/>
  <c r="R1974" i="2"/>
  <c r="R1973" i="2"/>
  <c r="R1972" i="2"/>
  <c r="R1971" i="2"/>
  <c r="R1970" i="2"/>
  <c r="R1969" i="2"/>
  <c r="R1968" i="2"/>
  <c r="R1967" i="2"/>
  <c r="R1966" i="2"/>
  <c r="R1965" i="2"/>
  <c r="R1964" i="2"/>
  <c r="R1963" i="2"/>
  <c r="R1962" i="2"/>
  <c r="R1961" i="2"/>
  <c r="R1960" i="2"/>
  <c r="R1959" i="2"/>
  <c r="R1958" i="2"/>
  <c r="R1957" i="2"/>
  <c r="R1956" i="2"/>
  <c r="R1955" i="2"/>
  <c r="R1954" i="2"/>
  <c r="R1953" i="2"/>
  <c r="R1952" i="2"/>
  <c r="R1951" i="2"/>
  <c r="R1950" i="2"/>
  <c r="R1949" i="2"/>
  <c r="R1948" i="2"/>
  <c r="R1947" i="2"/>
  <c r="R1946" i="2"/>
  <c r="R1945" i="2"/>
  <c r="R1944" i="2"/>
  <c r="R1943" i="2"/>
  <c r="R1942" i="2"/>
  <c r="R1941" i="2"/>
  <c r="R1940" i="2"/>
  <c r="R1939" i="2"/>
  <c r="R1938" i="2"/>
  <c r="R1937" i="2"/>
  <c r="R1936" i="2"/>
  <c r="R1935" i="2"/>
  <c r="R1934" i="2"/>
  <c r="R1933" i="2"/>
  <c r="R1932" i="2"/>
  <c r="R1931" i="2"/>
  <c r="R1930" i="2"/>
  <c r="R1929" i="2"/>
  <c r="R1928" i="2"/>
  <c r="R1927" i="2"/>
  <c r="R1926" i="2"/>
  <c r="R1925" i="2"/>
  <c r="R1924" i="2"/>
  <c r="R1923" i="2"/>
  <c r="R1922" i="2"/>
  <c r="R1921" i="2"/>
  <c r="R1920" i="2"/>
  <c r="R1919" i="2"/>
  <c r="R1918" i="2"/>
  <c r="R1917" i="2"/>
  <c r="R1916" i="2"/>
  <c r="R1915" i="2"/>
  <c r="R1914" i="2"/>
  <c r="R1913" i="2"/>
  <c r="R1912" i="2"/>
  <c r="R1911" i="2"/>
  <c r="R1910" i="2"/>
  <c r="R1909" i="2"/>
  <c r="R1908" i="2"/>
  <c r="R1907" i="2"/>
  <c r="R1906" i="2"/>
  <c r="R1905" i="2"/>
  <c r="R1904" i="2"/>
  <c r="R1903" i="2"/>
  <c r="R1902" i="2"/>
  <c r="R1901" i="2"/>
  <c r="R1900" i="2"/>
  <c r="R1899" i="2"/>
  <c r="R1898" i="2"/>
  <c r="R1897" i="2"/>
  <c r="R1896" i="2"/>
  <c r="R1895" i="2"/>
  <c r="R1894" i="2"/>
  <c r="R1893" i="2"/>
  <c r="R1892" i="2"/>
  <c r="R1891" i="2"/>
  <c r="R1890" i="2"/>
  <c r="R1889" i="2"/>
  <c r="R1888" i="2"/>
  <c r="R1887" i="2"/>
  <c r="R1886" i="2"/>
  <c r="R1885" i="2"/>
  <c r="R1884" i="2"/>
  <c r="R1883" i="2"/>
  <c r="R1882" i="2"/>
  <c r="R1881" i="2"/>
  <c r="R1880" i="2"/>
  <c r="R1879" i="2"/>
  <c r="R1878" i="2"/>
  <c r="R1877" i="2"/>
  <c r="R1876" i="2"/>
  <c r="R1875" i="2"/>
  <c r="R1874" i="2"/>
  <c r="R1873" i="2"/>
  <c r="R1872" i="2"/>
  <c r="R1871" i="2"/>
  <c r="R1870" i="2"/>
  <c r="R1869" i="2"/>
  <c r="R1868" i="2"/>
  <c r="R1867" i="2"/>
  <c r="R1866" i="2"/>
  <c r="R1865" i="2"/>
  <c r="R1864" i="2"/>
  <c r="R1863" i="2"/>
  <c r="R1862" i="2"/>
  <c r="R1861" i="2"/>
  <c r="R1860" i="2"/>
  <c r="R1859" i="2"/>
  <c r="R1858" i="2"/>
  <c r="R1857" i="2"/>
  <c r="R1856" i="2"/>
  <c r="R1855" i="2"/>
  <c r="R1854" i="2"/>
  <c r="R1853" i="2"/>
  <c r="R1852" i="2"/>
  <c r="R1851" i="2"/>
  <c r="R1850" i="2"/>
  <c r="R1849" i="2"/>
  <c r="R1848" i="2"/>
  <c r="R1847" i="2"/>
  <c r="R1846" i="2"/>
  <c r="R1845" i="2"/>
  <c r="R1844" i="2"/>
  <c r="R1843" i="2"/>
  <c r="R1842" i="2"/>
  <c r="R1841" i="2"/>
  <c r="R1840" i="2"/>
  <c r="R1839" i="2"/>
  <c r="R1838" i="2"/>
  <c r="R1837" i="2"/>
  <c r="R1836" i="2"/>
  <c r="R1835" i="2"/>
  <c r="R1834" i="2"/>
  <c r="R1833" i="2"/>
  <c r="R1832" i="2"/>
  <c r="R1831" i="2"/>
  <c r="R1830" i="2"/>
  <c r="R1829" i="2"/>
  <c r="R1828" i="2"/>
  <c r="R1827" i="2"/>
  <c r="R1826" i="2"/>
  <c r="R1825" i="2"/>
  <c r="R1824" i="2"/>
  <c r="R1823" i="2"/>
  <c r="R1822" i="2"/>
  <c r="R1821" i="2"/>
  <c r="R1820" i="2"/>
  <c r="R1819" i="2"/>
  <c r="R1818" i="2"/>
  <c r="R1817" i="2"/>
  <c r="R1816" i="2"/>
  <c r="R1815" i="2"/>
  <c r="R1814" i="2"/>
  <c r="R1813" i="2"/>
  <c r="R1812" i="2"/>
  <c r="R1811" i="2"/>
  <c r="R1810" i="2"/>
  <c r="R1809" i="2"/>
  <c r="R1808" i="2"/>
  <c r="R1807" i="2"/>
  <c r="R1806" i="2"/>
  <c r="R1805" i="2"/>
  <c r="R1804" i="2"/>
  <c r="R1803" i="2"/>
  <c r="R1802" i="2"/>
  <c r="R1801" i="2"/>
  <c r="R1800" i="2"/>
  <c r="R1799" i="2"/>
  <c r="R1798" i="2"/>
  <c r="R1797" i="2"/>
  <c r="R1796" i="2"/>
  <c r="R1795" i="2"/>
  <c r="R1794" i="2"/>
  <c r="R1793" i="2"/>
  <c r="R1792" i="2"/>
  <c r="R1791" i="2"/>
  <c r="R1790" i="2"/>
  <c r="R1789" i="2"/>
  <c r="R1788" i="2"/>
  <c r="R1787" i="2"/>
  <c r="R1786" i="2"/>
  <c r="R1785" i="2"/>
  <c r="R1784" i="2"/>
  <c r="R1783" i="2"/>
  <c r="R1782" i="2"/>
  <c r="R1781" i="2"/>
  <c r="R1780" i="2"/>
  <c r="R1779" i="2"/>
  <c r="R1778" i="2"/>
  <c r="R1777" i="2"/>
  <c r="R1776" i="2"/>
  <c r="R1775" i="2"/>
  <c r="R1774" i="2"/>
  <c r="R1773" i="2"/>
  <c r="R1772" i="2"/>
  <c r="R1771" i="2"/>
  <c r="R1770" i="2"/>
  <c r="R1769" i="2"/>
  <c r="R1768" i="2"/>
  <c r="R1767" i="2"/>
  <c r="R1766" i="2"/>
  <c r="R1765" i="2"/>
  <c r="R1764" i="2"/>
  <c r="R1763" i="2"/>
  <c r="R1762" i="2"/>
  <c r="R1761" i="2"/>
  <c r="R1760" i="2"/>
  <c r="R1759" i="2"/>
  <c r="R1758" i="2"/>
  <c r="R1757" i="2"/>
  <c r="R1756" i="2"/>
  <c r="R1755" i="2"/>
  <c r="R1754" i="2"/>
  <c r="R1753" i="2"/>
  <c r="R1752" i="2"/>
  <c r="R1751" i="2"/>
  <c r="R1750" i="2"/>
  <c r="R1749" i="2"/>
  <c r="R1748" i="2"/>
  <c r="R1747" i="2"/>
  <c r="R1746" i="2"/>
  <c r="R1745" i="2"/>
  <c r="R1744" i="2"/>
  <c r="R1743" i="2"/>
  <c r="R1742" i="2"/>
  <c r="R1741" i="2"/>
  <c r="R1740" i="2"/>
  <c r="R1739" i="2"/>
  <c r="R1738" i="2"/>
  <c r="R1737" i="2"/>
  <c r="R1736" i="2"/>
  <c r="R1735" i="2"/>
  <c r="R1734" i="2"/>
  <c r="R1733" i="2"/>
  <c r="R1732" i="2"/>
  <c r="R1731" i="2"/>
  <c r="R1730" i="2"/>
  <c r="R1729" i="2"/>
  <c r="R1728" i="2"/>
  <c r="R1727" i="2"/>
  <c r="R1726" i="2"/>
  <c r="R1725" i="2"/>
  <c r="R1724" i="2"/>
  <c r="R1723" i="2"/>
  <c r="R1722" i="2"/>
  <c r="R1721" i="2"/>
  <c r="R1720" i="2"/>
  <c r="R1719" i="2"/>
  <c r="R1718" i="2"/>
  <c r="R1717" i="2"/>
  <c r="R1716" i="2"/>
  <c r="R1715" i="2"/>
  <c r="R1714" i="2"/>
  <c r="R1713" i="2"/>
  <c r="R1712" i="2"/>
  <c r="R1711" i="2"/>
  <c r="R1710" i="2"/>
  <c r="R1709" i="2"/>
  <c r="R1708" i="2"/>
  <c r="R1707" i="2"/>
  <c r="R1706" i="2"/>
  <c r="R1705" i="2"/>
  <c r="R1704" i="2"/>
  <c r="R1703" i="2"/>
  <c r="R1702" i="2"/>
  <c r="R1701" i="2"/>
  <c r="R1700" i="2"/>
  <c r="R1699" i="2"/>
  <c r="R1698" i="2"/>
  <c r="R1697" i="2"/>
  <c r="R1696" i="2"/>
  <c r="R1695" i="2"/>
  <c r="R1694" i="2"/>
  <c r="R1693" i="2"/>
  <c r="R1692" i="2"/>
  <c r="R1691" i="2"/>
  <c r="R1690" i="2"/>
  <c r="R1689" i="2"/>
  <c r="R1688" i="2"/>
  <c r="R1687" i="2"/>
  <c r="R1686" i="2"/>
  <c r="R1685" i="2"/>
  <c r="R1684" i="2"/>
  <c r="R1683" i="2"/>
  <c r="R1682" i="2"/>
  <c r="R1681" i="2"/>
  <c r="R1680" i="2"/>
  <c r="R1679" i="2"/>
  <c r="R1678" i="2"/>
  <c r="R1677" i="2"/>
  <c r="R1676" i="2"/>
  <c r="R1675" i="2"/>
  <c r="R1674" i="2"/>
  <c r="R1673" i="2"/>
  <c r="R1672" i="2"/>
  <c r="R1671" i="2"/>
  <c r="R1670" i="2"/>
  <c r="R1669" i="2"/>
  <c r="R1668" i="2"/>
  <c r="R1667" i="2"/>
  <c r="R1666" i="2"/>
  <c r="R1665" i="2"/>
  <c r="R1664" i="2"/>
  <c r="R1663" i="2"/>
  <c r="R1662" i="2"/>
  <c r="R1661" i="2"/>
  <c r="R1660" i="2"/>
  <c r="R1659" i="2"/>
  <c r="R1658" i="2"/>
  <c r="R1657" i="2"/>
  <c r="R1656" i="2"/>
  <c r="R1655" i="2"/>
  <c r="R1654" i="2"/>
  <c r="R1653" i="2"/>
  <c r="R1652" i="2"/>
  <c r="R1651" i="2"/>
  <c r="R1650" i="2"/>
  <c r="R1649" i="2"/>
  <c r="R1648" i="2"/>
  <c r="R1647" i="2"/>
  <c r="R1646" i="2"/>
  <c r="R1645" i="2"/>
  <c r="R1644" i="2"/>
  <c r="R1643" i="2"/>
  <c r="R1642" i="2"/>
  <c r="R1641" i="2"/>
  <c r="R1640" i="2"/>
  <c r="R1639" i="2"/>
  <c r="R1638" i="2"/>
  <c r="R1637" i="2"/>
  <c r="R1636" i="2"/>
  <c r="R1635" i="2"/>
  <c r="R1634" i="2"/>
  <c r="R1633" i="2"/>
  <c r="R1632" i="2"/>
  <c r="R1631" i="2"/>
  <c r="R1630" i="2"/>
  <c r="R1629" i="2"/>
  <c r="R1628" i="2"/>
  <c r="R1627" i="2"/>
  <c r="R1626" i="2"/>
  <c r="R1625" i="2"/>
  <c r="R1624" i="2"/>
  <c r="R1623" i="2"/>
  <c r="R1622" i="2"/>
  <c r="R1621" i="2"/>
  <c r="R1620" i="2"/>
  <c r="R1619" i="2"/>
  <c r="R1618" i="2"/>
  <c r="R1617" i="2"/>
  <c r="R1616" i="2"/>
  <c r="R1615" i="2"/>
  <c r="R1614" i="2"/>
  <c r="R1613" i="2"/>
  <c r="R1612" i="2"/>
  <c r="R1611" i="2"/>
  <c r="R1610" i="2"/>
  <c r="R1609" i="2"/>
  <c r="R1608" i="2"/>
  <c r="R1607" i="2"/>
  <c r="R1606" i="2"/>
  <c r="R1605" i="2"/>
  <c r="R1604" i="2"/>
  <c r="R1603" i="2"/>
  <c r="R1602" i="2"/>
  <c r="R1601" i="2"/>
  <c r="R1600" i="2"/>
  <c r="R1599" i="2"/>
  <c r="R1598" i="2"/>
  <c r="R1597" i="2"/>
  <c r="R1596" i="2"/>
  <c r="R1595" i="2"/>
  <c r="R1594" i="2"/>
  <c r="R1593" i="2"/>
  <c r="R1592" i="2"/>
  <c r="R1591" i="2"/>
  <c r="R1590" i="2"/>
  <c r="R1589" i="2"/>
  <c r="R1588" i="2"/>
  <c r="R1587" i="2"/>
  <c r="R1586" i="2"/>
  <c r="R1585" i="2"/>
  <c r="R1584" i="2"/>
  <c r="R1583" i="2"/>
  <c r="R1582" i="2"/>
  <c r="R1581" i="2"/>
  <c r="R1580" i="2"/>
  <c r="R1579" i="2"/>
  <c r="R1578" i="2"/>
  <c r="R1577" i="2"/>
  <c r="R1576" i="2"/>
  <c r="R1575" i="2"/>
  <c r="R1574" i="2"/>
  <c r="R1573" i="2"/>
  <c r="R1572" i="2"/>
  <c r="R1571" i="2"/>
  <c r="R1570" i="2"/>
  <c r="R1569" i="2"/>
  <c r="R1568" i="2"/>
  <c r="R1567" i="2"/>
  <c r="R1566" i="2"/>
  <c r="R1565" i="2"/>
  <c r="R1564" i="2"/>
  <c r="R1563" i="2"/>
  <c r="R1562" i="2"/>
  <c r="R1561" i="2"/>
  <c r="R1560" i="2"/>
  <c r="R1559" i="2"/>
  <c r="R1558" i="2"/>
  <c r="R1557" i="2"/>
  <c r="R1556" i="2"/>
  <c r="R1555" i="2"/>
  <c r="R1554" i="2"/>
  <c r="R1553" i="2"/>
  <c r="R1552" i="2"/>
  <c r="R1551" i="2"/>
  <c r="R1550" i="2"/>
  <c r="R1549" i="2"/>
  <c r="R1548" i="2"/>
  <c r="R1547" i="2"/>
  <c r="R1546" i="2"/>
  <c r="R1545" i="2"/>
  <c r="R1544" i="2"/>
  <c r="R1543" i="2"/>
  <c r="R1542" i="2"/>
  <c r="R1541" i="2"/>
  <c r="R1540" i="2"/>
  <c r="R1539" i="2"/>
  <c r="R1538" i="2"/>
  <c r="R1537" i="2"/>
  <c r="R1536" i="2"/>
  <c r="R1535" i="2"/>
  <c r="R1534" i="2"/>
  <c r="R1533" i="2"/>
  <c r="R1532" i="2"/>
  <c r="R1531" i="2"/>
  <c r="R1530" i="2"/>
  <c r="R1529" i="2"/>
  <c r="R1528" i="2"/>
  <c r="R1527" i="2"/>
  <c r="R1526" i="2"/>
  <c r="R1525" i="2"/>
  <c r="R1524" i="2"/>
  <c r="R1523" i="2"/>
  <c r="R1522" i="2"/>
  <c r="R1521" i="2"/>
  <c r="R1520" i="2"/>
  <c r="R1519" i="2"/>
  <c r="R1518" i="2"/>
  <c r="R1517" i="2"/>
  <c r="R1516" i="2"/>
  <c r="R1515" i="2"/>
  <c r="R1514" i="2"/>
  <c r="R1513" i="2"/>
  <c r="R1512" i="2"/>
  <c r="R1511" i="2"/>
  <c r="R1510" i="2"/>
  <c r="R1509" i="2"/>
  <c r="R1508" i="2"/>
  <c r="R1507" i="2"/>
  <c r="R1506" i="2"/>
  <c r="R1505" i="2"/>
  <c r="R1504" i="2"/>
  <c r="R1503" i="2"/>
  <c r="R1502" i="2"/>
  <c r="R1501" i="2"/>
  <c r="R1500" i="2"/>
  <c r="R1499" i="2"/>
  <c r="R1498" i="2"/>
  <c r="R1497" i="2"/>
  <c r="R1496" i="2"/>
  <c r="R1495" i="2"/>
  <c r="R1494" i="2"/>
  <c r="R1493" i="2"/>
  <c r="R1492" i="2"/>
  <c r="R1491" i="2"/>
  <c r="R1490" i="2"/>
  <c r="R1489" i="2"/>
  <c r="R1488" i="2"/>
  <c r="R1487" i="2"/>
  <c r="R1486" i="2"/>
  <c r="R1485" i="2"/>
  <c r="R1484" i="2"/>
  <c r="R1483" i="2"/>
  <c r="R1482" i="2"/>
  <c r="R1481" i="2"/>
  <c r="R1480" i="2"/>
  <c r="R1479" i="2"/>
  <c r="R1478" i="2"/>
  <c r="R1477" i="2"/>
  <c r="R1476" i="2"/>
  <c r="R1475" i="2"/>
  <c r="R1474" i="2"/>
  <c r="R1473" i="2"/>
  <c r="R1472" i="2"/>
  <c r="R1471" i="2"/>
  <c r="R1470" i="2"/>
  <c r="R1469" i="2"/>
  <c r="R1468" i="2"/>
  <c r="R1467" i="2"/>
  <c r="R1466" i="2"/>
  <c r="R1465" i="2"/>
  <c r="R1464" i="2"/>
  <c r="R1463" i="2"/>
  <c r="R1462" i="2"/>
  <c r="R1461" i="2"/>
  <c r="R1460" i="2"/>
  <c r="R1459" i="2"/>
  <c r="R1458" i="2"/>
  <c r="R1457" i="2"/>
  <c r="R1456" i="2"/>
  <c r="R1455" i="2"/>
  <c r="R1454" i="2"/>
  <c r="R1453" i="2"/>
  <c r="R1452" i="2"/>
  <c r="R1451" i="2"/>
  <c r="R1450" i="2"/>
  <c r="R1449" i="2"/>
  <c r="R1448" i="2"/>
  <c r="R1447" i="2"/>
  <c r="R1446" i="2"/>
  <c r="R1445" i="2"/>
  <c r="R1444" i="2"/>
  <c r="R1443" i="2"/>
  <c r="R1442" i="2"/>
  <c r="R1441" i="2"/>
  <c r="R1440" i="2"/>
  <c r="R1439" i="2"/>
  <c r="R1438" i="2"/>
  <c r="R1437" i="2"/>
  <c r="R1436" i="2"/>
  <c r="R1435" i="2"/>
  <c r="R1434" i="2"/>
  <c r="R1433" i="2"/>
  <c r="R1432" i="2"/>
  <c r="R1431" i="2"/>
  <c r="R1430" i="2"/>
  <c r="R1429" i="2"/>
  <c r="R1428" i="2"/>
  <c r="R1427" i="2"/>
  <c r="R1426" i="2"/>
  <c r="R1425" i="2"/>
  <c r="R1424" i="2"/>
  <c r="R1423" i="2"/>
  <c r="R1422" i="2"/>
  <c r="R1421" i="2"/>
  <c r="R1420" i="2"/>
  <c r="R1419" i="2"/>
  <c r="R1418" i="2"/>
  <c r="R1417" i="2"/>
  <c r="R1416" i="2"/>
  <c r="R1415" i="2"/>
  <c r="R1414" i="2"/>
  <c r="R1413" i="2"/>
  <c r="R1412" i="2"/>
  <c r="R1411" i="2"/>
  <c r="R1410" i="2"/>
  <c r="R1409" i="2"/>
  <c r="R1408" i="2"/>
  <c r="R1407" i="2"/>
  <c r="R1406" i="2"/>
  <c r="R1405" i="2"/>
  <c r="R1404" i="2"/>
  <c r="R1403" i="2"/>
  <c r="R1402" i="2"/>
  <c r="R1401" i="2"/>
  <c r="R1400" i="2"/>
  <c r="R1399" i="2"/>
  <c r="R1398" i="2"/>
  <c r="R1397" i="2"/>
  <c r="R1396" i="2"/>
  <c r="R1395" i="2"/>
  <c r="R1394" i="2"/>
  <c r="R1393" i="2"/>
  <c r="R1392" i="2"/>
  <c r="R1391" i="2"/>
  <c r="R1390" i="2"/>
  <c r="R1389" i="2"/>
  <c r="R1388" i="2"/>
  <c r="R1387" i="2"/>
  <c r="R1386" i="2"/>
  <c r="R1385" i="2"/>
  <c r="R1384" i="2"/>
  <c r="R1383" i="2"/>
  <c r="R1382" i="2"/>
  <c r="R1381" i="2"/>
  <c r="R1380" i="2"/>
  <c r="R1379" i="2"/>
  <c r="R1378" i="2"/>
  <c r="R1377" i="2"/>
  <c r="R1376" i="2"/>
  <c r="R1375" i="2"/>
  <c r="R1374" i="2"/>
  <c r="R1373" i="2"/>
  <c r="R1372" i="2"/>
  <c r="R1371" i="2"/>
  <c r="R1370" i="2"/>
  <c r="R1369" i="2"/>
  <c r="R1368" i="2"/>
  <c r="R1367" i="2"/>
  <c r="R1366" i="2"/>
  <c r="R1365" i="2"/>
  <c r="R1364" i="2"/>
  <c r="R1363" i="2"/>
  <c r="R1362" i="2"/>
  <c r="R1361" i="2"/>
  <c r="R1360" i="2"/>
  <c r="R1359" i="2"/>
  <c r="R1358" i="2"/>
  <c r="R1357" i="2"/>
  <c r="R1356" i="2"/>
  <c r="R1355" i="2"/>
  <c r="R1354" i="2"/>
  <c r="R1353" i="2"/>
  <c r="R1352" i="2"/>
  <c r="R1351" i="2"/>
  <c r="R1350" i="2"/>
  <c r="R1349" i="2"/>
  <c r="R1348" i="2"/>
  <c r="R1347" i="2"/>
  <c r="R1346" i="2"/>
  <c r="R1345" i="2"/>
  <c r="R1344" i="2"/>
  <c r="R1343" i="2"/>
  <c r="R1342" i="2"/>
  <c r="R1341" i="2"/>
  <c r="R1340" i="2"/>
  <c r="R1339" i="2"/>
  <c r="R1338" i="2"/>
  <c r="R1337" i="2"/>
  <c r="R1336" i="2"/>
  <c r="R1335" i="2"/>
  <c r="R1334" i="2"/>
  <c r="R1333" i="2"/>
  <c r="R1332" i="2"/>
  <c r="R1331" i="2"/>
  <c r="R1330" i="2"/>
  <c r="R1329" i="2"/>
  <c r="R1328" i="2"/>
  <c r="R1327" i="2"/>
  <c r="R1326" i="2"/>
  <c r="R1325" i="2"/>
  <c r="R1324" i="2"/>
  <c r="R1323" i="2"/>
  <c r="R1322" i="2"/>
  <c r="R1321" i="2"/>
  <c r="R1320" i="2"/>
  <c r="R1319" i="2"/>
  <c r="R1318" i="2"/>
  <c r="R1317" i="2"/>
  <c r="R1316" i="2"/>
  <c r="R1315" i="2"/>
  <c r="R1314" i="2"/>
  <c r="R1313" i="2"/>
  <c r="R1312" i="2"/>
  <c r="R1311" i="2"/>
  <c r="R1310" i="2"/>
  <c r="R1309" i="2"/>
  <c r="R1308" i="2"/>
  <c r="R1307" i="2"/>
  <c r="R1306" i="2"/>
  <c r="R1305" i="2"/>
  <c r="R1304" i="2"/>
  <c r="R1303" i="2"/>
  <c r="R1302" i="2"/>
  <c r="R1301" i="2"/>
  <c r="R1300" i="2"/>
  <c r="R1299" i="2"/>
  <c r="R1298" i="2"/>
  <c r="R1297" i="2"/>
  <c r="R1296" i="2"/>
  <c r="R1295" i="2"/>
  <c r="R1294" i="2"/>
  <c r="R1293" i="2"/>
  <c r="R1292" i="2"/>
  <c r="R1291" i="2"/>
  <c r="R1290" i="2"/>
  <c r="R1289" i="2"/>
  <c r="R1288" i="2"/>
  <c r="R1287" i="2"/>
  <c r="R1286" i="2"/>
  <c r="R1285" i="2"/>
  <c r="R1284" i="2"/>
  <c r="R1283" i="2"/>
  <c r="R1282" i="2"/>
  <c r="R1281" i="2"/>
  <c r="R1280" i="2"/>
  <c r="R1279" i="2"/>
  <c r="R1278" i="2"/>
  <c r="R1277" i="2"/>
  <c r="R1276" i="2"/>
  <c r="R1275" i="2"/>
  <c r="R1274" i="2"/>
  <c r="R1273" i="2"/>
  <c r="R1272" i="2"/>
  <c r="R1271" i="2"/>
  <c r="R1270" i="2"/>
  <c r="R1269" i="2"/>
  <c r="R1268" i="2"/>
  <c r="R1267" i="2"/>
  <c r="R1266" i="2"/>
  <c r="R1265" i="2"/>
  <c r="R1264" i="2"/>
  <c r="R1263" i="2"/>
  <c r="R1262" i="2"/>
  <c r="R1261" i="2"/>
  <c r="R1260" i="2"/>
  <c r="R1259" i="2"/>
  <c r="R1258" i="2"/>
  <c r="R1257" i="2"/>
  <c r="R1256" i="2"/>
  <c r="R1255" i="2"/>
  <c r="R1254" i="2"/>
  <c r="R1253" i="2"/>
  <c r="R1252" i="2"/>
  <c r="R1251" i="2"/>
  <c r="R1250" i="2"/>
  <c r="R1249" i="2"/>
  <c r="R1248" i="2"/>
  <c r="R1247" i="2"/>
  <c r="R1246" i="2"/>
  <c r="R1245" i="2"/>
  <c r="R1244" i="2"/>
  <c r="R1243" i="2"/>
  <c r="R1242" i="2"/>
  <c r="R1241" i="2"/>
  <c r="R1240" i="2"/>
  <c r="R1239" i="2"/>
  <c r="R1238" i="2"/>
  <c r="R1237" i="2"/>
  <c r="R1236" i="2"/>
  <c r="R1235" i="2"/>
  <c r="R1234" i="2"/>
  <c r="R1233" i="2"/>
  <c r="R1232" i="2"/>
  <c r="R1231" i="2"/>
  <c r="R1230" i="2"/>
  <c r="R1229" i="2"/>
  <c r="R1228" i="2"/>
  <c r="R1227" i="2"/>
  <c r="R1226" i="2"/>
  <c r="R1225" i="2"/>
  <c r="R1224" i="2"/>
  <c r="R1223" i="2"/>
  <c r="R1222" i="2"/>
  <c r="R1221" i="2"/>
  <c r="R1220" i="2"/>
  <c r="R1219" i="2"/>
  <c r="R1218" i="2"/>
  <c r="R1217" i="2"/>
  <c r="R1216" i="2"/>
  <c r="R1215" i="2"/>
  <c r="R1214" i="2"/>
  <c r="R1213" i="2"/>
  <c r="R1212" i="2"/>
  <c r="R1211" i="2"/>
  <c r="R1210" i="2"/>
  <c r="R1209" i="2"/>
  <c r="R1208" i="2"/>
  <c r="R1207" i="2"/>
  <c r="R1206" i="2"/>
  <c r="R1205" i="2"/>
  <c r="R1204" i="2"/>
  <c r="R1203" i="2"/>
  <c r="R1202" i="2"/>
  <c r="R1201" i="2"/>
  <c r="R1200" i="2"/>
  <c r="R1199" i="2"/>
  <c r="R1198" i="2"/>
  <c r="R1197" i="2"/>
  <c r="R1196" i="2"/>
  <c r="R1195" i="2"/>
  <c r="R1194" i="2"/>
  <c r="R1193" i="2"/>
  <c r="R1192" i="2"/>
  <c r="R1191" i="2"/>
  <c r="R1190" i="2"/>
  <c r="R1189" i="2"/>
  <c r="R1188" i="2"/>
  <c r="R1187" i="2"/>
  <c r="R1186" i="2"/>
  <c r="R1185" i="2"/>
  <c r="R1184" i="2"/>
  <c r="R1183" i="2"/>
  <c r="R1182" i="2"/>
  <c r="R1181" i="2"/>
  <c r="R1180" i="2"/>
  <c r="R1179" i="2"/>
  <c r="R1178" i="2"/>
  <c r="R1177" i="2"/>
  <c r="R1176" i="2"/>
  <c r="R1175" i="2"/>
  <c r="R1174" i="2"/>
  <c r="R1173" i="2"/>
  <c r="R1172" i="2"/>
  <c r="R1171" i="2"/>
  <c r="R1170" i="2"/>
  <c r="R1169" i="2"/>
  <c r="R1168" i="2"/>
  <c r="R1167" i="2"/>
  <c r="R1166" i="2"/>
  <c r="R1165" i="2"/>
  <c r="R1164" i="2"/>
  <c r="R1163" i="2"/>
  <c r="R1162" i="2"/>
  <c r="R1161" i="2"/>
  <c r="R1160" i="2"/>
  <c r="R1159" i="2"/>
  <c r="R1158" i="2"/>
  <c r="R1157" i="2"/>
  <c r="R1156" i="2"/>
  <c r="R1155" i="2"/>
  <c r="R1154" i="2"/>
  <c r="R1153" i="2"/>
  <c r="R1152" i="2"/>
  <c r="R1151" i="2"/>
  <c r="R1150" i="2"/>
  <c r="R1149" i="2"/>
  <c r="R1148" i="2"/>
  <c r="R1147" i="2"/>
  <c r="R1146" i="2"/>
  <c r="R1145" i="2"/>
  <c r="R1144" i="2"/>
  <c r="R1143" i="2"/>
  <c r="R1142" i="2"/>
  <c r="R1141" i="2"/>
  <c r="R1140" i="2"/>
  <c r="R1139" i="2"/>
  <c r="R1138" i="2"/>
  <c r="R1137" i="2"/>
  <c r="R1136" i="2"/>
  <c r="R1135" i="2"/>
  <c r="R1134" i="2"/>
  <c r="R1133" i="2"/>
  <c r="R1132" i="2"/>
  <c r="R1131" i="2"/>
  <c r="R1130" i="2"/>
  <c r="R1129" i="2"/>
  <c r="R1128" i="2"/>
  <c r="R1127" i="2"/>
  <c r="R1126" i="2"/>
  <c r="R1125" i="2"/>
  <c r="R1124" i="2"/>
  <c r="R1123" i="2"/>
  <c r="R1122" i="2"/>
  <c r="R1121" i="2"/>
  <c r="R1120" i="2"/>
  <c r="R1119" i="2"/>
  <c r="R1118" i="2"/>
  <c r="R1117" i="2"/>
  <c r="R1116" i="2"/>
  <c r="R1115" i="2"/>
  <c r="R1114" i="2"/>
  <c r="R1113" i="2"/>
  <c r="R1112" i="2"/>
  <c r="R1111" i="2"/>
  <c r="R1110" i="2"/>
  <c r="R1109" i="2"/>
  <c r="R1108" i="2"/>
  <c r="R1107" i="2"/>
  <c r="R1106" i="2"/>
  <c r="R1105" i="2"/>
  <c r="R1104" i="2"/>
  <c r="R1103" i="2"/>
  <c r="R1102" i="2"/>
  <c r="R1101" i="2"/>
  <c r="R1100" i="2"/>
  <c r="R1099" i="2"/>
  <c r="R1098" i="2"/>
  <c r="R1097" i="2"/>
  <c r="R1096" i="2"/>
  <c r="R1095" i="2"/>
  <c r="R1094" i="2"/>
  <c r="R1093" i="2"/>
  <c r="R1092" i="2"/>
  <c r="R1091" i="2"/>
  <c r="R1090" i="2"/>
  <c r="R1089" i="2"/>
  <c r="R1088" i="2"/>
  <c r="R1087" i="2"/>
  <c r="R1086" i="2"/>
  <c r="R1085" i="2"/>
  <c r="R1084" i="2"/>
  <c r="R1083" i="2"/>
  <c r="R1082" i="2"/>
  <c r="R1081" i="2"/>
  <c r="R1080" i="2"/>
  <c r="R1079" i="2"/>
  <c r="R1078" i="2"/>
  <c r="R1077" i="2"/>
  <c r="R1076" i="2"/>
  <c r="R1075" i="2"/>
  <c r="R1074" i="2"/>
  <c r="R1073" i="2"/>
  <c r="R1072" i="2"/>
  <c r="R1071" i="2"/>
  <c r="R1070" i="2"/>
  <c r="R1069" i="2"/>
  <c r="R1068" i="2"/>
  <c r="R1067" i="2"/>
  <c r="R1066" i="2"/>
  <c r="R1065" i="2"/>
  <c r="R1064" i="2"/>
  <c r="R1063" i="2"/>
  <c r="R1062" i="2"/>
  <c r="R1061" i="2"/>
  <c r="R1060" i="2"/>
  <c r="R1059" i="2"/>
  <c r="R1058" i="2"/>
  <c r="R1057" i="2"/>
  <c r="R1056" i="2"/>
  <c r="R1055" i="2"/>
  <c r="R1054" i="2"/>
  <c r="R1053" i="2"/>
  <c r="R1052" i="2"/>
  <c r="R1051" i="2"/>
  <c r="R1050" i="2"/>
  <c r="R1049" i="2"/>
  <c r="R1048" i="2"/>
  <c r="R1047" i="2"/>
  <c r="R1046" i="2"/>
  <c r="R1045" i="2"/>
  <c r="R1044" i="2"/>
  <c r="R1043" i="2"/>
  <c r="R1042" i="2"/>
  <c r="R1041" i="2"/>
  <c r="R1040" i="2"/>
  <c r="R1039" i="2"/>
  <c r="R1038" i="2"/>
  <c r="R1037" i="2"/>
  <c r="R1036" i="2"/>
  <c r="R1035" i="2"/>
  <c r="R1034" i="2"/>
  <c r="R1033" i="2"/>
  <c r="R1032" i="2"/>
  <c r="R1031" i="2"/>
  <c r="R1030" i="2"/>
  <c r="R1029" i="2"/>
  <c r="R1028" i="2"/>
  <c r="R1027" i="2"/>
  <c r="R1026" i="2"/>
  <c r="R1025" i="2"/>
  <c r="R1024" i="2"/>
  <c r="R1023" i="2"/>
  <c r="R1022" i="2"/>
  <c r="R1021" i="2"/>
  <c r="R1020" i="2"/>
  <c r="R1019" i="2"/>
  <c r="R1018" i="2"/>
  <c r="R1017" i="2"/>
  <c r="R1016" i="2"/>
  <c r="R1015" i="2"/>
  <c r="R1014" i="2"/>
  <c r="R1013" i="2"/>
  <c r="R1012" i="2"/>
  <c r="R1011" i="2"/>
  <c r="R1010" i="2"/>
  <c r="R1009" i="2"/>
  <c r="R1008" i="2"/>
  <c r="R1007" i="2"/>
  <c r="R1006" i="2"/>
  <c r="R1005" i="2"/>
  <c r="R1004" i="2"/>
  <c r="R1003" i="2"/>
  <c r="R1002" i="2"/>
  <c r="R1001" i="2"/>
  <c r="R1000" i="2"/>
  <c r="R999" i="2"/>
  <c r="R998" i="2"/>
  <c r="R997" i="2"/>
  <c r="R996" i="2"/>
  <c r="R995" i="2"/>
  <c r="R994" i="2"/>
  <c r="R993" i="2"/>
  <c r="R992" i="2"/>
  <c r="R991" i="2"/>
  <c r="R990" i="2"/>
  <c r="R989" i="2"/>
  <c r="R988" i="2"/>
  <c r="R987" i="2"/>
  <c r="R986" i="2"/>
  <c r="R985" i="2"/>
  <c r="R984" i="2"/>
  <c r="R983" i="2"/>
  <c r="R982" i="2"/>
  <c r="R981" i="2"/>
  <c r="R980" i="2"/>
  <c r="R979" i="2"/>
  <c r="R978" i="2"/>
  <c r="R977" i="2"/>
  <c r="R976" i="2"/>
  <c r="R975" i="2"/>
  <c r="R974" i="2"/>
  <c r="R973" i="2"/>
  <c r="R972" i="2"/>
  <c r="R971" i="2"/>
  <c r="R970" i="2"/>
  <c r="R969" i="2"/>
  <c r="R968" i="2"/>
  <c r="R967" i="2"/>
  <c r="R966" i="2"/>
  <c r="R965" i="2"/>
  <c r="R964" i="2"/>
  <c r="R963" i="2"/>
  <c r="R962" i="2"/>
  <c r="R961" i="2"/>
  <c r="R960" i="2"/>
  <c r="R959" i="2"/>
  <c r="R958" i="2"/>
  <c r="R957" i="2"/>
  <c r="R956" i="2"/>
  <c r="R955" i="2"/>
  <c r="R954" i="2"/>
  <c r="R953" i="2"/>
  <c r="R952" i="2"/>
  <c r="R951" i="2"/>
  <c r="R950" i="2"/>
  <c r="R949" i="2"/>
  <c r="R948" i="2"/>
  <c r="R947" i="2"/>
  <c r="R946" i="2"/>
  <c r="R945" i="2"/>
  <c r="R944" i="2"/>
  <c r="R943" i="2"/>
  <c r="R942" i="2"/>
  <c r="R941" i="2"/>
  <c r="R940" i="2"/>
  <c r="R939" i="2"/>
  <c r="R938" i="2"/>
  <c r="R937" i="2"/>
  <c r="R936" i="2"/>
  <c r="R935" i="2"/>
  <c r="R934" i="2"/>
  <c r="R933" i="2"/>
  <c r="R932" i="2"/>
  <c r="R931" i="2"/>
  <c r="R930" i="2"/>
  <c r="R929" i="2"/>
  <c r="R928" i="2"/>
  <c r="R927" i="2"/>
  <c r="R926" i="2"/>
  <c r="R925" i="2"/>
  <c r="R924" i="2"/>
  <c r="R923" i="2"/>
  <c r="R922" i="2"/>
  <c r="R921" i="2"/>
  <c r="R920" i="2"/>
  <c r="R919" i="2"/>
  <c r="R918" i="2"/>
  <c r="R917" i="2"/>
  <c r="R916" i="2"/>
  <c r="R915" i="2"/>
  <c r="R914" i="2"/>
  <c r="R913" i="2"/>
  <c r="R912" i="2"/>
  <c r="R911" i="2"/>
  <c r="R910" i="2"/>
  <c r="R909" i="2"/>
  <c r="R908" i="2"/>
  <c r="R907" i="2"/>
  <c r="R906" i="2"/>
  <c r="R905" i="2"/>
  <c r="R904" i="2"/>
  <c r="R903" i="2"/>
  <c r="R902" i="2"/>
  <c r="R901" i="2"/>
  <c r="R900" i="2"/>
  <c r="R899" i="2"/>
  <c r="R898" i="2"/>
  <c r="R897" i="2"/>
  <c r="R896" i="2"/>
  <c r="R895" i="2"/>
  <c r="R894" i="2"/>
  <c r="R893" i="2"/>
  <c r="R892" i="2"/>
  <c r="R891" i="2"/>
  <c r="R890" i="2"/>
  <c r="R889" i="2"/>
  <c r="R888" i="2"/>
  <c r="R887" i="2"/>
  <c r="R886" i="2"/>
  <c r="R885" i="2"/>
  <c r="R884" i="2"/>
  <c r="R883" i="2"/>
  <c r="R882" i="2"/>
  <c r="R881" i="2"/>
  <c r="R880" i="2"/>
  <c r="R879" i="2"/>
  <c r="R878" i="2"/>
  <c r="R877" i="2"/>
  <c r="R876" i="2"/>
  <c r="R875" i="2"/>
  <c r="R874" i="2"/>
  <c r="R873" i="2"/>
  <c r="R872" i="2"/>
  <c r="R871" i="2"/>
  <c r="R870" i="2"/>
  <c r="R869" i="2"/>
  <c r="R868" i="2"/>
  <c r="R867" i="2"/>
  <c r="R866" i="2"/>
  <c r="R865" i="2"/>
  <c r="R864" i="2"/>
  <c r="R863" i="2"/>
  <c r="R862" i="2"/>
  <c r="R861" i="2"/>
  <c r="R860" i="2"/>
  <c r="R859" i="2"/>
  <c r="R858" i="2"/>
  <c r="R857" i="2"/>
  <c r="R856" i="2"/>
  <c r="R855" i="2"/>
  <c r="R854" i="2"/>
  <c r="R853" i="2"/>
  <c r="R852" i="2"/>
  <c r="R851" i="2"/>
  <c r="R850" i="2"/>
  <c r="R849" i="2"/>
  <c r="R848" i="2"/>
  <c r="R847" i="2"/>
  <c r="R846" i="2"/>
  <c r="R845" i="2"/>
  <c r="R844" i="2"/>
  <c r="R843" i="2"/>
  <c r="R842" i="2"/>
  <c r="R841" i="2"/>
  <c r="R840" i="2"/>
  <c r="R839" i="2"/>
  <c r="R838" i="2"/>
  <c r="R837" i="2"/>
  <c r="R836" i="2"/>
  <c r="R835" i="2"/>
  <c r="R834" i="2"/>
  <c r="R833" i="2"/>
  <c r="R832" i="2"/>
  <c r="R831" i="2"/>
  <c r="R830" i="2"/>
  <c r="R829" i="2"/>
  <c r="R828" i="2"/>
  <c r="R827" i="2"/>
  <c r="R826" i="2"/>
  <c r="R825" i="2"/>
  <c r="R824" i="2"/>
  <c r="R823" i="2"/>
  <c r="R822" i="2"/>
  <c r="R821" i="2"/>
  <c r="R820" i="2"/>
  <c r="R819" i="2"/>
  <c r="R818" i="2"/>
  <c r="R817" i="2"/>
  <c r="R816" i="2"/>
  <c r="R815" i="2"/>
  <c r="R814" i="2"/>
  <c r="R813" i="2"/>
  <c r="R812" i="2"/>
  <c r="R811" i="2"/>
  <c r="R810" i="2"/>
  <c r="R809" i="2"/>
  <c r="R808" i="2"/>
  <c r="R807" i="2"/>
  <c r="R806" i="2"/>
  <c r="R805" i="2"/>
  <c r="R804" i="2"/>
  <c r="R803" i="2"/>
  <c r="R802" i="2"/>
  <c r="R801" i="2"/>
  <c r="R800" i="2"/>
  <c r="R799" i="2"/>
  <c r="R798" i="2"/>
  <c r="R797" i="2"/>
  <c r="R796" i="2"/>
  <c r="R795" i="2"/>
  <c r="R794" i="2"/>
  <c r="R793" i="2"/>
  <c r="R792" i="2"/>
  <c r="R791" i="2"/>
  <c r="R790" i="2"/>
  <c r="R789" i="2"/>
  <c r="R788" i="2"/>
  <c r="R787" i="2"/>
  <c r="R786" i="2"/>
  <c r="R785" i="2"/>
  <c r="R784" i="2"/>
  <c r="R783" i="2"/>
  <c r="R782" i="2"/>
  <c r="R781" i="2"/>
  <c r="R780" i="2"/>
  <c r="R779" i="2"/>
  <c r="R778" i="2"/>
  <c r="R777" i="2"/>
  <c r="R776" i="2"/>
  <c r="R775" i="2"/>
  <c r="R774" i="2"/>
  <c r="R773" i="2"/>
  <c r="R772" i="2"/>
  <c r="R771" i="2"/>
  <c r="R770" i="2"/>
  <c r="R769" i="2"/>
  <c r="R768" i="2"/>
  <c r="R767" i="2"/>
  <c r="R766" i="2"/>
  <c r="R765" i="2"/>
  <c r="R764" i="2"/>
  <c r="R763" i="2"/>
  <c r="R762" i="2"/>
  <c r="R761" i="2"/>
  <c r="R760" i="2"/>
  <c r="R759" i="2"/>
  <c r="R758" i="2"/>
  <c r="R757" i="2"/>
  <c r="R756" i="2"/>
  <c r="R755" i="2"/>
  <c r="R754" i="2"/>
  <c r="R753" i="2"/>
  <c r="R752" i="2"/>
  <c r="R751" i="2"/>
  <c r="R750" i="2"/>
  <c r="R749" i="2"/>
  <c r="R748" i="2"/>
  <c r="R747" i="2"/>
  <c r="R746" i="2"/>
  <c r="R745" i="2"/>
  <c r="R744" i="2"/>
  <c r="R743" i="2"/>
  <c r="R742" i="2"/>
  <c r="R741" i="2"/>
  <c r="R740" i="2"/>
  <c r="R739" i="2"/>
  <c r="R738" i="2"/>
  <c r="R737" i="2"/>
  <c r="R736" i="2"/>
  <c r="R735" i="2"/>
  <c r="R734" i="2"/>
  <c r="R733" i="2"/>
  <c r="R732" i="2"/>
  <c r="R731" i="2"/>
  <c r="R730" i="2"/>
  <c r="R729" i="2"/>
  <c r="R728" i="2"/>
  <c r="R727" i="2"/>
  <c r="R726" i="2"/>
  <c r="R725" i="2"/>
  <c r="R724" i="2"/>
  <c r="R723" i="2"/>
  <c r="R722" i="2"/>
  <c r="R721" i="2"/>
  <c r="R720" i="2"/>
  <c r="R719" i="2"/>
  <c r="R718" i="2"/>
  <c r="R717" i="2"/>
  <c r="R716" i="2"/>
  <c r="R715" i="2"/>
  <c r="R714" i="2"/>
  <c r="R713" i="2"/>
  <c r="R712" i="2"/>
  <c r="R711" i="2"/>
  <c r="R710" i="2"/>
  <c r="R709" i="2"/>
  <c r="R708" i="2"/>
  <c r="R707" i="2"/>
  <c r="R706" i="2"/>
  <c r="R705" i="2"/>
  <c r="R704" i="2"/>
  <c r="R703" i="2"/>
  <c r="R702" i="2"/>
  <c r="R701" i="2"/>
  <c r="R700" i="2"/>
  <c r="R699" i="2"/>
  <c r="R698" i="2"/>
  <c r="R697" i="2"/>
  <c r="R696" i="2"/>
  <c r="R695" i="2"/>
  <c r="R694" i="2"/>
  <c r="R693" i="2"/>
  <c r="R692" i="2"/>
  <c r="R691" i="2"/>
  <c r="R690" i="2"/>
  <c r="R689" i="2"/>
  <c r="R688" i="2"/>
  <c r="R687" i="2"/>
  <c r="R686" i="2"/>
  <c r="R685" i="2"/>
  <c r="R684" i="2"/>
  <c r="R683" i="2"/>
  <c r="R682" i="2"/>
  <c r="R681" i="2"/>
  <c r="R680" i="2"/>
  <c r="R679" i="2"/>
  <c r="R678" i="2"/>
  <c r="R677" i="2"/>
  <c r="R676" i="2"/>
  <c r="R675" i="2"/>
  <c r="R674" i="2"/>
  <c r="R673" i="2"/>
  <c r="R672" i="2"/>
  <c r="R671" i="2"/>
  <c r="R670" i="2"/>
  <c r="R669" i="2"/>
  <c r="R668" i="2"/>
  <c r="R667" i="2"/>
  <c r="R666" i="2"/>
  <c r="R665" i="2"/>
  <c r="R664" i="2"/>
  <c r="R663" i="2"/>
  <c r="R662" i="2"/>
  <c r="R661" i="2"/>
  <c r="R660" i="2"/>
  <c r="R659" i="2"/>
  <c r="R658" i="2"/>
  <c r="R657" i="2"/>
  <c r="R656" i="2"/>
  <c r="R655" i="2"/>
  <c r="R654" i="2"/>
  <c r="R653" i="2"/>
  <c r="R652" i="2"/>
  <c r="R651" i="2"/>
  <c r="R650" i="2"/>
  <c r="R649" i="2"/>
  <c r="R648" i="2"/>
  <c r="R647" i="2"/>
  <c r="R646" i="2"/>
  <c r="R645" i="2"/>
  <c r="R644" i="2"/>
  <c r="R643" i="2"/>
  <c r="R642" i="2"/>
  <c r="R641" i="2"/>
  <c r="R640" i="2"/>
  <c r="R639" i="2"/>
  <c r="R638" i="2"/>
  <c r="R637" i="2"/>
  <c r="R636" i="2"/>
  <c r="R635" i="2"/>
  <c r="R634" i="2"/>
  <c r="R633" i="2"/>
  <c r="R632" i="2"/>
  <c r="R631" i="2"/>
  <c r="R630" i="2"/>
  <c r="R629" i="2"/>
  <c r="R628" i="2"/>
  <c r="R627" i="2"/>
  <c r="R626" i="2"/>
  <c r="R625" i="2"/>
  <c r="R624" i="2"/>
  <c r="R623" i="2"/>
  <c r="R622" i="2"/>
  <c r="R621" i="2"/>
  <c r="R620" i="2"/>
  <c r="R619" i="2"/>
  <c r="R618" i="2"/>
  <c r="R617" i="2"/>
  <c r="R616" i="2"/>
  <c r="R615" i="2"/>
  <c r="R614" i="2"/>
  <c r="R613" i="2"/>
  <c r="R612" i="2"/>
  <c r="R611" i="2"/>
  <c r="R610" i="2"/>
  <c r="R609" i="2"/>
  <c r="R608" i="2"/>
  <c r="R607" i="2"/>
  <c r="R606" i="2"/>
  <c r="R605" i="2"/>
  <c r="R604" i="2"/>
  <c r="R603" i="2"/>
  <c r="R602" i="2"/>
  <c r="R601" i="2"/>
  <c r="R600" i="2"/>
  <c r="R599" i="2"/>
  <c r="R598" i="2"/>
  <c r="R597" i="2"/>
  <c r="R596" i="2"/>
  <c r="R595" i="2"/>
  <c r="R594" i="2"/>
  <c r="R593" i="2"/>
  <c r="R592" i="2"/>
  <c r="R591" i="2"/>
  <c r="R590" i="2"/>
  <c r="R589" i="2"/>
  <c r="R588" i="2"/>
  <c r="R587" i="2"/>
  <c r="R586" i="2"/>
  <c r="R585" i="2"/>
  <c r="R584" i="2"/>
  <c r="R583" i="2"/>
  <c r="R582" i="2"/>
  <c r="R581" i="2"/>
  <c r="R580" i="2"/>
  <c r="R579" i="2"/>
  <c r="R578" i="2"/>
  <c r="R577" i="2"/>
  <c r="R576" i="2"/>
  <c r="R575" i="2"/>
  <c r="R574" i="2"/>
  <c r="R573" i="2"/>
  <c r="R572" i="2"/>
  <c r="R571" i="2"/>
  <c r="R570" i="2"/>
  <c r="R569" i="2"/>
  <c r="R568" i="2"/>
  <c r="R567" i="2"/>
  <c r="R566" i="2"/>
  <c r="R565" i="2"/>
  <c r="R564" i="2"/>
  <c r="R563" i="2"/>
  <c r="R562" i="2"/>
  <c r="R561" i="2"/>
  <c r="R560" i="2"/>
  <c r="R559" i="2"/>
  <c r="R558" i="2"/>
  <c r="R557" i="2"/>
  <c r="R556" i="2"/>
  <c r="R555" i="2"/>
  <c r="R554" i="2"/>
  <c r="R553" i="2"/>
  <c r="R552" i="2"/>
  <c r="R551" i="2"/>
  <c r="R550" i="2"/>
  <c r="R549" i="2"/>
  <c r="R548" i="2"/>
  <c r="R547" i="2"/>
  <c r="R546" i="2"/>
  <c r="R545" i="2"/>
  <c r="R544" i="2"/>
  <c r="R543" i="2"/>
  <c r="R542" i="2"/>
  <c r="R541" i="2"/>
  <c r="R540" i="2"/>
  <c r="R539" i="2"/>
  <c r="R538" i="2"/>
  <c r="R537" i="2"/>
  <c r="R536" i="2"/>
  <c r="R535" i="2"/>
  <c r="R534" i="2"/>
  <c r="R533" i="2"/>
  <c r="R532" i="2"/>
  <c r="R531" i="2"/>
  <c r="R530" i="2"/>
  <c r="R529" i="2"/>
  <c r="R528" i="2"/>
  <c r="R527" i="2"/>
  <c r="R526" i="2"/>
  <c r="R525" i="2"/>
  <c r="R524" i="2"/>
  <c r="R523" i="2"/>
  <c r="R522" i="2"/>
  <c r="R521" i="2"/>
  <c r="R520" i="2"/>
  <c r="R519" i="2"/>
  <c r="R518" i="2"/>
  <c r="R517" i="2"/>
  <c r="R516" i="2"/>
  <c r="R515" i="2"/>
  <c r="R514" i="2"/>
  <c r="R513" i="2"/>
  <c r="R512" i="2"/>
  <c r="R511" i="2"/>
  <c r="R510" i="2"/>
  <c r="R509" i="2"/>
  <c r="R508" i="2"/>
  <c r="R507" i="2"/>
  <c r="R506" i="2"/>
  <c r="R505" i="2"/>
  <c r="R504" i="2"/>
  <c r="R503" i="2"/>
  <c r="R502" i="2"/>
  <c r="R501" i="2"/>
  <c r="R500" i="2"/>
  <c r="R499" i="2"/>
  <c r="R498" i="2"/>
  <c r="R497" i="2"/>
  <c r="R496" i="2"/>
  <c r="R495" i="2"/>
  <c r="R494" i="2"/>
  <c r="R493" i="2"/>
  <c r="R492" i="2"/>
  <c r="R491" i="2"/>
  <c r="R490" i="2"/>
  <c r="R489" i="2"/>
  <c r="R488" i="2"/>
  <c r="R487" i="2"/>
  <c r="R486" i="2"/>
  <c r="R485" i="2"/>
  <c r="R484" i="2"/>
  <c r="R483" i="2"/>
  <c r="R482" i="2"/>
  <c r="R481" i="2"/>
  <c r="R480" i="2"/>
  <c r="R479" i="2"/>
  <c r="R478" i="2"/>
  <c r="R477" i="2"/>
  <c r="R476" i="2"/>
  <c r="R475" i="2"/>
  <c r="R474" i="2"/>
  <c r="R473" i="2"/>
  <c r="R472" i="2"/>
  <c r="R471" i="2"/>
  <c r="R470" i="2"/>
  <c r="R469" i="2"/>
  <c r="R468" i="2"/>
  <c r="R467" i="2"/>
  <c r="R466" i="2"/>
  <c r="R465" i="2"/>
  <c r="R464" i="2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L14" i="5"/>
  <c r="G13" i="5"/>
  <c r="F13" i="5"/>
  <c r="K12" i="5"/>
  <c r="H11" i="5"/>
  <c r="H13" i="5" s="1"/>
  <c r="L13" i="5" s="1"/>
  <c r="L15" i="5" s="1"/>
  <c r="G11" i="5"/>
  <c r="K11" i="5" s="1"/>
  <c r="K15" i="5" s="1"/>
  <c r="F11" i="5"/>
  <c r="J10" i="5"/>
  <c r="H9" i="5"/>
  <c r="G9" i="5"/>
  <c r="J9" i="5" s="1"/>
  <c r="J15" i="5" s="1"/>
  <c r="F9" i="5"/>
  <c r="I8" i="5"/>
  <c r="I7" i="5"/>
  <c r="I15" i="5" s="1"/>
  <c r="G14" i="6"/>
  <c r="F14" i="6"/>
  <c r="G13" i="6"/>
  <c r="F13" i="6"/>
  <c r="K12" i="6"/>
  <c r="H12" i="6"/>
  <c r="H14" i="6" s="1"/>
  <c r="L14" i="6" s="1"/>
  <c r="G12" i="6"/>
  <c r="F12" i="6"/>
  <c r="H11" i="6"/>
  <c r="H13" i="6" s="1"/>
  <c r="L13" i="6" s="1"/>
  <c r="L15" i="6" s="1"/>
  <c r="G11" i="6"/>
  <c r="K11" i="6" s="1"/>
  <c r="K15" i="6" s="1"/>
  <c r="F11" i="6"/>
  <c r="J10" i="6"/>
  <c r="H10" i="6"/>
  <c r="G10" i="6"/>
  <c r="F10" i="6"/>
  <c r="H9" i="6"/>
  <c r="G9" i="6"/>
  <c r="J9" i="6" s="1"/>
  <c r="J15" i="6" s="1"/>
  <c r="F9" i="6"/>
  <c r="I8" i="6"/>
  <c r="I15" i="6" s="1"/>
  <c r="I7" i="6"/>
  <c r="J3" i="7"/>
  <c r="J42" i="7" s="1"/>
  <c r="A42" i="7"/>
  <c r="A2" i="7"/>
  <c r="A41" i="7" s="1"/>
  <c r="P15" i="10"/>
  <c r="Q15" i="10" s="1"/>
  <c r="N15" i="10"/>
  <c r="P14" i="10"/>
  <c r="Q14" i="10" s="1"/>
  <c r="N14" i="10"/>
  <c r="P13" i="10"/>
  <c r="Q13" i="10" s="1"/>
  <c r="N13" i="10"/>
  <c r="P12" i="10"/>
  <c r="Q12" i="10" s="1"/>
  <c r="N12" i="10"/>
  <c r="P11" i="10"/>
  <c r="Q11" i="10" s="1"/>
  <c r="N11" i="10"/>
  <c r="P10" i="10"/>
  <c r="Q10" i="10" s="1"/>
  <c r="N10" i="10"/>
  <c r="P9" i="10"/>
  <c r="Q9" i="10" s="1"/>
  <c r="N9" i="10"/>
  <c r="P8" i="10"/>
  <c r="Q8" i="10" s="1"/>
  <c r="N8" i="10"/>
  <c r="K16" i="10" l="1"/>
  <c r="K21" i="5"/>
  <c r="K20" i="5"/>
  <c r="L20" i="5"/>
  <c r="L21" i="5" s="1"/>
  <c r="I20" i="5"/>
  <c r="I21" i="5" s="1"/>
  <c r="J20" i="5"/>
  <c r="J21" i="5" s="1"/>
  <c r="J20" i="6"/>
  <c r="J21" i="6" s="1"/>
  <c r="I20" i="6"/>
  <c r="I21" i="6" s="1"/>
  <c r="K20" i="6"/>
  <c r="K21" i="6" s="1"/>
  <c r="L20" i="6"/>
  <c r="L21" i="6" s="1"/>
  <c r="Q16" i="10"/>
  <c r="Q17" i="10" l="1"/>
  <c r="J23" i="5"/>
  <c r="J22" i="5"/>
  <c r="I23" i="5"/>
  <c r="I22" i="5"/>
  <c r="L22" i="5"/>
  <c r="L23" i="5"/>
  <c r="K22" i="5"/>
  <c r="K23" i="5" s="1"/>
  <c r="L23" i="6"/>
  <c r="L22" i="6"/>
  <c r="I23" i="6"/>
  <c r="I22" i="6"/>
  <c r="K23" i="6"/>
  <c r="K22" i="6"/>
  <c r="J22" i="6"/>
  <c r="J23" i="6" s="1"/>
  <c r="K24" i="5" l="1"/>
  <c r="K25" i="5" s="1"/>
  <c r="L24" i="5"/>
  <c r="I25" i="5"/>
  <c r="I26" i="5" s="1"/>
  <c r="I24" i="5"/>
  <c r="J24" i="5"/>
  <c r="J24" i="6"/>
  <c r="K24" i="6"/>
  <c r="K25" i="6" s="1"/>
  <c r="K26" i="6" s="1"/>
  <c r="I24" i="6"/>
  <c r="L24" i="6"/>
  <c r="L25" i="6" s="1"/>
  <c r="L26" i="6" s="1"/>
  <c r="I31" i="5" l="1"/>
  <c r="I29" i="5"/>
  <c r="I27" i="5"/>
  <c r="I30" i="5"/>
  <c r="I28" i="5"/>
  <c r="L25" i="5"/>
  <c r="L26" i="5" s="1"/>
  <c r="J25" i="5"/>
  <c r="J26" i="5" s="1"/>
  <c r="K26" i="5"/>
  <c r="I26" i="6"/>
  <c r="L27" i="6"/>
  <c r="L28" i="6"/>
  <c r="L29" i="6" s="1"/>
  <c r="L30" i="6"/>
  <c r="L31" i="6" s="1"/>
  <c r="K27" i="6"/>
  <c r="K30" i="6"/>
  <c r="K31" i="6" s="1"/>
  <c r="K28" i="6"/>
  <c r="K29" i="6" s="1"/>
  <c r="J25" i="6"/>
  <c r="J26" i="6" s="1"/>
  <c r="I25" i="6"/>
  <c r="J31" i="5" l="1"/>
  <c r="J29" i="5"/>
  <c r="J27" i="5"/>
  <c r="J30" i="5"/>
  <c r="J28" i="5"/>
  <c r="L30" i="5"/>
  <c r="L28" i="5"/>
  <c r="L31" i="5"/>
  <c r="L29" i="5"/>
  <c r="L27" i="5"/>
  <c r="K31" i="5"/>
  <c r="K29" i="5"/>
  <c r="K27" i="5"/>
  <c r="K30" i="5"/>
  <c r="K28" i="5"/>
  <c r="J27" i="6"/>
  <c r="J30" i="6"/>
  <c r="J31" i="6" s="1"/>
  <c r="J28" i="6"/>
  <c r="J29" i="6" s="1"/>
  <c r="I27" i="6"/>
  <c r="I30" i="6"/>
  <c r="I31" i="6" s="1"/>
  <c r="I28" i="6"/>
  <c r="I29" i="6" s="1"/>
</calcChain>
</file>

<file path=xl/comments1.xml><?xml version="1.0" encoding="utf-8"?>
<comments xmlns="http://schemas.openxmlformats.org/spreadsheetml/2006/main">
  <authors>
    <author>KDN User</author>
  </authors>
  <commentList>
    <comment ref="P5" authorId="0" shapeId="0">
      <text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단가</t>
        </r>
        <r>
          <rPr>
            <b/>
            <sz val="9"/>
            <color indexed="81"/>
            <rFont val="Tahoma"/>
            <family val="2"/>
          </rPr>
          <t xml:space="preserve"> 13</t>
        </r>
      </text>
    </comment>
  </commentList>
</comments>
</file>

<file path=xl/sharedStrings.xml><?xml version="1.0" encoding="utf-8"?>
<sst xmlns="http://schemas.openxmlformats.org/spreadsheetml/2006/main" count="17603" uniqueCount="3609">
  <si>
    <t>단순정비 정산설계서</t>
    <phoneticPr fontId="5" type="noConversion"/>
  </si>
  <si>
    <t xml:space="preserve">단순정비명 : </t>
    <phoneticPr fontId="2" type="noConversion"/>
  </si>
  <si>
    <t>공사
번호</t>
    <phoneticPr fontId="5" type="noConversion"/>
  </si>
  <si>
    <t>분류</t>
    <phoneticPr fontId="9" type="noConversion"/>
  </si>
  <si>
    <t>공사
기간</t>
    <phoneticPr fontId="9" type="noConversion"/>
  </si>
  <si>
    <t>1차 사업소</t>
    <phoneticPr fontId="2" type="noConversion"/>
  </si>
  <si>
    <t>2차 사업소</t>
    <phoneticPr fontId="2" type="noConversion"/>
  </si>
  <si>
    <t>장소-공사명</t>
    <phoneticPr fontId="9" type="noConversion"/>
  </si>
  <si>
    <t>통보자</t>
    <phoneticPr fontId="9" type="noConversion"/>
  </si>
  <si>
    <t>자  재  비</t>
    <phoneticPr fontId="5" type="noConversion"/>
  </si>
  <si>
    <t>기기설치품</t>
  </si>
  <si>
    <t>비  고</t>
    <phoneticPr fontId="9" type="noConversion"/>
  </si>
  <si>
    <t>자  재  명</t>
    <phoneticPr fontId="5" type="noConversion"/>
  </si>
  <si>
    <t>수량
(A)</t>
    <phoneticPr fontId="9" type="noConversion"/>
  </si>
  <si>
    <t>단 가
(B)</t>
    <phoneticPr fontId="9" type="noConversion"/>
  </si>
  <si>
    <t>금 액
(C=A*B)</t>
    <phoneticPr fontId="9" type="noConversion"/>
  </si>
  <si>
    <t>비 고</t>
    <phoneticPr fontId="9" type="noConversion"/>
  </si>
  <si>
    <t>서비스
번호</t>
    <phoneticPr fontId="9" type="noConversion"/>
  </si>
  <si>
    <t>종     류</t>
    <phoneticPr fontId="5" type="noConversion"/>
  </si>
  <si>
    <t>대수
(D)</t>
    <phoneticPr fontId="9" type="noConversion"/>
  </si>
  <si>
    <t>적용 ERP단가
(E)</t>
    <phoneticPr fontId="9" type="noConversion"/>
  </si>
  <si>
    <t>금 액
(F=D*E)</t>
    <phoneticPr fontId="9" type="noConversion"/>
  </si>
  <si>
    <t xml:space="preserve"> [정보통신분야]</t>
    <phoneticPr fontId="9" type="noConversion"/>
  </si>
  <si>
    <t>단순정비</t>
  </si>
  <si>
    <t>몰드</t>
  </si>
  <si>
    <t>소    계</t>
    <phoneticPr fontId="9" type="noConversion"/>
  </si>
  <si>
    <t>TOTAL</t>
    <phoneticPr fontId="2" type="noConversion"/>
  </si>
  <si>
    <t>단순정비작업내용</t>
    <phoneticPr fontId="2" type="noConversion"/>
  </si>
  <si>
    <t>작업일</t>
    <phoneticPr fontId="2" type="noConversion"/>
  </si>
  <si>
    <t>작업자</t>
    <phoneticPr fontId="2" type="noConversion"/>
  </si>
  <si>
    <t>사용품목</t>
    <phoneticPr fontId="2" type="noConversion"/>
  </si>
  <si>
    <t>작업내용</t>
    <phoneticPr fontId="2" type="noConversion"/>
  </si>
  <si>
    <t>특이사항</t>
    <phoneticPr fontId="2" type="noConversion"/>
  </si>
  <si>
    <t>[ 수 량  명 세 서 ]</t>
    <phoneticPr fontId="9" type="noConversion"/>
  </si>
  <si>
    <t>사업소명</t>
    <phoneticPr fontId="2" type="noConversion"/>
  </si>
  <si>
    <t>건물위치
(층)</t>
  </si>
  <si>
    <t>팀명</t>
    <phoneticPr fontId="2" type="noConversion"/>
  </si>
  <si>
    <t>전산장비 작업내역</t>
    <phoneticPr fontId="2" type="noConversion"/>
  </si>
  <si>
    <t>스위치 HUB</t>
    <phoneticPr fontId="2" type="noConversion"/>
  </si>
  <si>
    <t>LAN Cable (Cat.5E)</t>
    <phoneticPr fontId="2" type="noConversion"/>
  </si>
  <si>
    <t>RJ-45 커넥터</t>
    <phoneticPr fontId="2" type="noConversion"/>
  </si>
  <si>
    <t>몰드</t>
    <phoneticPr fontId="2" type="noConversion"/>
  </si>
  <si>
    <t>좌석별 멀티콘센트</t>
    <phoneticPr fontId="2" type="noConversion"/>
  </si>
  <si>
    <t>전원케이블</t>
    <phoneticPr fontId="2" type="noConversion"/>
  </si>
  <si>
    <t>동축케이블</t>
    <phoneticPr fontId="2" type="noConversion"/>
  </si>
  <si>
    <t>노출콘센트</t>
    <phoneticPr fontId="2" type="noConversion"/>
  </si>
  <si>
    <t>UTP 케이블 포설</t>
    <phoneticPr fontId="2" type="noConversion"/>
  </si>
  <si>
    <t>비고</t>
    <phoneticPr fontId="2" type="noConversion"/>
  </si>
  <si>
    <t>좌석</t>
    <phoneticPr fontId="2" type="noConversion"/>
  </si>
  <si>
    <t>IPT</t>
    <phoneticPr fontId="2" type="noConversion"/>
  </si>
  <si>
    <t>스캐너</t>
    <phoneticPr fontId="2" type="noConversion"/>
  </si>
  <si>
    <t>기타
팩스</t>
    <phoneticPr fontId="2" type="noConversion"/>
  </si>
  <si>
    <t>계
(포트수)</t>
    <phoneticPr fontId="2" type="noConversion"/>
  </si>
  <si>
    <t>기존
HUB</t>
    <phoneticPr fontId="2" type="noConversion"/>
  </si>
  <si>
    <t>기존 HUB
 RACK</t>
    <phoneticPr fontId="2" type="noConversion"/>
  </si>
  <si>
    <t>신규
HUB</t>
    <phoneticPr fontId="2" type="noConversion"/>
  </si>
  <si>
    <t>단말 연결 케이블</t>
    <phoneticPr fontId="2" type="noConversion"/>
  </si>
  <si>
    <t>Patch Cable(Cat.5E)</t>
    <phoneticPr fontId="2" type="noConversion"/>
  </si>
  <si>
    <t>RJ-45
JACK</t>
    <phoneticPr fontId="2" type="noConversion"/>
  </si>
  <si>
    <t>RJ-45 CAP</t>
    <phoneticPr fontId="2" type="noConversion"/>
  </si>
  <si>
    <t>대</t>
    <phoneticPr fontId="2" type="noConversion"/>
  </si>
  <si>
    <t>중</t>
    <phoneticPr fontId="2" type="noConversion"/>
  </si>
  <si>
    <t>소</t>
    <phoneticPr fontId="2" type="noConversion"/>
  </si>
  <si>
    <t>4구 3M</t>
    <phoneticPr fontId="2" type="noConversion"/>
  </si>
  <si>
    <t>4구 5M</t>
    <phoneticPr fontId="2" type="noConversion"/>
  </si>
  <si>
    <t>4구 10M</t>
    <phoneticPr fontId="2" type="noConversion"/>
  </si>
  <si>
    <t>2.5*3C</t>
    <phoneticPr fontId="2" type="noConversion"/>
  </si>
  <si>
    <t>HFBT-5C</t>
    <phoneticPr fontId="2" type="noConversion"/>
  </si>
  <si>
    <t>플러그</t>
    <phoneticPr fontId="2" type="noConversion"/>
  </si>
  <si>
    <t>2구 접지</t>
    <phoneticPr fontId="2" type="noConversion"/>
  </si>
  <si>
    <t>3구 접지</t>
    <phoneticPr fontId="2" type="noConversion"/>
  </si>
  <si>
    <t>1열</t>
    <phoneticPr fontId="2" type="noConversion"/>
  </si>
  <si>
    <t>2열</t>
    <phoneticPr fontId="2" type="noConversion"/>
  </si>
  <si>
    <t>3열</t>
    <phoneticPr fontId="2" type="noConversion"/>
  </si>
  <si>
    <t>포트</t>
    <phoneticPr fontId="2" type="noConversion"/>
  </si>
  <si>
    <t>거리</t>
    <phoneticPr fontId="2" type="noConversion"/>
  </si>
  <si>
    <t>총량</t>
    <phoneticPr fontId="2" type="noConversion"/>
  </si>
  <si>
    <t>거리(M)</t>
    <phoneticPr fontId="2" type="noConversion"/>
  </si>
  <si>
    <t>(S.W~S.W)</t>
    <phoneticPr fontId="2" type="noConversion"/>
  </si>
  <si>
    <t>(S.W~VDSL)</t>
    <phoneticPr fontId="2" type="noConversion"/>
  </si>
  <si>
    <t>회색(업무용)</t>
    <phoneticPr fontId="2" type="noConversion"/>
  </si>
  <si>
    <t>황색(인터넷)</t>
    <phoneticPr fontId="2" type="noConversion"/>
  </si>
  <si>
    <t>녹색(IPT)</t>
    <phoneticPr fontId="2" type="noConversion"/>
  </si>
  <si>
    <t>계</t>
    <phoneticPr fontId="2" type="noConversion"/>
  </si>
  <si>
    <t xml:space="preserve"> </t>
    <phoneticPr fontId="2" type="noConversion"/>
  </si>
  <si>
    <t xml:space="preserve">  </t>
    <phoneticPr fontId="2" type="noConversion"/>
  </si>
  <si>
    <t>단순정비 시공 사진</t>
    <phoneticPr fontId="9" type="noConversion"/>
  </si>
  <si>
    <t xml:space="preserve">공사번호: </t>
    <phoneticPr fontId="9" type="noConversion"/>
  </si>
  <si>
    <t>내용</t>
    <phoneticPr fontId="2" type="noConversion"/>
  </si>
  <si>
    <t>[ 단순정비 단가 산출내역 ]</t>
    <phoneticPr fontId="2" type="noConversion"/>
  </si>
  <si>
    <t>액세스플로어</t>
    <phoneticPr fontId="2" type="noConversion"/>
  </si>
  <si>
    <t>(단위 : 원/m)</t>
    <phoneticPr fontId="35" type="noConversion"/>
  </si>
  <si>
    <t>비   목</t>
    <phoneticPr fontId="36" type="noConversion"/>
  </si>
  <si>
    <t>산  정  기  준</t>
    <phoneticPr fontId="36" type="noConversion"/>
  </si>
  <si>
    <t>신증설</t>
    <phoneticPr fontId="36" type="noConversion"/>
  </si>
  <si>
    <t>철거(불용)</t>
    <phoneticPr fontId="36" type="noConversion"/>
  </si>
  <si>
    <t>철거(재사용)</t>
    <phoneticPr fontId="36" type="noConversion"/>
  </si>
  <si>
    <t>이설</t>
  </si>
  <si>
    <t>비고</t>
  </si>
  <si>
    <t>공 사 원 가</t>
    <phoneticPr fontId="36" type="noConversion"/>
  </si>
  <si>
    <t>재 료 비</t>
    <phoneticPr fontId="36" type="noConversion"/>
  </si>
  <si>
    <t>▷ 한전제공 또는 별도 정산</t>
    <phoneticPr fontId="36" type="noConversion"/>
  </si>
  <si>
    <t>노 무 비</t>
    <phoneticPr fontId="36" type="noConversion"/>
  </si>
  <si>
    <t>직접노무비</t>
  </si>
  <si>
    <t>구   분</t>
    <phoneticPr fontId="36" type="noConversion"/>
  </si>
  <si>
    <t>직  종  명</t>
    <phoneticPr fontId="36" type="noConversion"/>
  </si>
  <si>
    <t>노임단가</t>
    <phoneticPr fontId="36" type="noConversion"/>
  </si>
  <si>
    <t>노무량(인)</t>
    <phoneticPr fontId="36" type="noConversion"/>
  </si>
  <si>
    <t>건축목공</t>
  </si>
  <si>
    <t>보통인부</t>
  </si>
  <si>
    <t>철   거</t>
    <phoneticPr fontId="36" type="noConversion"/>
  </si>
  <si>
    <t>(불 용)</t>
  </si>
  <si>
    <t>철   거</t>
  </si>
  <si>
    <t>(재사용)</t>
  </si>
  <si>
    <t>이   설</t>
    <phoneticPr fontId="36" type="noConversion"/>
  </si>
  <si>
    <t>직접노무비 계</t>
    <phoneticPr fontId="36" type="noConversion"/>
  </si>
  <si>
    <t xml:space="preserve"> ▷ 통신품셈 3-6-1 [액세스플로어-스틸Floor ] 적용</t>
    <phoneticPr fontId="36" type="noConversion"/>
  </si>
  <si>
    <t xml:space="preserve">   - 신증설 : 건축목공 0.108(면적 0.6㎡,0.18*0.6) / 보통인부 0.108(면적 0.6㎡) </t>
    <phoneticPr fontId="2" type="noConversion"/>
  </si>
  <si>
    <t xml:space="preserve">   - 철거 : (불용 : 신증설 × 50%, 재사용 : 신증설 x 80%)</t>
    <phoneticPr fontId="2" type="noConversion"/>
  </si>
  <si>
    <t xml:space="preserve">   - 이설 : (신증설 + 철거(재사용)) 적용</t>
    <phoneticPr fontId="2" type="noConversion"/>
  </si>
  <si>
    <t>간접노무비</t>
  </si>
  <si>
    <t xml:space="preserve"> 직접노무비 × 간접노무비율 7.9%</t>
  </si>
  <si>
    <t>소    계</t>
  </si>
  <si>
    <t>기 타 경 비</t>
    <phoneticPr fontId="36" type="noConversion"/>
  </si>
  <si>
    <t xml:space="preserve"> (재료비 ＋ 노무비) × 기타경비율 5.5%</t>
  </si>
  <si>
    <t>공 사 원 가</t>
    <phoneticPr fontId="37" type="noConversion"/>
  </si>
  <si>
    <t xml:space="preserve"> 재료비 ＋ 노무비 ＋ 기타경비</t>
    <phoneticPr fontId="36" type="noConversion"/>
  </si>
  <si>
    <t>일반관리비</t>
    <phoneticPr fontId="37" type="noConversion"/>
  </si>
  <si>
    <t xml:space="preserve"> 공사원가 × 일반관리비율 6%</t>
  </si>
  <si>
    <t>이        윤</t>
    <phoneticPr fontId="37" type="noConversion"/>
  </si>
  <si>
    <t xml:space="preserve"> (공사원가 ＋ 일반관리비 - 재료비) × 이윤율 10%</t>
  </si>
  <si>
    <t>합        계</t>
    <phoneticPr fontId="37" type="noConversion"/>
  </si>
  <si>
    <t xml:space="preserve"> 공사원가 ＋ 일반관리비 ＋ 이윤</t>
    <phoneticPr fontId="36" type="noConversion"/>
  </si>
  <si>
    <t>근무시간외 할증 적용시 단가</t>
  </si>
  <si>
    <t>낙찰율(95.0676%) 적용</t>
    <phoneticPr fontId="36" type="noConversion"/>
  </si>
  <si>
    <t>근무시간외 할증 적용시 낙찰율(95.0676%) 적용</t>
    <phoneticPr fontId="2" type="noConversion"/>
  </si>
  <si>
    <r>
      <t>낙찰율(95.0676%) * 업무분담율(</t>
    </r>
    <r>
      <rPr>
        <b/>
        <sz val="8"/>
        <color rgb="FFFF0000"/>
        <rFont val="맑은 고딕"/>
        <family val="3"/>
        <charset val="129"/>
      </rPr>
      <t>60%</t>
    </r>
    <r>
      <rPr>
        <b/>
        <sz val="8"/>
        <rFont val="맑은 고딕"/>
        <family val="3"/>
        <charset val="129"/>
      </rPr>
      <t>) * 낙찰율(81.19%)</t>
    </r>
    <phoneticPr fontId="36" type="noConversion"/>
  </si>
  <si>
    <r>
      <t>근무시간외 할증 적용시 낙찰율(95.0676%) * 업무분담율(</t>
    </r>
    <r>
      <rPr>
        <b/>
        <sz val="9"/>
        <color rgb="FFFF0000"/>
        <rFont val="맑은 고딕"/>
        <family val="3"/>
        <charset val="129"/>
      </rPr>
      <t>60%</t>
    </r>
    <r>
      <rPr>
        <b/>
        <sz val="9"/>
        <rFont val="맑은 고딕"/>
        <family val="3"/>
        <charset val="129"/>
      </rPr>
      <t>) * 낙찰율(81.19%)</t>
    </r>
    <phoneticPr fontId="2" type="noConversion"/>
  </si>
  <si>
    <t>UTP케이블 3열</t>
    <phoneticPr fontId="35" type="noConversion"/>
  </si>
  <si>
    <t>통신케이블공</t>
    <phoneticPr fontId="2" type="noConversion"/>
  </si>
  <si>
    <t xml:space="preserve"> ▷ 통신품셈 4-3-1 [꼬임케이블 포설 - UTP 구내 4Pr ] 적용</t>
    <phoneticPr fontId="36" type="noConversion"/>
  </si>
  <si>
    <t xml:space="preserve">   - 신증설 : 통신케이블공 0.015인 (3열동시 260%)</t>
    <phoneticPr fontId="2" type="noConversion"/>
  </si>
  <si>
    <t xml:space="preserve">   - 철거 : (불용 : 신증설 × 50%, 재사용 : 신증설 x 90%)</t>
    <phoneticPr fontId="2" type="noConversion"/>
  </si>
  <si>
    <t>낙찰율(95.0676%) 적용 * 3열 동시(260%)</t>
    <phoneticPr fontId="36" type="noConversion"/>
  </si>
  <si>
    <t>근무시간외 할증 적용시 낙찰율(95.0676%) 적용 * 3열 동시(260%)</t>
    <phoneticPr fontId="2" type="noConversion"/>
  </si>
  <si>
    <r>
      <t>낙찰율(95.0676%) * 업무분담율(</t>
    </r>
    <r>
      <rPr>
        <b/>
        <sz val="8"/>
        <color rgb="FFFF0000"/>
        <rFont val="맑은 고딕"/>
        <family val="3"/>
        <charset val="129"/>
      </rPr>
      <t>60%</t>
    </r>
    <r>
      <rPr>
        <b/>
        <sz val="8"/>
        <rFont val="맑은 고딕"/>
        <family val="3"/>
        <charset val="129"/>
      </rPr>
      <t>) * 낙찰율(81.19%) * 3열동시(260%)</t>
    </r>
    <phoneticPr fontId="36" type="noConversion"/>
  </si>
  <si>
    <r>
      <t>근무시간외 할증 적용시 낙찰율(95.0676%) * 업무분담율(</t>
    </r>
    <r>
      <rPr>
        <b/>
        <sz val="9"/>
        <color rgb="FFFF0000"/>
        <rFont val="맑은 고딕"/>
        <family val="3"/>
        <charset val="129"/>
      </rPr>
      <t>60%</t>
    </r>
    <r>
      <rPr>
        <b/>
        <sz val="9"/>
        <rFont val="맑은 고딕"/>
        <family val="3"/>
        <charset val="129"/>
      </rPr>
      <t>) * 낙찰율(81.19%) * 3열동시(260%)</t>
    </r>
    <phoneticPr fontId="2" type="noConversion"/>
  </si>
  <si>
    <t>19년 서비스번호</t>
  </si>
  <si>
    <t>20년 서비스번호</t>
    <phoneticPr fontId="9" type="noConversion"/>
  </si>
  <si>
    <t>21년 서비스번호</t>
    <phoneticPr fontId="9" type="noConversion"/>
  </si>
  <si>
    <t>22년 서비스번호</t>
    <phoneticPr fontId="9" type="noConversion"/>
  </si>
  <si>
    <t>계층레벨1</t>
    <phoneticPr fontId="9" type="noConversion"/>
  </si>
  <si>
    <t>계층레벨2</t>
    <phoneticPr fontId="9" type="noConversion"/>
  </si>
  <si>
    <t>계층레벨3</t>
  </si>
  <si>
    <t>계층레벨4</t>
  </si>
  <si>
    <t>계층레벨5</t>
  </si>
  <si>
    <t>계층레벨6</t>
  </si>
  <si>
    <t>항목</t>
    <phoneticPr fontId="2" type="noConversion"/>
  </si>
  <si>
    <t>기본단위</t>
    <phoneticPr fontId="9" type="noConversion"/>
  </si>
  <si>
    <t>19년단가</t>
    <phoneticPr fontId="2" type="noConversion"/>
  </si>
  <si>
    <t>20년단가</t>
  </si>
  <si>
    <t>21년단가</t>
    <phoneticPr fontId="9" type="noConversion"/>
  </si>
  <si>
    <t>22년단가</t>
    <phoneticPr fontId="2" type="noConversion"/>
  </si>
  <si>
    <t>하도 구분</t>
    <phoneticPr fontId="2" type="noConversion"/>
  </si>
  <si>
    <t>KDN계약단가</t>
    <phoneticPr fontId="9" type="noConversion"/>
  </si>
  <si>
    <t>하도 계약</t>
    <phoneticPr fontId="2" type="noConversion"/>
  </si>
  <si>
    <t>21년</t>
    <phoneticPr fontId="2" type="noConversion"/>
  </si>
  <si>
    <t>H/W유지보수</t>
  </si>
  <si>
    <t>[일반]</t>
  </si>
  <si>
    <t>서버 및 주변설비</t>
    <phoneticPr fontId="9" type="noConversion"/>
  </si>
  <si>
    <t>운영서버</t>
    <phoneticPr fontId="9" type="noConversion"/>
  </si>
  <si>
    <t>서버_S(1억원 이상)</t>
  </si>
  <si>
    <t xml:space="preserve">[일반] 서버 및 주변설비 운영서버 서버_S(1억원 이상) </t>
  </si>
  <si>
    <t>대</t>
  </si>
  <si>
    <t>계약낙찰율</t>
    <phoneticPr fontId="2" type="noConversion"/>
  </si>
  <si>
    <t>서버_A(1억원 이상)</t>
  </si>
  <si>
    <t xml:space="preserve">[일반] 서버 및 주변설비 운영서버 서버_A(1억원 이상) </t>
  </si>
  <si>
    <t>일괄위탁 업무부담율</t>
    <phoneticPr fontId="2" type="noConversion"/>
  </si>
  <si>
    <t>서버_B(5,000만원 이상)</t>
  </si>
  <si>
    <t xml:space="preserve">[일반] 서버 및 주변설비 운영서버 서버_B(5,000만원 이상) </t>
  </si>
  <si>
    <t>단순정비 업무분담율</t>
    <phoneticPr fontId="2" type="noConversion"/>
  </si>
  <si>
    <t>서버_C(3,000만원 이상)</t>
  </si>
  <si>
    <t xml:space="preserve">[일반] 서버 및 주변설비 운영서버 서버_C(3,000만원 이상) </t>
  </si>
  <si>
    <t>지장전주 이설공사 업무분담율</t>
    <phoneticPr fontId="2" type="noConversion"/>
  </si>
  <si>
    <t>워크스테이션_A(2,000만원 이상)</t>
  </si>
  <si>
    <t xml:space="preserve">[일반] 서버 및 주변설비 운영서버 워크스테이션_A(2,000만원 이상) </t>
  </si>
  <si>
    <t>소모품 설치 업무분담율</t>
    <phoneticPr fontId="2" type="noConversion"/>
  </si>
  <si>
    <t>표준단가 설치비 외 없음</t>
    <phoneticPr fontId="2" type="noConversion"/>
  </si>
  <si>
    <t>워크스테이션_B(1,000만원 이상)</t>
  </si>
  <si>
    <t xml:space="preserve">[일반] 서버 및 주변설비 운영서버 워크스테이션_B(1,000만원 이상) </t>
  </si>
  <si>
    <t>워크스테이션_C(1,000만원 미만)</t>
  </si>
  <si>
    <t xml:space="preserve">[일반] 서버 및 주변설비 운영서버 워크스테이션_C(1,000만원 미만) </t>
  </si>
  <si>
    <t>저장장치</t>
    <phoneticPr fontId="9" type="noConversion"/>
  </si>
  <si>
    <t>VTL</t>
  </si>
  <si>
    <t xml:space="preserve">[일반] 서버 및 주변설비 저장장치 VTL </t>
  </si>
  <si>
    <t>Tape</t>
  </si>
  <si>
    <t xml:space="preserve">[일반] 서버 및 주변설비 저장장치 Tape </t>
  </si>
  <si>
    <t>Disk Array</t>
  </si>
  <si>
    <t xml:space="preserve">[일반] 서버 및 주변설비 저장장치 Disk Array </t>
  </si>
  <si>
    <t>고객지원설비</t>
    <phoneticPr fontId="47" type="noConversion"/>
  </si>
  <si>
    <t>CTI시스템</t>
    <phoneticPr fontId="47" type="noConversion"/>
  </si>
  <si>
    <t>CTI_IPT미디어장치(Center)</t>
  </si>
  <si>
    <t xml:space="preserve">[일반] 고객지원설비 CTI시스템 CTI_IPT미디어장치(Center) </t>
  </si>
  <si>
    <t>CTI_IPT미디어장치(Remote)</t>
  </si>
  <si>
    <t xml:space="preserve">[일반] 고객지원설비 CTI시스템 CTI_IPT미디어장치(Remote) </t>
  </si>
  <si>
    <t>CTI_IPT_GATEWAY(Center)</t>
  </si>
  <si>
    <t xml:space="preserve">[일반] 고객지원설비 CTI시스템 CTI_IPT_GATEWAY(Center) </t>
  </si>
  <si>
    <t>CTI_IPT_GATEWAY(Remote)</t>
  </si>
  <si>
    <t xml:space="preserve">[일반] 고객지원설비 CTI시스템 CTI_IPT_GATEWAY(Remote) </t>
  </si>
  <si>
    <t>통합통계단말장치</t>
  </si>
  <si>
    <t xml:space="preserve">[일반] 고객지원설비 CTI시스템 통합통계단말장치 </t>
  </si>
  <si>
    <t>IT지원센타시스템</t>
  </si>
  <si>
    <t>A/V Matrix Switcher</t>
  </si>
  <si>
    <t xml:space="preserve">[일반] 고객지원설비 IT지원센타시스템 A/V Matrix Switcher </t>
  </si>
  <si>
    <t>RGB Matrix Switcher</t>
  </si>
  <si>
    <t xml:space="preserve">[일반] 고객지원설비 IT지원센타시스템 RGB Matrix Switcher </t>
  </si>
  <si>
    <t>NETWORK설비</t>
    <phoneticPr fontId="47" type="noConversion"/>
  </si>
  <si>
    <t>근거리무선검침시스템</t>
    <phoneticPr fontId="9" type="noConversion"/>
  </si>
  <si>
    <t>검침용PDA</t>
  </si>
  <si>
    <t xml:space="preserve">[일반] NETWORK설비 근거리무선검침시스템 검침용PDA </t>
  </si>
  <si>
    <t>LAN장치</t>
  </si>
  <si>
    <t>ATM</t>
  </si>
  <si>
    <t xml:space="preserve">[일반] NETWORK설비 LAN장치 ATM </t>
  </si>
  <si>
    <t>Router(백본)</t>
  </si>
  <si>
    <t xml:space="preserve">[일반] NETWORK설비 LAN장치 Router(백본) </t>
  </si>
  <si>
    <t>Router(2Serial초과)</t>
  </si>
  <si>
    <t xml:space="preserve">[일반] NETWORK설비 LAN장치 Router(2Serial초과) </t>
  </si>
  <si>
    <t>Router(2Serial이하)</t>
  </si>
  <si>
    <t xml:space="preserve">[일반] NETWORK설비 LAN장치 Router(2Serial이하) </t>
  </si>
  <si>
    <t>백본스위치(본사)</t>
  </si>
  <si>
    <t xml:space="preserve">[일반] NETWORK설비 LAN장치 백본스위치(본사) </t>
  </si>
  <si>
    <t>백본스위치(사업소)</t>
  </si>
  <si>
    <t xml:space="preserve">[일반] NETWORK설비 LAN장치 백본스위치(사업소) </t>
  </si>
  <si>
    <t>워크그룹스위치(본사)</t>
  </si>
  <si>
    <t xml:space="preserve">[일반] NETWORK설비 LAN장치 워크그룹스위치(본사) </t>
  </si>
  <si>
    <t>워크그룹스위치(사업소)</t>
  </si>
  <si>
    <t xml:space="preserve">[일반] NETWORK설비 LAN장치 워크그룹스위치(사업소) </t>
  </si>
  <si>
    <t>L4스위치</t>
  </si>
  <si>
    <t xml:space="preserve">[일반] NETWORK설비 LAN장치 L4스위치 </t>
  </si>
  <si>
    <t>L3스위치</t>
  </si>
  <si>
    <t xml:space="preserve">[일반] NETWORK설비 LAN장치 L3스위치 </t>
  </si>
  <si>
    <t>단말스위치(24Port이상)</t>
  </si>
  <si>
    <t xml:space="preserve">[일반] NETWORK설비 LAN장치 단말스위치(24Port이상) </t>
  </si>
  <si>
    <t>단말스위치(24Port미만 12Port이상)</t>
  </si>
  <si>
    <t xml:space="preserve">[일반] NETWORK설비 LAN장치 단말스위치(24Port미만 12Port이상) </t>
  </si>
  <si>
    <t>SAN스위치</t>
  </si>
  <si>
    <t xml:space="preserve">[일반] NETWORK설비 LAN장치 SAN스위치 </t>
  </si>
  <si>
    <t>미디어컨버터</t>
  </si>
  <si>
    <t xml:space="preserve">[일반] NETWORK설비 LAN장치 미디어컨버터 </t>
  </si>
  <si>
    <t>VoIP Gateway</t>
  </si>
  <si>
    <t xml:space="preserve">[일반] NETWORK설비 LAN장치 VoIP Gateway </t>
  </si>
  <si>
    <t>웹가속기</t>
  </si>
  <si>
    <t xml:space="preserve">[일반] NETWORK설비 LAN장치 웹가속기 </t>
  </si>
  <si>
    <t>네트웍설비(워크스테이션)</t>
  </si>
  <si>
    <t xml:space="preserve">[일반] NETWORK설비 LAN장치 네트웍설비(워크스테이션) </t>
  </si>
  <si>
    <t>채널전송장치(BCPS용)</t>
  </si>
  <si>
    <t xml:space="preserve">[일반] NETWORK설비 LAN장치 채널전송장치(BCPS용) </t>
  </si>
  <si>
    <t>POE단말스위치(8Port)</t>
  </si>
  <si>
    <t xml:space="preserve">[일반] NETWORK설비 LAN장치 POE단말스위치(8Port) </t>
  </si>
  <si>
    <t>R-FEP</t>
  </si>
  <si>
    <t xml:space="preserve">[일반] NETWORK설비 LAN장치 R-FEP </t>
  </si>
  <si>
    <t>무선LAN장치</t>
  </si>
  <si>
    <t>무선랜관리 스위치</t>
  </si>
  <si>
    <t xml:space="preserve">[일반] NETWORK설비 무선LAN장치 무선랜관리 스위치 </t>
  </si>
  <si>
    <t>무선 AP</t>
  </si>
  <si>
    <t xml:space="preserve">[일반] NETWORK설비 무선LAN장치 무선 AP </t>
  </si>
  <si>
    <t>무선 브릿지</t>
  </si>
  <si>
    <t xml:space="preserve">[일반] NETWORK설비 무선LAN장치 무선 브릿지 </t>
  </si>
  <si>
    <t>데이터통신장치</t>
    <phoneticPr fontId="47" type="noConversion"/>
  </si>
  <si>
    <t>MODEM(DIAL-UP포함)</t>
  </si>
  <si>
    <t xml:space="preserve">[일반] NETWORK설비 데이터통신장치 MODEM(DIAL-UP포함) </t>
  </si>
  <si>
    <t>MUX</t>
  </si>
  <si>
    <t xml:space="preserve">[일반] NETWORK설비 데이터통신장치 MUX </t>
  </si>
  <si>
    <t>TCU</t>
  </si>
  <si>
    <t xml:space="preserve">[일반] NETWORK설비 데이터통신장치 TCU </t>
  </si>
  <si>
    <t>CSU / DSU</t>
  </si>
  <si>
    <t xml:space="preserve">[일반] NETWORK설비 데이터통신장치 CSU / DSU </t>
  </si>
  <si>
    <t>터미널서버</t>
  </si>
  <si>
    <t xml:space="preserve">[일반] NETWORK설비 데이터통신장치 터미널서버 </t>
  </si>
  <si>
    <t>콘솔공유기(주장치)</t>
  </si>
  <si>
    <t xml:space="preserve">[일반] NETWORK설비 데이터통신장치 콘솔공유기(주장치) </t>
  </si>
  <si>
    <t>콘솔공유기(보조장치)</t>
  </si>
  <si>
    <t xml:space="preserve">[일반] NETWORK설비 데이터통신장치 콘솔공유기(보조장치) </t>
  </si>
  <si>
    <t>망감시장치</t>
  </si>
  <si>
    <t>품질측정장치(본사)</t>
  </si>
  <si>
    <t xml:space="preserve">[일반] NETWORK설비 망감시장치 품질측정장치(본사) </t>
  </si>
  <si>
    <t>단말기장치(RTU)</t>
  </si>
  <si>
    <t xml:space="preserve">[일반] NETWORK설비 망감시장치 단말기장치(RTU) </t>
  </si>
  <si>
    <t>단말기장치(iTSU)</t>
  </si>
  <si>
    <t xml:space="preserve">[일반] NETWORK설비 망감시장치 단말기장치(iTSU) </t>
  </si>
  <si>
    <t>단말기장치(PIA)</t>
  </si>
  <si>
    <t xml:space="preserve">[일반] NETWORK설비 망감시장치 단말기장치(PIA) </t>
  </si>
  <si>
    <t>DDD시험기</t>
  </si>
  <si>
    <t xml:space="preserve">[일반] NETWORK설비 망감시장치 DDD시험기 </t>
  </si>
  <si>
    <t>DDD단말기</t>
  </si>
  <si>
    <t xml:space="preserve">[일반] NETWORK설비 망감시장치 DDD단말기 </t>
  </si>
  <si>
    <t>센터작업자관리시스템</t>
    <phoneticPr fontId="47" type="noConversion"/>
  </si>
  <si>
    <t>IoT센서</t>
  </si>
  <si>
    <t xml:space="preserve">[일반] NETWORK설비 센터작업자관리시스템 IoT센서 </t>
  </si>
  <si>
    <t>위치정보수집장치(G/W)</t>
  </si>
  <si>
    <t xml:space="preserve">[일반] NETWORK설비 센터작업자관리시스템 위치정보수집장치(G/W) </t>
  </si>
  <si>
    <t>IoT센서 등록장치</t>
  </si>
  <si>
    <t xml:space="preserve">[일반] NETWORK설비 센터작업자관리시스템 IoT센서 등록장치 </t>
  </si>
  <si>
    <t>현장출입신청 단말장치</t>
  </si>
  <si>
    <t xml:space="preserve">[일반] NETWORK설비 센터작업자관리시스템 현장출입신청 단말장치 </t>
  </si>
  <si>
    <t>구간 암호화모듈</t>
  </si>
  <si>
    <t xml:space="preserve">[일반] NETWORK설비 센터작업자관리시스템 구간 암호화모듈 </t>
  </si>
  <si>
    <t>케이블 설비</t>
    <phoneticPr fontId="47" type="noConversion"/>
  </si>
  <si>
    <t>케이블설비</t>
  </si>
  <si>
    <t>비금속광케이블(OPGW연계)</t>
  </si>
  <si>
    <t xml:space="preserve">[일반] 케이블 설비 케이블설비 비금속광케이블(OPGW연계) </t>
  </si>
  <si>
    <t>Km</t>
  </si>
  <si>
    <t>비금속광케이블(가공)</t>
  </si>
  <si>
    <t xml:space="preserve">[일반] 케이블 설비 케이블설비 비금속광케이블(가공) </t>
  </si>
  <si>
    <t>동축케이블(누설포함)</t>
  </si>
  <si>
    <t xml:space="preserve">[일반] 케이블 설비 케이블설비 동축케이블(누설포함) </t>
  </si>
  <si>
    <t>OPGW</t>
    <phoneticPr fontId="47" type="noConversion"/>
  </si>
  <si>
    <t>OPGW 기별점검_154kv(인력)</t>
  </si>
  <si>
    <t xml:space="preserve">[일반] 케이블 설비 OPGW OPGW 기별점검_154kv(인력) </t>
  </si>
  <si>
    <t>기</t>
  </si>
  <si>
    <t>OPGW 기별점검_345kv(인력)</t>
  </si>
  <si>
    <t xml:space="preserve">[일반] 케이블 설비 OPGW OPGW 기별점검_345kv(인력) </t>
  </si>
  <si>
    <t>OPGW 기별점검_765kv(인력)</t>
  </si>
  <si>
    <t xml:space="preserve">[일반] 케이블 설비 OPGW OPGW 기별점검_765kv(인력) </t>
  </si>
  <si>
    <t>OPGW 기별점검_드론(일반)</t>
  </si>
  <si>
    <t xml:space="preserve">[일반] 케이블 설비 OPGW OPGW 기별점검_드론(일반) </t>
  </si>
  <si>
    <t>OPGW 기별점검_드론(할증)</t>
  </si>
  <si>
    <t xml:space="preserve">[일반] 케이블 설비 OPGW OPGW 기별점검_드론(할증) </t>
  </si>
  <si>
    <t>정보보호설비</t>
    <phoneticPr fontId="9" type="noConversion"/>
  </si>
  <si>
    <t>침입차단시스템(F/W)</t>
    <phoneticPr fontId="47" type="noConversion"/>
  </si>
  <si>
    <t>방화벽(일체형)_A(3,000만원 이상)</t>
  </si>
  <si>
    <t xml:space="preserve">[일반] 정보보호설비 침입차단시스템(F/W) 방화벽(일체형)_A(3,000만원 이상) </t>
  </si>
  <si>
    <t>방화벽(일체형)_B(1,000만원 이상)</t>
  </si>
  <si>
    <t xml:space="preserve">[일반] 정보보호설비 침입차단시스템(F/W) 방화벽(일체형)_B(1,000만원 이상) </t>
  </si>
  <si>
    <t>방화벽(일체형)_C(1,000만원 미만)</t>
  </si>
  <si>
    <t xml:space="preserve">[일반] 정보보호설비 침입차단시스템(F/W) 방화벽(일체형)_C(1,000만원 미만) </t>
  </si>
  <si>
    <t>방화벽(서버형)</t>
  </si>
  <si>
    <t xml:space="preserve">[일반] 정보보호설비 침입차단시스템(F/W) 방화벽(서버형) </t>
  </si>
  <si>
    <t>웹어플리케이션방화벽(일체형)</t>
  </si>
  <si>
    <t xml:space="preserve">[일반] 정보보호설비 침입차단시스템(F/W) 웹어플리케이션방화벽(일체형) </t>
  </si>
  <si>
    <t>자료연계시스템(일체형)</t>
  </si>
  <si>
    <t xml:space="preserve">[일반] 정보보호설비 침입차단시스템(F/W) 자료연계시스템(일체형) </t>
  </si>
  <si>
    <t>침입방지시스템</t>
  </si>
  <si>
    <t>침입방지시스템_A(3,000만원 이상)</t>
  </si>
  <si>
    <t xml:space="preserve">[일반] 정보보호설비 침입방지시스템 침입방지시스템_A(3,000만원 이상) </t>
  </si>
  <si>
    <t>침입방지시스템_B(1,000만원 이상)</t>
  </si>
  <si>
    <t xml:space="preserve">[일반] 정보보호설비 침입방지시스템 침입방지시스템_B(1,000만원 이상) </t>
  </si>
  <si>
    <t>침입방지시스템_C(1,000만원 미만)</t>
  </si>
  <si>
    <t xml:space="preserve">[일반] 정보보호설비 침입방지시스템 침입방지시스템_C(1,000만원 미만) </t>
  </si>
  <si>
    <t>가상사설망시스템</t>
    <phoneticPr fontId="47" type="noConversion"/>
  </si>
  <si>
    <t>통합Gate(FW, VPN)_A(3,000만원 이상)</t>
  </si>
  <si>
    <t xml:space="preserve">[일반] 정보보호설비 가상사설망시스템 통합Gate(FW, VPN)_A(3,000만원 이상) </t>
  </si>
  <si>
    <t>통합Gate(FW, VPN)_B(1,000만원 이상)</t>
  </si>
  <si>
    <t xml:space="preserve">[일반] 정보보호설비 가상사설망시스템 통합Gate(FW, VPN)_B(1,000만원 이상) </t>
  </si>
  <si>
    <t>통합Gate(FW, VPN)_C(1,000만원 미만)</t>
  </si>
  <si>
    <t xml:space="preserve">[일반] 정보보호설비 가상사설망시스템 통합Gate(FW, VPN)_C(1,000만원 미만) </t>
  </si>
  <si>
    <t>접근관리시스템</t>
  </si>
  <si>
    <t>정보자원통합관리 RMU(일체형)</t>
  </si>
  <si>
    <t xml:space="preserve">[일반] 정보보호설비 접근관리시스템 정보자원통합관리 RMU(일체형) </t>
  </si>
  <si>
    <t>정보자원통합관리 RMU(PC형)</t>
  </si>
  <si>
    <t xml:space="preserve">[일반] 정보보호설비 접근관리시스템 정보자원통합관리 RMU(PC형) </t>
  </si>
  <si>
    <t>네트워크접근통제관리시스템_A(일체형/2,500만원 이상)</t>
  </si>
  <si>
    <t xml:space="preserve">[일반] 정보보호설비 접근관리시스템 네트워크접근통제관리시스템_A(일체형/2,500만원 이상) </t>
  </si>
  <si>
    <t>네트워크접근통제관리시스템_B(일체형/1,500만원 이상)</t>
  </si>
  <si>
    <t xml:space="preserve">[일반] 정보보호설비 접근관리시스템 네트워크접근통제관리시스템_B(일체형/1,500만원 이상) </t>
  </si>
  <si>
    <t>네트워크접근통제관리시스템_C(일체형/1,500만원 미만)</t>
  </si>
  <si>
    <t xml:space="preserve">[일반] 정보보호설비 접근관리시스템 네트워크접근통제관리시스템_C(일체형/1,500만원 미만) </t>
  </si>
  <si>
    <t>네트워크접근통제관리시스템_A(일체형/센서/3,500만원 이상)</t>
  </si>
  <si>
    <t xml:space="preserve">[일반] 정보보호설비 접근관리시스템 네트워크접근통제관리시스템_A(일체형/센서/3,500만원 이상) </t>
  </si>
  <si>
    <t>네트워크접근통제관리시스템_B(일체형/센서/2,500만원 이상)</t>
  </si>
  <si>
    <t xml:space="preserve">[일반] 정보보호설비 접근관리시스템 네트워크접근통제관리시스템_B(일체형/센서/2,500만원 이상) </t>
  </si>
  <si>
    <t>네트워크접근통제관리시스템_C(일체형/센서/1,000만원 이상)</t>
  </si>
  <si>
    <t xml:space="preserve">[일반] 정보보호설비 접근관리시스템 네트워크접근통제관리시스템_C(일체형/센서/1,000만원 이상) </t>
  </si>
  <si>
    <t>네트워크접근통제관리시스템_D(일체형/센서/1,000만원 미만)</t>
  </si>
  <si>
    <t xml:space="preserve">[일반] 정보보호설비 접근관리시스템 네트워크접근통제관리시스템_D(일체형/센서/1,000만원 미만) </t>
  </si>
  <si>
    <t>네트워크접근통제관리시스템_E(일체형/센서/500만원 미만)</t>
  </si>
  <si>
    <t xml:space="preserve">[일반] 정보보호설비 접근관리시스템 네트워크접근통제관리시스템_E(일체형/센서/500만원 미만) </t>
  </si>
  <si>
    <t>바이러스방역관리시스템</t>
  </si>
  <si>
    <t>바이러스방역관리시스템(일체형/대형)_A(3,000만원 이상)</t>
  </si>
  <si>
    <t xml:space="preserve">[일반] 정보보호설비 바이러스방역관리시스템 바이러스방역관리시스템(일체형/대형)_A(3,000만원 이상) </t>
  </si>
  <si>
    <t>바이러스방역관리시스템(일체형/중형)_B(1,500만원 이상)</t>
  </si>
  <si>
    <t xml:space="preserve">[일반] 정보보호설비 바이러스방역관리시스템 바이러스방역관리시스템(일체형/중형)_B(1,500만원 이상) </t>
  </si>
  <si>
    <t>바이러스방역관리시스템(일체형/소형)_C(1,500만원 미만)</t>
  </si>
  <si>
    <t xml:space="preserve">[일반] 정보보호설비 바이러스방역관리시스템 바이러스방역관리시스템(일체형/소형)_C(1,500만원 미만) </t>
  </si>
  <si>
    <t>통합UTM</t>
  </si>
  <si>
    <t>통합UTM(IPS형/일체형)_A(3,000만원 이상)</t>
  </si>
  <si>
    <t xml:space="preserve">[일반] 정보보호설비 통합UTM 통합UTM(IPS형/일체형)_A(3,000만원 이상) </t>
  </si>
  <si>
    <t>통합UTM(IPS형/일체형)_B(1,000만원 이상)</t>
  </si>
  <si>
    <t xml:space="preserve">[일반] 정보보호설비 통합UTM 통합UTM(IPS형/일체형)_B(1,000만원 이상) </t>
  </si>
  <si>
    <t>통합UTM(IPS형/일체형)_C(1,000만원 미만)</t>
  </si>
  <si>
    <t xml:space="preserve">[일반] 정보보호설비 통합UTM 통합UTM(IPS형/일체형)_C(1,000만원 미만) </t>
  </si>
  <si>
    <t>주요기반설비</t>
  </si>
  <si>
    <t>주요기반설비/UTM(IPS형/일체형)</t>
  </si>
  <si>
    <t xml:space="preserve">[일반] 정보보호설비 주요기반설비 주요기반설비/UTM(IPS형/일체형) </t>
  </si>
  <si>
    <t>전원 및 환경설비</t>
    <phoneticPr fontId="47" type="noConversion"/>
  </si>
  <si>
    <t>정류기</t>
  </si>
  <si>
    <t>정류기_A(2,000만원 이상)</t>
  </si>
  <si>
    <t xml:space="preserve">[일반] 전원 및 환경설비 정류기 정류기_A(2,000만원 이상) </t>
  </si>
  <si>
    <t>정류기_B(1,000만원 이상)</t>
  </si>
  <si>
    <t xml:space="preserve">[일반] 전원 및 환경설비 정류기 정류기_B(1,000만원 이상) </t>
  </si>
  <si>
    <t>정류기_C(1,000만원 미만)</t>
  </si>
  <si>
    <t xml:space="preserve">[일반] 전원 및 환경설비 정류기 정류기_C(1,000만원 미만) </t>
  </si>
  <si>
    <t>UPS</t>
    <phoneticPr fontId="47" type="noConversion"/>
  </si>
  <si>
    <t>UPS_S(1억원 이상)</t>
  </si>
  <si>
    <t xml:space="preserve">[일반] 전원 및 환경설비 UPS UPS_S(1억원 이상) </t>
  </si>
  <si>
    <t>UPS_A(3,000만원 이상)</t>
  </si>
  <si>
    <t xml:space="preserve">[일반] 전원 및 환경설비 UPS UPS_A(3,000만원 이상) </t>
  </si>
  <si>
    <t>UPS_B(1,000만원 이상)</t>
  </si>
  <si>
    <t xml:space="preserve">[일반] 전원 및 환경설비 UPS UPS_B(1,000만원 이상) </t>
  </si>
  <si>
    <t>UPS_C(1,000만원 미만)</t>
  </si>
  <si>
    <t xml:space="preserve">[일반] 전원 및 환경설비 UPS UPS_C(1,000만원 미만) </t>
  </si>
  <si>
    <t>STS</t>
    <phoneticPr fontId="47" type="noConversion"/>
  </si>
  <si>
    <t>400A 이상</t>
  </si>
  <si>
    <t xml:space="preserve">[일반] 전원 및 환경설비 STS 400A 이상 </t>
  </si>
  <si>
    <t>축전지</t>
  </si>
  <si>
    <t>축전지_A(1,000만원 이상)</t>
  </si>
  <si>
    <t xml:space="preserve">[일반] 전원 및 환경설비 축전지 축전지_A(1,000만원 이상) </t>
  </si>
  <si>
    <t>조</t>
  </si>
  <si>
    <t>축전지_B(500만원 이상)</t>
  </si>
  <si>
    <t xml:space="preserve">[일반] 전원 및 환경설비 축전지 축전지_B(500만원 이상) </t>
  </si>
  <si>
    <t>축전지_C(500만원 미만)</t>
  </si>
  <si>
    <t xml:space="preserve">[일반] 전원 및 환경설비 축전지 축전지_C(500만원 미만) </t>
  </si>
  <si>
    <t>AVR</t>
  </si>
  <si>
    <t xml:space="preserve">[일반] 전원 및 환경설비 AVR AVR </t>
  </si>
  <si>
    <t>공조설비</t>
  </si>
  <si>
    <t>항온항습기</t>
  </si>
  <si>
    <t xml:space="preserve">[일반] 전원 및 환경설비 공조설비 항온항습기 </t>
  </si>
  <si>
    <t>에어컨</t>
  </si>
  <si>
    <t xml:space="preserve">[일반] 전원 및 환경설비 공조설비 에어컨 </t>
  </si>
  <si>
    <t>냉난방기</t>
  </si>
  <si>
    <t xml:space="preserve">[일반] 전원 및 환경설비 공조설비 냉난방기 </t>
  </si>
  <si>
    <t>공기청정기</t>
  </si>
  <si>
    <t xml:space="preserve">[일반] 전원 및 환경설비 공조설비 공기청정기 </t>
  </si>
  <si>
    <t>교환설비</t>
    <phoneticPr fontId="47" type="noConversion"/>
  </si>
  <si>
    <t>전자교환기</t>
  </si>
  <si>
    <t>1000회선이상</t>
  </si>
  <si>
    <t xml:space="preserve">[일반] 교환설비 전자교환기 1000회선이상 </t>
  </si>
  <si>
    <t>500회선이상</t>
  </si>
  <si>
    <t xml:space="preserve">[일반] 교환설비 전자교환기 500회선이상 </t>
  </si>
  <si>
    <t>500회선미만</t>
  </si>
  <si>
    <t xml:space="preserve">[일반] 교환설비 전자교환기 500회선미만 </t>
  </si>
  <si>
    <t>IP교환시스템</t>
  </si>
  <si>
    <t>IPT미디어장치(Center)</t>
  </si>
  <si>
    <t xml:space="preserve">[일반] 교환설비 IP교환시스템 IPT미디어장치(Center) </t>
  </si>
  <si>
    <t>IPT미디어장치(Remote)</t>
  </si>
  <si>
    <t xml:space="preserve">[일반] 교환설비 IP교환시스템 IPT미디어장치(Remote) </t>
  </si>
  <si>
    <t>IPT_GATEWAY(Center)</t>
  </si>
  <si>
    <t xml:space="preserve">[일반] 교환설비 IP교환시스템 IPT_GATEWAY(Center) </t>
  </si>
  <si>
    <t>IPT_GATEWAY(Remote)</t>
  </si>
  <si>
    <t xml:space="preserve">[일반] 교환설비 IP교환시스템 IPT_GATEWAY(Remote) </t>
  </si>
  <si>
    <t>IPT부가지원장치(XML,호추적등)</t>
  </si>
  <si>
    <t xml:space="preserve">[일반] 교환설비 IP교환시스템 IPT부가지원장치(XML,호추적등) </t>
  </si>
  <si>
    <t>IP계통운영통신시스템</t>
    <phoneticPr fontId="47" type="noConversion"/>
  </si>
  <si>
    <t>주장치(중,48회선이상)</t>
  </si>
  <si>
    <t xml:space="preserve">[일반] 교환설비 IP계통운영통신시스템 주장치(중,48회선이상) </t>
  </si>
  <si>
    <t>주장치(소,48회선미만)</t>
  </si>
  <si>
    <t xml:space="preserve">[일반] 교환설비 IP계통운영통신시스템 주장치(소,48회선미만) </t>
  </si>
  <si>
    <t>IP계통운영 녹음장치</t>
  </si>
  <si>
    <t xml:space="preserve">[일반] 교환설비 IP계통운영통신시스템 IP계통운영 녹음장치 </t>
  </si>
  <si>
    <t>IP계통운영 부가지원장치(ARS, NAC)</t>
  </si>
  <si>
    <t xml:space="preserve">[일반] 교환설비 IP계통운영통신시스템 IP계통운영 부가지원장치(ARS, NAC) </t>
  </si>
  <si>
    <t>IP사령원콘솔</t>
  </si>
  <si>
    <t xml:space="preserve">[일반] 교환설비 IP계통운영통신시스템 IP사령원콘솔 </t>
  </si>
  <si>
    <t>EoPDH</t>
  </si>
  <si>
    <t xml:space="preserve">[일반] 교환설비 IP계통운영통신시스템 EoPDH </t>
  </si>
  <si>
    <t>계통운영통신시스템</t>
  </si>
  <si>
    <t>키폰형 계통운영통신시스템</t>
  </si>
  <si>
    <t xml:space="preserve">[일반] 교환설비 계통운영통신시스템 키폰형 계통운영통신시스템 </t>
  </si>
  <si>
    <t>간이형 계통운영통신시스템</t>
  </si>
  <si>
    <t xml:space="preserve">[일반] 교환설비 계통운영통신시스템 간이형 계통운영통신시스템 </t>
  </si>
  <si>
    <t>디지털녹음장치</t>
  </si>
  <si>
    <t xml:space="preserve">[일반] 교환설비 계통운영통신시스템 디지털녹음장치 </t>
  </si>
  <si>
    <t>키폰</t>
  </si>
  <si>
    <t>키폰 주장치</t>
  </si>
  <si>
    <t xml:space="preserve">[일반] 교환설비 키폰 키폰 주장치 </t>
  </si>
  <si>
    <t>비디오폰</t>
  </si>
  <si>
    <t xml:space="preserve">[일반] 교환설비 비디오폰 비디오폰 </t>
  </si>
  <si>
    <t>인터폰</t>
  </si>
  <si>
    <t xml:space="preserve">[일반] 교환설비 인터폰 인터폰 </t>
  </si>
  <si>
    <t>일반전화기</t>
  </si>
  <si>
    <t>다기능전화기(디지털폰,키폰)</t>
  </si>
  <si>
    <t xml:space="preserve">[일반] 교환설비 일반전화기 다기능전화기(디지털폰,키폰) </t>
  </si>
  <si>
    <t>무선전화기</t>
  </si>
  <si>
    <t xml:space="preserve">[일반] 교환설비 일반전화기 무선전화기 </t>
  </si>
  <si>
    <t>IP전화기</t>
  </si>
  <si>
    <t>IP전화기(고급형)</t>
  </si>
  <si>
    <t xml:space="preserve">[일반] 교환설비 IP전화기 IP전화기(고급형) </t>
  </si>
  <si>
    <t>IP전화기(보급형)</t>
  </si>
  <si>
    <t xml:space="preserve">[일반] 교환설비 IP전화기 IP전화기(보급형) </t>
  </si>
  <si>
    <t>팩시밀리</t>
  </si>
  <si>
    <t xml:space="preserve">[일반] 교환설비 팩시밀리 팩시밀리 </t>
  </si>
  <si>
    <t>유지보수</t>
    <phoneticPr fontId="2" type="noConversion"/>
  </si>
  <si>
    <t>무선설비</t>
    <phoneticPr fontId="47" type="noConversion"/>
  </si>
  <si>
    <t>UHF, VHF</t>
  </si>
  <si>
    <t>고정, 기지국</t>
  </si>
  <si>
    <t xml:space="preserve">[일반] 무선설비 UHF, VHF 고정, 기지국 </t>
  </si>
  <si>
    <t>육상이동국</t>
  </si>
  <si>
    <t xml:space="preserve">[일반] 무선설비 UHF, VHF 육상이동국 </t>
  </si>
  <si>
    <t>휴대용</t>
  </si>
  <si>
    <t xml:space="preserve">[일반] 무선설비 UHF, VHF 휴대용 </t>
  </si>
  <si>
    <t>디지털TRS</t>
  </si>
  <si>
    <t>디지털TRS 교환기</t>
  </si>
  <si>
    <t xml:space="preserve">[일반] 무선설비 디지털TRS 디지털TRS 교환기 </t>
  </si>
  <si>
    <t>이동중계(국)장치(1)</t>
  </si>
  <si>
    <t xml:space="preserve">[일반] 무선설비 디지털TRS 이동중계(국)장치(1) </t>
  </si>
  <si>
    <t>무선통신장치(WiMAX)</t>
  </si>
  <si>
    <t xml:space="preserve">[일반] 무선설비 디지털TRS 무선통신장치(WiMAX) </t>
  </si>
  <si>
    <t>TDM GW(SLOT형)</t>
  </si>
  <si>
    <t xml:space="preserve">[일반] 무선설비 디지털TRS TDM GW(SLOT형) </t>
  </si>
  <si>
    <t>TDM GW(단독형)</t>
  </si>
  <si>
    <t xml:space="preserve">[일반] 무선설비 디지털TRS TDM GW(단독형) </t>
  </si>
  <si>
    <t>차량용단말기/고정국(1)</t>
  </si>
  <si>
    <t xml:space="preserve">[일반] 무선설비 디지털TRS 차량용단말기/고정국(1) </t>
  </si>
  <si>
    <t>휴대용 단말기</t>
  </si>
  <si>
    <t xml:space="preserve">[일반] 무선설비 디지털TRS 휴대용 단말기 </t>
  </si>
  <si>
    <t>이동중계(국) 외함</t>
  </si>
  <si>
    <t xml:space="preserve">[일반] 무선설비 디지털TRS 이동중계(국) 외함 </t>
  </si>
  <si>
    <t>환경감시시스템</t>
  </si>
  <si>
    <t xml:space="preserve">[일반] 무선설비 디지털TRS 환경감시시스템 </t>
  </si>
  <si>
    <t>신기동보수 단말장치</t>
  </si>
  <si>
    <t xml:space="preserve">[일반] 무선설비 디지털TRS 신기동보수 단말장치 </t>
  </si>
  <si>
    <t>전원계통보호장치</t>
  </si>
  <si>
    <t xml:space="preserve">[일반] 무선설비 디지털TRS 전원계통보호장치 </t>
  </si>
  <si>
    <t>풍속측정데이타통신시스템</t>
  </si>
  <si>
    <t xml:space="preserve">[일반] 무선설비 디지털TRS 풍속측정데이타통신시스템 </t>
  </si>
  <si>
    <t>지하전력구용 중계기</t>
  </si>
  <si>
    <t xml:space="preserve">[일반] 무선설비 디지털TRS 지하전력구용 중계기 </t>
  </si>
  <si>
    <t>지하전력구용 선로증폭기</t>
  </si>
  <si>
    <t xml:space="preserve">[일반] 무선설비 디지털TRS 지하전력구용 선로증폭기 </t>
  </si>
  <si>
    <t>GPS</t>
  </si>
  <si>
    <t>GPS 기준국장치</t>
  </si>
  <si>
    <t xml:space="preserve">[일반] 무선설비 GPS GPS 기준국장치 </t>
  </si>
  <si>
    <t>GPS 이동국(휴대용)장치</t>
  </si>
  <si>
    <t xml:space="preserve">[일반] 무선설비 GPS GPS 이동국(휴대용)장치 </t>
  </si>
  <si>
    <t>배전기동보수반 주장치</t>
  </si>
  <si>
    <t xml:space="preserve">[일반] 무선설비 GPS 배전기동보수반 주장치 </t>
  </si>
  <si>
    <t>MOBILE DATA TERMINAL</t>
  </si>
  <si>
    <t xml:space="preserve">[일반] 무선설비 GPS MOBILE DATA TERMINAL </t>
  </si>
  <si>
    <t>M/W</t>
  </si>
  <si>
    <t>M/W 주장치</t>
  </si>
  <si>
    <t xml:space="preserve">[일반] 무선설비 M/W M/W 주장치 </t>
  </si>
  <si>
    <t>레이다</t>
  </si>
  <si>
    <t>무선감시장치</t>
  </si>
  <si>
    <t xml:space="preserve">[일반] 무선설비 레이다 무선감시장치 </t>
  </si>
  <si>
    <t>레이다시스템</t>
  </si>
  <si>
    <t xml:space="preserve">[일반] 무선설비 레이다 레이다시스템 </t>
  </si>
  <si>
    <t>카메라(선박감시용 적외선 특수카메라)</t>
  </si>
  <si>
    <t xml:space="preserve">[일반] 무선설비 레이다 카메라(선박감시용 적외선 특수카메라) </t>
  </si>
  <si>
    <t>카메라(선박감시용 회전형 특수카메라)</t>
  </si>
  <si>
    <t xml:space="preserve">[일반] 무선설비 레이다 카메라(선박감시용 회전형 특수카메라) </t>
  </si>
  <si>
    <t xml:space="preserve">RFID기반 전력량계관리시스템 </t>
  </si>
  <si>
    <t>전력량계 단말</t>
  </si>
  <si>
    <t xml:space="preserve">[일반] 무선설비 RFID기반 전력량계관리시스템  전력량계 단말 </t>
  </si>
  <si>
    <t>전력량계 PDA</t>
  </si>
  <si>
    <t xml:space="preserve">[일반] 무선설비 RFID기반 전력량계관리시스템  전력량계 PDA </t>
  </si>
  <si>
    <t>운전감시 보안설비</t>
    <phoneticPr fontId="47" type="noConversion"/>
  </si>
  <si>
    <t>감시정보시스템</t>
    <phoneticPr fontId="47" type="noConversion"/>
  </si>
  <si>
    <t>카메라(옥외, 고정형)</t>
  </si>
  <si>
    <t xml:space="preserve">[일반] 운전감시 보안설비 감시정보시스템 카메라(옥외, 고정형) </t>
  </si>
  <si>
    <t>카메라(옥외, 회전형)</t>
  </si>
  <si>
    <t xml:space="preserve">[일반] 운전감시 보안설비 감시정보시스템 카메라(옥외, 회전형) </t>
  </si>
  <si>
    <t>카메라(옥내, 고정형)</t>
  </si>
  <si>
    <t xml:space="preserve">[일반] 운전감시 보안설비 감시정보시스템 카메라(옥내, 고정형) </t>
  </si>
  <si>
    <t>카메라(옥내, 회전형)</t>
  </si>
  <si>
    <t xml:space="preserve">[일반] 운전감시 보안설비 감시정보시스템 카메라(옥내, 회전형) </t>
  </si>
  <si>
    <t>카메라(적외선)</t>
  </si>
  <si>
    <t xml:space="preserve">[일반] 운전감시 보안설비 감시정보시스템 카메라(적외선) </t>
  </si>
  <si>
    <t>현장제어장치(광방식)</t>
  </si>
  <si>
    <t xml:space="preserve">[일반] 운전감시 보안설비 감시정보시스템 현장제어장치(광방식) </t>
  </si>
  <si>
    <t>현장제어장치(웹방식)</t>
  </si>
  <si>
    <t xml:space="preserve">[일반] 운전감시 보안설비 감시정보시스템 현장제어장치(웹방식) </t>
  </si>
  <si>
    <t>중앙제어장치(광방식)</t>
  </si>
  <si>
    <t xml:space="preserve">[일반] 운전감시 보안설비 감시정보시스템 중앙제어장치(광방식) </t>
  </si>
  <si>
    <t>중앙제어장치(웹방식)</t>
  </si>
  <si>
    <t xml:space="preserve">[일반] 운전감시 보안설비 감시정보시스템 중앙제어장치(웹방식) </t>
  </si>
  <si>
    <t>현장녹화장치</t>
  </si>
  <si>
    <t xml:space="preserve">[일반] 운전감시 보안설비 감시정보시스템 현장녹화장치 </t>
  </si>
  <si>
    <t>표준화프로토콜 변환장치</t>
  </si>
  <si>
    <t xml:space="preserve">[일반] 운전감시 보안설비 감시정보시스템 표준화프로토콜 변환장치 </t>
  </si>
  <si>
    <t>표준화 중앙제어서버장치</t>
  </si>
  <si>
    <t xml:space="preserve">[일반] 운전감시 보안설비 감시정보시스템 표준화 중앙제어서버장치 </t>
  </si>
  <si>
    <t>Audio Selector</t>
  </si>
  <si>
    <t xml:space="preserve">[일반] 운전감시 보안설비 감시정보시스템 Audio Selector </t>
  </si>
  <si>
    <t>Audio Server</t>
  </si>
  <si>
    <t xml:space="preserve">[일반] 운전감시 보안설비 감시정보시스템 Audio Server </t>
  </si>
  <si>
    <t>Video Server</t>
  </si>
  <si>
    <t xml:space="preserve">[일반] 운전감시 보안설비 감시정보시스템 Video Server </t>
  </si>
  <si>
    <t>Video Mux</t>
  </si>
  <si>
    <t xml:space="preserve">[일반] 운전감시 보안설비 감시정보시스템 Video Mux </t>
  </si>
  <si>
    <t>Matrix Switch</t>
  </si>
  <si>
    <t xml:space="preserve">[일반] 운전감시 보안설비 감시정보시스템 Matrix Switch </t>
  </si>
  <si>
    <t>광송신기/수신기</t>
  </si>
  <si>
    <t xml:space="preserve">[일반] 운전감시 보안설비 감시정보시스템 광송신기/수신기 </t>
  </si>
  <si>
    <t>영상분배기</t>
  </si>
  <si>
    <t xml:space="preserve">[일반] 운전감시 보안설비 감시정보시스템 영상분배기 </t>
  </si>
  <si>
    <t>1채널 영상처리장치</t>
  </si>
  <si>
    <t xml:space="preserve">[일반] 운전감시 보안설비 감시정보시스템 1채널 영상처리장치 </t>
  </si>
  <si>
    <t>1채널 영상처리장치(Audio확장형)</t>
  </si>
  <si>
    <t xml:space="preserve">[일반] 운전감시 보안설비 감시정보시스템 1채널 영상처리장치(Audio확장형) </t>
  </si>
  <si>
    <t>1채널 영상처리장치(조명확장형)</t>
  </si>
  <si>
    <t xml:space="preserve">[일반] 운전감시 보안설비 감시정보시스템 1채널 영상처리장치(조명확장형) </t>
  </si>
  <si>
    <t>1채널 영상처리장치(오디오/조명확장형)</t>
  </si>
  <si>
    <t xml:space="preserve">[일반] 운전감시 보안설비 감시정보시스템 1채널 영상처리장치(오디오/조명확장형) </t>
  </si>
  <si>
    <t>Pre AMP</t>
  </si>
  <si>
    <t xml:space="preserve">[일반] 운전감시 보안설비 감시정보시스템 Pre AMP </t>
  </si>
  <si>
    <t>AMP</t>
  </si>
  <si>
    <t xml:space="preserve">[일반] 운전감시 보안설비 감시정보시스템 AMP </t>
  </si>
  <si>
    <t>스피커</t>
  </si>
  <si>
    <t xml:space="preserve">[일반] 운전감시 보안설비 감시정보시스템 스피커 </t>
  </si>
  <si>
    <t>집합형 CSU</t>
  </si>
  <si>
    <t xml:space="preserve">[일반] 운전감시 보안설비 감시정보시스템 집합형 CSU </t>
  </si>
  <si>
    <t>단독형 CSU</t>
  </si>
  <si>
    <t xml:space="preserve">[일반] 운전감시 보안설비 감시정보시스템 단독형 CSU </t>
  </si>
  <si>
    <t>Router</t>
  </si>
  <si>
    <t xml:space="preserve">[일반] 운전감시 보안설비 감시정보시스템 Router </t>
  </si>
  <si>
    <t>HUB</t>
  </si>
  <si>
    <t xml:space="preserve">[일반] 운전감시 보안설비 감시정보시스템 HUB </t>
  </si>
  <si>
    <t>AIU</t>
  </si>
  <si>
    <t xml:space="preserve">[일반] 운전감시 보안설비 감시정보시스템 AIU </t>
  </si>
  <si>
    <t>Light Controller</t>
  </si>
  <si>
    <t xml:space="preserve">[일반] 운전감시 보안설비 감시정보시스템 Light Controller </t>
  </si>
  <si>
    <t>화재검출용 영상처리장치</t>
  </si>
  <si>
    <t xml:space="preserve">[일반] 운전감시 보안설비 감시정보시스템 화재검출용 영상처리장치 </t>
  </si>
  <si>
    <t>STP 회선집중장치</t>
  </si>
  <si>
    <t xml:space="preserve">[일반] 운전감시 보안설비 감시정보시스템 STP 회선집중장치 </t>
  </si>
  <si>
    <t>STP 송신기</t>
  </si>
  <si>
    <t xml:space="preserve">[일반] 운전감시 보안설비 감시정보시스템 STP 송신기 </t>
  </si>
  <si>
    <t>지능형전원공급장치</t>
  </si>
  <si>
    <t xml:space="preserve">[일반] 운전감시 보안설비 감시정보시스템 지능형전원공급장치 </t>
  </si>
  <si>
    <t>전원조작장치</t>
  </si>
  <si>
    <t xml:space="preserve">[일반] 운전감시 보안설비 감시정보시스템 전원조작장치 </t>
  </si>
  <si>
    <t>출입통제장치</t>
  </si>
  <si>
    <t>출입통제주장치(본사)</t>
  </si>
  <si>
    <t xml:space="preserve">[일반] 운전감시 보안설비 출입통제장치 출입통제주장치(본사) </t>
  </si>
  <si>
    <t>출입통제주장치(사업소)</t>
  </si>
  <si>
    <t xml:space="preserve">[일반] 운전감시 보안설비 출입통제장치 출입통제주장치(사업소) </t>
  </si>
  <si>
    <t>로칼콘트롤러</t>
  </si>
  <si>
    <t xml:space="preserve">[일반] 운전감시 보안설비 출입통제장치 로칼콘트롤러 </t>
  </si>
  <si>
    <t>카드리더(자립형)</t>
  </si>
  <si>
    <t xml:space="preserve">[일반] 운전감시 보안설비 출입통제장치 카드리더(자립형) </t>
  </si>
  <si>
    <t>스피드게이트</t>
  </si>
  <si>
    <t xml:space="preserve">[일반] 운전감시 보안설비 출입통제장치 스피드게이트 </t>
  </si>
  <si>
    <t>X-ray 검색대</t>
  </si>
  <si>
    <t xml:space="preserve">[일반] 운전감시 보안설비 출입통제장치 X-ray 검색대 </t>
  </si>
  <si>
    <t>문형 금속탐지기</t>
  </si>
  <si>
    <t xml:space="preserve">[일반] 운전감시 보안설비 출입통제장치 문형 금속탐지기 </t>
  </si>
  <si>
    <t>출입관리시스템</t>
  </si>
  <si>
    <t>ACU</t>
  </si>
  <si>
    <t xml:space="preserve">[일반] 운전감시 보안설비 출입관리시스템 ACU </t>
  </si>
  <si>
    <t>카드리더(더미형)</t>
  </si>
  <si>
    <t xml:space="preserve">[일반] 운전감시 보안설비 출입관리시스템 카드리더(더미형) </t>
  </si>
  <si>
    <t>EM/Cabinet Lock장치</t>
  </si>
  <si>
    <t xml:space="preserve">[일반] 운전감시 보안설비 출입관리시스템 EM/Cabinet Lock장치 </t>
  </si>
  <si>
    <t>Deadbolt Lock장치</t>
  </si>
  <si>
    <t xml:space="preserve">[일반] 운전감시 보안설비 출입관리시스템 Deadbolt Lock장치 </t>
  </si>
  <si>
    <t>Exit Button</t>
  </si>
  <si>
    <t xml:space="preserve">[일반] 운전감시 보안설비 출입관리시스템 Exit Button </t>
  </si>
  <si>
    <t>재무장 Button</t>
  </si>
  <si>
    <t xml:space="preserve">[일반] 운전감시 보안설비 출입관리시스템 재무장 Button </t>
  </si>
  <si>
    <t>Door Camera</t>
  </si>
  <si>
    <t xml:space="preserve">[일반] 운전감시 보안설비 출입관리시스템 Door Camera </t>
  </si>
  <si>
    <t>음성출력기</t>
  </si>
  <si>
    <t xml:space="preserve">[일반] 운전감시 보안설비 출입관리시스템 음성출력기 </t>
  </si>
  <si>
    <t>순찰관리시스템</t>
  </si>
  <si>
    <t>순찰관리주장치</t>
  </si>
  <si>
    <t xml:space="preserve">[일반] 운전감시 보안설비 순찰관리시스템 순찰관리주장치 </t>
  </si>
  <si>
    <t>순찰단말기</t>
  </si>
  <si>
    <t xml:space="preserve">[일반] 운전감시 보안설비 순찰관리시스템 순찰단말기 </t>
  </si>
  <si>
    <t>경고방송장치</t>
  </si>
  <si>
    <t>Power Amp</t>
  </si>
  <si>
    <t xml:space="preserve">[일반] 운전감시 보안설비 경고방송장치 Power Amp </t>
  </si>
  <si>
    <t>Remote Amp</t>
  </si>
  <si>
    <t xml:space="preserve">[일반] 운전감시 보안설비 경고방송장치 Remote Amp </t>
  </si>
  <si>
    <t>스피커(1)</t>
  </si>
  <si>
    <t xml:space="preserve">[일반] 운전감시 보안설비 경고방송장치 스피커(1) </t>
  </si>
  <si>
    <t>CCTV(방범보안용)</t>
    <phoneticPr fontId="47" type="noConversion"/>
  </si>
  <si>
    <t>카메라(고정형)</t>
  </si>
  <si>
    <t xml:space="preserve">[일반] 운전감시 보안설비 CCTV(방범보안용) 카메라(고정형) </t>
  </si>
  <si>
    <t>카메라(회전형)</t>
  </si>
  <si>
    <t xml:space="preserve">[일반] 운전감시 보안설비 CCTV(방범보안용) 카메라(회전형) </t>
  </si>
  <si>
    <t>모니터</t>
  </si>
  <si>
    <t xml:space="preserve">[일반] 운전감시 보안설비 CCTV(방범보안용) 모니터 </t>
  </si>
  <si>
    <t>콘트롤러</t>
  </si>
  <si>
    <t xml:space="preserve">[일반] 운전감시 보안설비 CCTV(방범보안용) 콘트롤러 </t>
  </si>
  <si>
    <t>녹화용VTR</t>
  </si>
  <si>
    <t xml:space="preserve">[일반] 운전감시 보안설비 CCTV(방범보안용) 녹화용VTR </t>
  </si>
  <si>
    <t>녹화용NVR</t>
  </si>
  <si>
    <t xml:space="preserve">[일반] 운전감시 보안설비 CCTV(방범보안용) 녹화용NVR </t>
  </si>
  <si>
    <t>녹화용DVR</t>
  </si>
  <si>
    <t xml:space="preserve">[일반] 운전감시 보안설비 CCTV(방범보안용) 녹화용DVR </t>
  </si>
  <si>
    <t>영상분배기(1)</t>
  </si>
  <si>
    <t xml:space="preserve">[일반] 운전감시 보안설비 CCTV(방범보안용) 영상분배기(1) </t>
  </si>
  <si>
    <t>Matrix Switch(1)</t>
  </si>
  <si>
    <t xml:space="preserve">[일반] 운전감시 보안설비 CCTV(방범보안용) Matrix Switch(1) </t>
  </si>
  <si>
    <t>Light Controller(1)</t>
  </si>
  <si>
    <t xml:space="preserve">[일반] 운전감시 보안설비 CCTV(방범보안용) Light Controller(1) </t>
  </si>
  <si>
    <t>광송신기/수신기(1)</t>
  </si>
  <si>
    <t xml:space="preserve">[일반] 운전감시 보안설비 CCTV(방범보안용) 광송신기/수신기(1) </t>
  </si>
  <si>
    <t>경보수신연계장치</t>
  </si>
  <si>
    <t xml:space="preserve">[일반] 운전감시 보안설비 CCTV(방범보안용) 경보수신연계장치 </t>
  </si>
  <si>
    <t>화상감시설비</t>
  </si>
  <si>
    <t>카메라(고정형,특수지형)</t>
  </si>
  <si>
    <t xml:space="preserve">[일반] 운전감시 보안설비 화상감시설비 카메라(고정형,특수지형) </t>
  </si>
  <si>
    <t>카메라(회전형,특수지형)</t>
  </si>
  <si>
    <t xml:space="preserve">[일반] 운전감시 보안설비 화상감시설비 카메라(회전형,특수지형) </t>
  </si>
  <si>
    <t>모니터(1)</t>
  </si>
  <si>
    <t xml:space="preserve">[일반] 운전감시 보안설비 화상감시설비 모니터(1) </t>
  </si>
  <si>
    <t>Light Controller(2)</t>
  </si>
  <si>
    <t xml:space="preserve">[일반] 운전감시 보안설비 화상감시설비 Light Controller(2) </t>
  </si>
  <si>
    <t>화상감시 주장치</t>
  </si>
  <si>
    <t xml:space="preserve">[일반] 운전감시 보안설비 화상감시설비 화상감시 주장치 </t>
  </si>
  <si>
    <t>현장데이터장치</t>
  </si>
  <si>
    <t xml:space="preserve">[일반] 운전감시 보안설비 화상감시설비 현장데이터장치 </t>
  </si>
  <si>
    <t>중앙데이터장치</t>
  </si>
  <si>
    <t xml:space="preserve">[일반] 운전감시 보안설비 화상감시설비 중앙데이터장치 </t>
  </si>
  <si>
    <t>광송수신기</t>
  </si>
  <si>
    <t xml:space="preserve">[일반] 운전감시 보안설비 화상감시설비 광송수신기 </t>
  </si>
  <si>
    <t>기상정보수집반</t>
  </si>
  <si>
    <t xml:space="preserve">[일반] 운전감시 보안설비 화상감시설비 기상정보수집반 </t>
  </si>
  <si>
    <t>Video Server(1)</t>
  </si>
  <si>
    <t xml:space="preserve">[일반] 운전감시 보안설비 화상감시설비 Video Server(1) </t>
  </si>
  <si>
    <t>Matrix Switch(2)</t>
  </si>
  <si>
    <t xml:space="preserve">[일반] 운전감시 보안설비 화상감시설비 Matrix Switch(2) </t>
  </si>
  <si>
    <t>DVR</t>
  </si>
  <si>
    <t xml:space="preserve">[일반] 운전감시 보안설비 화상감시설비 DVR </t>
  </si>
  <si>
    <t>영상분배기(2)</t>
  </si>
  <si>
    <t xml:space="preserve">[일반] 운전감시 보안설비 화상감시설비 영상분배기(2) </t>
  </si>
  <si>
    <t>영상처리기</t>
  </si>
  <si>
    <t xml:space="preserve">[일반] 운전감시 보안설비 화상감시설비 영상처리기 </t>
  </si>
  <si>
    <t>영상표시기</t>
  </si>
  <si>
    <t xml:space="preserve">[일반] 운전감시 보안설비 화상감시설비 영상표시기 </t>
  </si>
  <si>
    <t>KEY PAD</t>
  </si>
  <si>
    <t xml:space="preserve">[일반] 운전감시 보안설비 화상감시설비 KEY PAD </t>
  </si>
  <si>
    <t>위성안테나(소형)</t>
  </si>
  <si>
    <t xml:space="preserve">[일반] 운전감시 보안설비 화상감시설비 위성안테나(소형) </t>
  </si>
  <si>
    <t>위성모뎀</t>
  </si>
  <si>
    <t xml:space="preserve">[일반] 운전감시 보안설비 화상감시설비 위성모뎀 </t>
  </si>
  <si>
    <t>HUB(1)</t>
  </si>
  <si>
    <t xml:space="preserve">[일반] 운전감시 보안설비 화상감시설비 HUB(1) </t>
  </si>
  <si>
    <t>침투감지설비</t>
  </si>
  <si>
    <t>센서</t>
  </si>
  <si>
    <t xml:space="preserve">[일반] 운전감시 보안설비 침투감지설비 센서 </t>
  </si>
  <si>
    <t>경보수신반</t>
  </si>
  <si>
    <t xml:space="preserve">[일반] 운전감시 보안설비 침투감지설비 경보수신반 </t>
  </si>
  <si>
    <t>적외선감지기</t>
  </si>
  <si>
    <t xml:space="preserve">[일반] 운전감시 보안설비 침투감지설비 적외선감지기 </t>
  </si>
  <si>
    <t>열선감지기</t>
  </si>
  <si>
    <t xml:space="preserve">[일반] 운전감시 보안설비 침투감지설비 열선감지기 </t>
  </si>
  <si>
    <t>장력감지기</t>
  </si>
  <si>
    <t xml:space="preserve">[일반] 운전감시 보안설비 침투감지설비 장력감지기 </t>
  </si>
  <si>
    <t>자석감지기(문, 셔터)</t>
  </si>
  <si>
    <t xml:space="preserve">[일반] 운전감시 보안설비 침투감지설비 자석감지기(문, 셔터) </t>
  </si>
  <si>
    <t>울타리감지설비</t>
  </si>
  <si>
    <t>울타리감지기 주장치(MDAS)</t>
  </si>
  <si>
    <t xml:space="preserve">[일반] 운전감시 보안설비 울타리감지설비 울타리감지기 주장치(MDAS) </t>
  </si>
  <si>
    <t>감지케이블</t>
  </si>
  <si>
    <t xml:space="preserve">[일반] 운전감시 보안설비 울타리감지설비 감지케이블 </t>
  </si>
  <si>
    <t>m</t>
  </si>
  <si>
    <t>PM</t>
  </si>
  <si>
    <t xml:space="preserve">[일반] 운전감시 보안설비 울타리감지설비 PM </t>
  </si>
  <si>
    <t>LU/ILU</t>
  </si>
  <si>
    <t xml:space="preserve">[일반] 운전감시 보안설비 울타리감지설비 LU/ILU </t>
  </si>
  <si>
    <t>RM</t>
  </si>
  <si>
    <t xml:space="preserve">[일반] 운전감시 보안설비 울타리감지설비 RM </t>
  </si>
  <si>
    <t>NIM</t>
  </si>
  <si>
    <t xml:space="preserve">[일반] 운전감시 보안설비 울타리감지설비 NIM </t>
  </si>
  <si>
    <t>NETWORK PM Control 장치</t>
  </si>
  <si>
    <t xml:space="preserve">[일반] 운전감시 보안설비 울타리감지설비 NETWORK PM Control 장치 </t>
  </si>
  <si>
    <t>페지폰</t>
  </si>
  <si>
    <t xml:space="preserve">[일반] 운전감시 보안설비 페지폰 페지폰 </t>
  </si>
  <si>
    <t>다이렉트폰</t>
  </si>
  <si>
    <t>모장치</t>
  </si>
  <si>
    <t xml:space="preserve">[일반] 운전감시 보안설비 다이렉트폰 모장치 </t>
  </si>
  <si>
    <t>자장치</t>
  </si>
  <si>
    <t xml:space="preserve">[일반] 운전감시 보안설비 다이렉트폰 자장치 </t>
  </si>
  <si>
    <t>IBS설비</t>
  </si>
  <si>
    <t>BAS</t>
  </si>
  <si>
    <t>BAS 주장치</t>
  </si>
  <si>
    <t xml:space="preserve">[일반] IBS설비 BAS BAS 주장치 </t>
  </si>
  <si>
    <t>DDC</t>
  </si>
  <si>
    <t xml:space="preserve">[일반] IBS설비 BAS DDC </t>
  </si>
  <si>
    <t>센서(1)</t>
  </si>
  <si>
    <t xml:space="preserve">[일반] IBS설비 BAS 센서(1) </t>
  </si>
  <si>
    <t>전자시계</t>
  </si>
  <si>
    <t>전자시계 주장치</t>
  </si>
  <si>
    <t xml:space="preserve">[일반] IBS설비 전자시계 전자시계 주장치 </t>
  </si>
  <si>
    <t>자시계</t>
  </si>
  <si>
    <t xml:space="preserve">[일반] IBS설비 전자시계 자시계 </t>
  </si>
  <si>
    <t>전자시계설비 중계기</t>
  </si>
  <si>
    <t xml:space="preserve">[일반] IBS설비 전자시계 전자시계설비 중계기 </t>
  </si>
  <si>
    <t>재석표시기</t>
  </si>
  <si>
    <t>재석표시 주장치</t>
  </si>
  <si>
    <t xml:space="preserve">[일반] IBS설비 재석표시기 재석표시 주장치 </t>
  </si>
  <si>
    <t>중계기</t>
  </si>
  <si>
    <t xml:space="preserve">[일반] IBS설비 재석표시기 중계기 </t>
  </si>
  <si>
    <t>표시등</t>
  </si>
  <si>
    <t xml:space="preserve">[일반] IBS설비 재석표시기 표시등 </t>
  </si>
  <si>
    <t>주차관제설비</t>
  </si>
  <si>
    <t>차량계수장치</t>
  </si>
  <si>
    <t xml:space="preserve">[일반] IBS설비 주차관제설비 차량계수장치 </t>
  </si>
  <si>
    <t>차량통제장치</t>
  </si>
  <si>
    <t xml:space="preserve">[일반] IBS설비 주차관제설비 차량통제장치 </t>
  </si>
  <si>
    <t>차량번호 인식장치</t>
  </si>
  <si>
    <t xml:space="preserve">[일반] IBS설비 주차관제설비 차량번호 인식장치 </t>
  </si>
  <si>
    <t>멀티미디어 설비</t>
    <phoneticPr fontId="47" type="noConversion"/>
  </si>
  <si>
    <t>음향설비</t>
  </si>
  <si>
    <t>방송주장치</t>
  </si>
  <si>
    <t xml:space="preserve">[일반] 멀티미디어 설비 음향설비 방송주장치 </t>
  </si>
  <si>
    <t>MIXER</t>
  </si>
  <si>
    <t xml:space="preserve">[일반] 멀티미디어 설비 음향설비 MIXER </t>
  </si>
  <si>
    <t>AMP(1)</t>
  </si>
  <si>
    <t xml:space="preserve">[일반] 멀티미디어 설비 음향설비 AMP(1) </t>
  </si>
  <si>
    <t>동시방송 주장치(본사)</t>
  </si>
  <si>
    <t xml:space="preserve">[일반] 멀티미디어 설비 음향설비 동시방송 주장치(본사) </t>
  </si>
  <si>
    <t>동시방송 중계장치</t>
  </si>
  <si>
    <t xml:space="preserve">[일반] 멀티미디어 설비 음향설비 동시방송 중계장치 </t>
  </si>
  <si>
    <t>동시방송 주장치(Digital 방식)</t>
  </si>
  <si>
    <t xml:space="preserve">[일반] 멀티미디어 설비 음향설비 동시방송 주장치(Digital 방식) </t>
  </si>
  <si>
    <t>동시방송 단말기(Digital 방식)</t>
  </si>
  <si>
    <t xml:space="preserve">[일반] 멀티미디어 설비 음향설비 동시방송 단말기(Digital 방식) </t>
  </si>
  <si>
    <t>동시방송 단말기</t>
  </si>
  <si>
    <t xml:space="preserve">[일반] 멀티미디어 설비 음향설비 동시방송 단말기 </t>
  </si>
  <si>
    <t>스피커(2)</t>
  </si>
  <si>
    <t xml:space="preserve">[일반] 멀티미디어 설비 음향설비 스피커(2) </t>
  </si>
  <si>
    <t>마이크(유선)</t>
  </si>
  <si>
    <t xml:space="preserve">[일반] 멀티미디어 설비 음향설비 마이크(유선) </t>
  </si>
  <si>
    <t>마이크(무선)</t>
  </si>
  <si>
    <t xml:space="preserve">[일반] 멀티미디어 설비 음향설비 마이크(무선) </t>
  </si>
  <si>
    <t>스피커(3)</t>
  </si>
  <si>
    <t xml:space="preserve">[일반] 멀티미디어 설비 음향설비 스피커(3) </t>
  </si>
  <si>
    <t>영상설비</t>
    <phoneticPr fontId="47" type="noConversion"/>
  </si>
  <si>
    <t>사내CATV 주장치</t>
  </si>
  <si>
    <t xml:space="preserve">[일반] 멀티미디어 설비 영상설비 사내CATV 주장치 </t>
  </si>
  <si>
    <t>인코더/디코더</t>
  </si>
  <si>
    <t xml:space="preserve">[일반] 멀티미디어 설비 영상설비 인코더/디코더 </t>
  </si>
  <si>
    <t>영사기(본사)</t>
  </si>
  <si>
    <t xml:space="preserve">[일반] 멀티미디어 설비 영상설비 영사기(본사) </t>
  </si>
  <si>
    <t>카메라(ENG, EFP,사진)</t>
  </si>
  <si>
    <t xml:space="preserve">[일반] 멀티미디어 설비 영상설비 카메라(ENG, EFP,사진) </t>
  </si>
  <si>
    <t>편집설비VTR(본사)</t>
  </si>
  <si>
    <t xml:space="preserve">[일반] 멀티미디어 설비 영상설비 편집설비VTR(본사) </t>
  </si>
  <si>
    <t>편집설비(문자발생기, 본사)</t>
  </si>
  <si>
    <t xml:space="preserve">[일반] 멀티미디어 설비 영상설비 편집설비(문자발생기, 본사) </t>
  </si>
  <si>
    <t>A/V스위쳐(본사)</t>
  </si>
  <si>
    <t xml:space="preserve">[일반] 멀티미디어 설비 영상설비 A/V스위쳐(본사) </t>
  </si>
  <si>
    <t>조명(DIMMER, 본사)</t>
  </si>
  <si>
    <t xml:space="preserve">[일반] 멀티미디어 설비 영상설비 조명(DIMMER, 본사) </t>
  </si>
  <si>
    <t>영상모니터</t>
  </si>
  <si>
    <t xml:space="preserve">[일반] 멀티미디어 설비 영상설비 영상모니터 </t>
  </si>
  <si>
    <t>고정형 BEAM PROJECTOR(LCD P/J)</t>
  </si>
  <si>
    <t xml:space="preserve">[일반] 멀티미디어 설비 영상설비 고정형 BEAM PROJECTOR(LCD P/J) </t>
  </si>
  <si>
    <t>이동형 BEAM PROJECTOR(LCD P/J)</t>
  </si>
  <si>
    <t xml:space="preserve">[일반] 멀티미디어 설비 영상설비 이동형 BEAM PROJECTOR(LCD P/J) </t>
  </si>
  <si>
    <t>SLIDE PROJECTOR(환등기)</t>
  </si>
  <si>
    <t xml:space="preserve">[일반] 멀티미디어 설비 영상설비 SLIDE PROJECTOR(환등기) </t>
  </si>
  <si>
    <t>SLIDE VIDEO CONVERTER</t>
  </si>
  <si>
    <t xml:space="preserve">[일반] 멀티미디어 설비 영상설비 SLIDE VIDEO CONVERTER </t>
  </si>
  <si>
    <t>실물화상기</t>
  </si>
  <si>
    <t xml:space="preserve">[일반] 멀티미디어 설비 영상설비 실물화상기 </t>
  </si>
  <si>
    <t>일반 TV</t>
  </si>
  <si>
    <t xml:space="preserve">[일반] 멀티미디어 설비 영상설비 일반 TV </t>
  </si>
  <si>
    <t>PDP/LCD TV(33이상)</t>
  </si>
  <si>
    <t xml:space="preserve">[일반] 멀티미디어 설비 영상설비 PDP/LCD TV(33이상) </t>
  </si>
  <si>
    <t>PDP/LCD TV(33미만)</t>
  </si>
  <si>
    <t xml:space="preserve">[일반] 멀티미디어 설비 영상설비 PDP/LCD TV(33미만) </t>
  </si>
  <si>
    <t>TCU(1)</t>
  </si>
  <si>
    <t xml:space="preserve">[일반] 멀티미디어 설비 영상설비 TCU(1) </t>
  </si>
  <si>
    <t>VR장치</t>
    <phoneticPr fontId="47" type="noConversion"/>
  </si>
  <si>
    <t>트레드밀</t>
  </si>
  <si>
    <t xml:space="preserve">[일반] 멀티미디어 설비 VR장치 트레드밀 </t>
  </si>
  <si>
    <t>VR장치(HMD)</t>
  </si>
  <si>
    <t xml:space="preserve">[일반] 멀티미디어 설비 VR장치 VR장치(HMD) </t>
  </si>
  <si>
    <t>통합정보표시시스템</t>
  </si>
  <si>
    <t>통합정보표시 단말장치</t>
  </si>
  <si>
    <t xml:space="preserve">[일반] 멀티미디어 설비 통합정보표시시스템 통합정보표시 단말장치 </t>
  </si>
  <si>
    <t>화상회의설비</t>
  </si>
  <si>
    <t>CODEC/화상회의시스템(일체형)</t>
  </si>
  <si>
    <t xml:space="preserve">[일반] 멀티미디어 설비 화상회의설비 CODEC/화상회의시스템(일체형) </t>
  </si>
  <si>
    <t>MCU/다자간회의시스템(일체형)</t>
  </si>
  <si>
    <t xml:space="preserve">[일반] 멀티미디어 설비 화상회의설비 MCU/다자간회의시스템(일체형) </t>
  </si>
  <si>
    <t>VideoCenter/실시간 스트리밍 시스템(일체형)</t>
  </si>
  <si>
    <t xml:space="preserve">[일반] 멀티미디어 설비 화상회의설비 VideoCenter/실시간 스트리밍 시스템(일체형) </t>
  </si>
  <si>
    <t>HD방송</t>
    <phoneticPr fontId="47" type="noConversion"/>
  </si>
  <si>
    <t>프롬프터</t>
  </si>
  <si>
    <t xml:space="preserve">[일반] 멀티미디어 설비 HD방송 프롬프터 </t>
  </si>
  <si>
    <t>조명</t>
  </si>
  <si>
    <t xml:space="preserve">[일반] 멀티미디어 설비 HD방송 조명 </t>
  </si>
  <si>
    <t>DID</t>
  </si>
  <si>
    <t xml:space="preserve">[일반] 멀티미디어 설비 HD방송 DID </t>
  </si>
  <si>
    <t>Wall Controller</t>
  </si>
  <si>
    <t xml:space="preserve">[일반] 멀티미디어 설비 HD방송 Wall Controller </t>
  </si>
  <si>
    <t>비디오스위처</t>
  </si>
  <si>
    <t xml:space="preserve">[일반] 멀티미디어 설비 HD방송 비디오스위처 </t>
  </si>
  <si>
    <t>VCR</t>
  </si>
  <si>
    <t xml:space="preserve">[일반] 멀티미디어 설비 HD방송 VCR </t>
  </si>
  <si>
    <t>자막발생기</t>
  </si>
  <si>
    <t xml:space="preserve">[일반] 멀티미디어 설비 HD방송 자막발생기 </t>
  </si>
  <si>
    <t>오디오믹서</t>
  </si>
  <si>
    <t xml:space="preserve">[일반] 멀티미디어 설비 HD방송 오디오믹서 </t>
  </si>
  <si>
    <t>마이크시스템</t>
  </si>
  <si>
    <t xml:space="preserve">[일반] 멀티미디어 설비 HD방송 마이크시스템 </t>
  </si>
  <si>
    <t>인터콤시스템</t>
  </si>
  <si>
    <t xml:space="preserve">[일반] 멀티미디어 설비 HD방송 인터콤시스템 </t>
  </si>
  <si>
    <t>클럭시스템</t>
  </si>
  <si>
    <t xml:space="preserve">[일반] 멀티미디어 설비 HD방송 클럭시스템 </t>
  </si>
  <si>
    <t>모듈러</t>
  </si>
  <si>
    <t xml:space="preserve">[일반] 멀티미디어 설비 HD방송 모듈러 </t>
  </si>
  <si>
    <t>스피커(4)</t>
  </si>
  <si>
    <t xml:space="preserve">[일반] 멀티미디어 설비 HD방송 스피커(4) </t>
  </si>
  <si>
    <t>멀티뷰어</t>
  </si>
  <si>
    <t xml:space="preserve">[일반] 멀티미디어 설비 HD방송 멀티뷰어 </t>
  </si>
  <si>
    <t>방송인코더</t>
  </si>
  <si>
    <t xml:space="preserve">[일반] 멀티미디어 설비 HD방송 방송인코더 </t>
  </si>
  <si>
    <t>HD방송단말기</t>
  </si>
  <si>
    <t xml:space="preserve">[일반] 멀티미디어 설비 HD방송 HD방송단말기 </t>
  </si>
  <si>
    <t>RS-232단말기</t>
  </si>
  <si>
    <t xml:space="preserve">[일반] 멀티미디어 설비 HD방송 RS-232단말기 </t>
  </si>
  <si>
    <t>싱크제네레이터</t>
  </si>
  <si>
    <t xml:space="preserve">[일반] 멀티미디어 설비 HD방송 싱크제네레이터 </t>
  </si>
  <si>
    <t>라우팅스위쳐</t>
  </si>
  <si>
    <t xml:space="preserve">[일반] 멀티미디어 설비 HD방송 라우팅스위쳐 </t>
  </si>
  <si>
    <t>포터블레코더</t>
  </si>
  <si>
    <t xml:space="preserve">[일반] 멀티미디어 설비 HD방송 포터블레코더 </t>
  </si>
  <si>
    <t>캠코더</t>
  </si>
  <si>
    <t xml:space="preserve">[일반] 멀티미디어 설비 HD방송 캠코더 </t>
  </si>
  <si>
    <t>EFP카메라</t>
  </si>
  <si>
    <t xml:space="preserve">[일반] 멀티미디어 설비 HD방송 EFP카메라 </t>
  </si>
  <si>
    <t>관제설비</t>
  </si>
  <si>
    <t>ICT관제 설비</t>
  </si>
  <si>
    <t>관제용 DLP모니터</t>
  </si>
  <si>
    <t xml:space="preserve">[일반] 관제설비 ICT관제 설비 관제용 DLP모니터 </t>
  </si>
  <si>
    <t>종합상황판 콘트롤러</t>
  </si>
  <si>
    <t xml:space="preserve">[일반] 관제설비 ICT관제 설비 종합상황판 콘트롤러 </t>
  </si>
  <si>
    <t>재해재난설비</t>
  </si>
  <si>
    <t>재해재난 주장치(본사)</t>
  </si>
  <si>
    <t xml:space="preserve">[일반] 관제설비 재해재난설비 재해재난 주장치(본사) </t>
  </si>
  <si>
    <t>제어콘트롤러(본사)</t>
  </si>
  <si>
    <t xml:space="preserve">[일반] 관제설비 재해재난설비 제어콘트롤러(본사) </t>
  </si>
  <si>
    <t>전동콘트롤러(본사)</t>
  </si>
  <si>
    <t xml:space="preserve">[일반] 관제설비 재해재난설비 전동콘트롤러(본사) </t>
  </si>
  <si>
    <t>영상제어장치(본사)</t>
  </si>
  <si>
    <t xml:space="preserve">[일반] 관제설비 재해재난설비 영상제어장치(본사) </t>
  </si>
  <si>
    <t>전자식전광판</t>
  </si>
  <si>
    <t>전광판 주장치(본사)</t>
  </si>
  <si>
    <t xml:space="preserve">[일반] 관제설비 전자식전광판 전광판 주장치(본사) </t>
  </si>
  <si>
    <t>표시판(본사)</t>
  </si>
  <si>
    <t xml:space="preserve">[일반] 관제설비 전자식전광판 표시판(본사) </t>
  </si>
  <si>
    <t>전광판 주장치(사업소)</t>
  </si>
  <si>
    <t xml:space="preserve">[일반] 관제설비 전자식전광판 전광판 주장치(사업소) </t>
  </si>
  <si>
    <t>표시판(사업소)</t>
  </si>
  <si>
    <t xml:space="preserve">[일반] 관제설비 전자식전광판 표시판(사업소) </t>
  </si>
  <si>
    <t>정보보안관제 설비</t>
  </si>
  <si>
    <t>DLP 월프로세스 (워크스테이션)</t>
  </si>
  <si>
    <t xml:space="preserve">[일반] 관제설비 정보보안관제 설비 DLP 월프로세스 (워크스테이션) </t>
  </si>
  <si>
    <t>지진계측기</t>
    <phoneticPr fontId="47" type="noConversion"/>
  </si>
  <si>
    <t>지진기록계 및 센서</t>
  </si>
  <si>
    <t xml:space="preserve">[일반] 관제설비 지진계측기 지진기록계 및 센서 </t>
  </si>
  <si>
    <t>OA설비</t>
    <phoneticPr fontId="47" type="noConversion"/>
  </si>
  <si>
    <t>PC</t>
    <phoneticPr fontId="47" type="noConversion"/>
  </si>
  <si>
    <t>데스크탑</t>
  </si>
  <si>
    <t xml:space="preserve">[일반] OA설비 PC 데스크탑 </t>
  </si>
  <si>
    <t>데스크탑(인터넷망용)</t>
  </si>
  <si>
    <t xml:space="preserve">[일반] OA설비 PC 데스크탑(인터넷망용) </t>
  </si>
  <si>
    <t>노트북</t>
  </si>
  <si>
    <t xml:space="preserve">[일반] OA설비 PC 노트북 </t>
  </si>
  <si>
    <t>TFT LCD</t>
  </si>
  <si>
    <t xml:space="preserve">[일반] OA설비 PC TFT LCD </t>
  </si>
  <si>
    <t>클라우드 PC</t>
  </si>
  <si>
    <t xml:space="preserve">[일반] OA설비 PC 클라우드 PC </t>
  </si>
  <si>
    <t>일체형 PC</t>
  </si>
  <si>
    <t xml:space="preserve">[일반] OA설비 PC 일체형 PC </t>
  </si>
  <si>
    <t>스마트패드</t>
  </si>
  <si>
    <t xml:space="preserve">[일반] OA설비 PC 스마트패드 </t>
  </si>
  <si>
    <t>입출력장치</t>
  </si>
  <si>
    <t>스캐너</t>
  </si>
  <si>
    <t xml:space="preserve">[일반] OA설비 입출력장치 스캐너 </t>
  </si>
  <si>
    <t>도트프린터</t>
  </si>
  <si>
    <t xml:space="preserve">[일반] OA설비 입출력장치 도트프린터 </t>
  </si>
  <si>
    <t>레이저젯(칼라)</t>
  </si>
  <si>
    <t xml:space="preserve">[일반] OA설비 입출력장치 레이저젯(칼라) </t>
  </si>
  <si>
    <t>레이저젯(흑백)</t>
  </si>
  <si>
    <t xml:space="preserve">[일반] OA설비 입출력장치 레이저젯(흑백) </t>
  </si>
  <si>
    <t>잉크젯</t>
  </si>
  <si>
    <t xml:space="preserve">[일반] OA설비 입출력장치 잉크젯 </t>
  </si>
  <si>
    <t>플로터</t>
  </si>
  <si>
    <t xml:space="preserve">[일반] OA설비 입출력장치 플로터 </t>
  </si>
  <si>
    <t>복합기기</t>
  </si>
  <si>
    <t xml:space="preserve">[일반] OA설비 입출력장치 복합기기 </t>
  </si>
  <si>
    <t>A3 컬러복합기</t>
  </si>
  <si>
    <t xml:space="preserve">[일반] OA설비 입출력장치 A3 컬러복합기 </t>
  </si>
  <si>
    <t>[하자]</t>
    <phoneticPr fontId="9" type="noConversion"/>
  </si>
  <si>
    <t xml:space="preserve">[하자] 서버 및 주변설비 운영서버 서버_S(1억원 이상) </t>
  </si>
  <si>
    <t xml:space="preserve">[하자] 서버 및 주변설비 운영서버 서버_A(1억원 이상) </t>
  </si>
  <si>
    <t xml:space="preserve">[하자] 서버 및 주변설비 운영서버 서버_B(5,000만원 이상) </t>
  </si>
  <si>
    <t xml:space="preserve">[하자] 서버 및 주변설비 운영서버 서버_C(3,000만원 이상) </t>
  </si>
  <si>
    <t xml:space="preserve">[하자] 서버 및 주변설비 운영서버 워크스테이션_A(2,000만원 이상) </t>
  </si>
  <si>
    <t xml:space="preserve">[하자] 서버 및 주변설비 운영서버 워크스테이션_B(1,000만원 이상) </t>
  </si>
  <si>
    <t xml:space="preserve">[하자] 서버 및 주변설비 운영서버 워크스테이션_C(1,000만원 미만) </t>
  </si>
  <si>
    <t xml:space="preserve">[하자] 서버 및 주변설비 저장장치 VTL </t>
  </si>
  <si>
    <t xml:space="preserve">[하자] 서버 및 주변설비 저장장치 Tape </t>
  </si>
  <si>
    <t xml:space="preserve">[하자] 서버 및 주변설비 저장장치 Disk Array </t>
  </si>
  <si>
    <t xml:space="preserve">[하자] 고객지원설비 CTI시스템 CTI_IPT미디어장치(Center) </t>
  </si>
  <si>
    <t xml:space="preserve">[하자] 고객지원설비 CTI시스템 CTI_IPT미디어장치(Remote) </t>
  </si>
  <si>
    <t xml:space="preserve">[하자] 고객지원설비 CTI시스템 CTI_IPT_GATEWAY(Center) </t>
  </si>
  <si>
    <t xml:space="preserve">[하자] 고객지원설비 CTI시스템 CTI_IPT_GATEWAY(Remote) </t>
  </si>
  <si>
    <t xml:space="preserve">[하자] 고객지원설비 CTI시스템 통합통계단말장치 </t>
  </si>
  <si>
    <t xml:space="preserve">[하자] 고객지원설비 IT지원센타시스템 A/V Matrix Switcher </t>
  </si>
  <si>
    <t xml:space="preserve">[하자] 고객지원설비 IT지원센타시스템 RGB Matrix Switcher </t>
  </si>
  <si>
    <t xml:space="preserve">[하자] NETWORK설비 근거리무선검침시스템 검침용PDA </t>
  </si>
  <si>
    <t xml:space="preserve">[하자] NETWORK설비 LAN장치 ATM </t>
  </si>
  <si>
    <t xml:space="preserve">[하자] NETWORK설비 LAN장치 Router(백본) </t>
  </si>
  <si>
    <t xml:space="preserve">[하자] NETWORK설비 LAN장치 Router(2Serial초과) </t>
  </si>
  <si>
    <t xml:space="preserve">[하자] NETWORK설비 LAN장치 Router(2Serial이하) </t>
  </si>
  <si>
    <t xml:space="preserve">[하자] NETWORK설비 LAN장치 백본스위치(본사) </t>
  </si>
  <si>
    <t xml:space="preserve">[하자] NETWORK설비 LAN장치 백본스위치(사업소) </t>
  </si>
  <si>
    <t xml:space="preserve">[하자] NETWORK설비 LAN장치 워크그룹스위치(본사) </t>
  </si>
  <si>
    <t xml:space="preserve">[하자] NETWORK설비 LAN장치 워크그룹스위치(사업소) </t>
  </si>
  <si>
    <t xml:space="preserve">[하자] NETWORK설비 LAN장치 L4스위치 </t>
  </si>
  <si>
    <t xml:space="preserve">[하자] NETWORK설비 LAN장치 L3스위치 </t>
  </si>
  <si>
    <t xml:space="preserve">[하자] NETWORK설비 LAN장치 단말스위치(24Port이상) </t>
  </si>
  <si>
    <t xml:space="preserve">[하자] NETWORK설비 LAN장치 단말스위치(24Port미만 12Port이상) </t>
  </si>
  <si>
    <t xml:space="preserve">[하자] NETWORK설비 LAN장치 SAN스위치 </t>
  </si>
  <si>
    <t xml:space="preserve">[하자] NETWORK설비 LAN장치 미디어컨버터 </t>
  </si>
  <si>
    <t xml:space="preserve">[하자] NETWORK설비 LAN장치 VoIP Gateway </t>
  </si>
  <si>
    <t xml:space="preserve">[하자] NETWORK설비 LAN장치 웹가속기 </t>
  </si>
  <si>
    <t xml:space="preserve">[하자] NETWORK설비 LAN장치 네트웍설비(워크스테이션) </t>
  </si>
  <si>
    <t xml:space="preserve">[하자] NETWORK설비 LAN장치 채널전송장치(BCPS용) </t>
  </si>
  <si>
    <t xml:space="preserve">[하자] NETWORK설비 LAN장치 POE단말스위치(8Port) </t>
  </si>
  <si>
    <t xml:space="preserve">[하자] NETWORK설비 LAN장치 R-FEP </t>
  </si>
  <si>
    <t xml:space="preserve">[하자] NETWORK설비 무선LAN장치 무선랜관리 스위치 </t>
  </si>
  <si>
    <t xml:space="preserve">[하자] NETWORK설비 무선LAN장치 무선 AP </t>
  </si>
  <si>
    <t xml:space="preserve">[하자] NETWORK설비 무선LAN장치 무선 브릿지 </t>
  </si>
  <si>
    <t xml:space="preserve">[하자] NETWORK설비 데이터통신장치 MODEM(DIAL-UP포함) </t>
  </si>
  <si>
    <t xml:space="preserve">[하자] NETWORK설비 데이터통신장치 MUX </t>
  </si>
  <si>
    <t xml:space="preserve">[하자] NETWORK설비 데이터통신장치 TCU </t>
  </si>
  <si>
    <t xml:space="preserve">[하자] NETWORK설비 데이터통신장치 CSU / DSU </t>
  </si>
  <si>
    <t xml:space="preserve">[하자] NETWORK설비 데이터통신장치 터미널서버 </t>
  </si>
  <si>
    <t xml:space="preserve">[하자] NETWORK설비 데이터통신장치 콘솔공유기(주장치) </t>
  </si>
  <si>
    <t xml:space="preserve">[하자] NETWORK설비 데이터통신장치 콘솔공유기(보조장치) </t>
  </si>
  <si>
    <t xml:space="preserve">[하자] NETWORK설비 망감시장치 품질측정장치(본사) </t>
  </si>
  <si>
    <t xml:space="preserve">[하자] NETWORK설비 망감시장치 단말기장치(RTU) </t>
  </si>
  <si>
    <t xml:space="preserve">[하자] NETWORK설비 망감시장치 단말기장치(iTSU) </t>
  </si>
  <si>
    <t xml:space="preserve">[하자] NETWORK설비 망감시장치 단말기장치(PIA) </t>
  </si>
  <si>
    <t xml:space="preserve">[하자] NETWORK설비 망감시장치 DDD시험기 </t>
  </si>
  <si>
    <t xml:space="preserve">[하자] NETWORK설비 망감시장치 DDD단말기 </t>
  </si>
  <si>
    <t xml:space="preserve">[하자] NETWORK설비 센터작업자관리시스템 IoT센서 </t>
  </si>
  <si>
    <t xml:space="preserve">[하자] NETWORK설비 센터작업자관리시스템 위치정보수집장치(G/W) </t>
  </si>
  <si>
    <t xml:space="preserve">[하자] NETWORK설비 센터작업자관리시스템 IoT센서 등록장치 </t>
  </si>
  <si>
    <t xml:space="preserve">[하자] NETWORK설비 센터작업자관리시스템 현장출입신청 단말장치 </t>
  </si>
  <si>
    <t xml:space="preserve">[하자] NETWORK설비 센터작업자관리시스템 구간 암호화모듈 </t>
  </si>
  <si>
    <t xml:space="preserve">[하자] 케이블 설비 케이블설비 비금속광케이블(OPGW연계) </t>
  </si>
  <si>
    <t xml:space="preserve">[하자] 케이블 설비 케이블설비 비금속광케이블(가공) </t>
  </si>
  <si>
    <t xml:space="preserve">[하자] 케이블 설비 케이블설비 동축케이블(누설포함) </t>
  </si>
  <si>
    <t xml:space="preserve">[하자] 케이블 설비 OPGW OPGW 기별점검_154kv(인력) </t>
  </si>
  <si>
    <t xml:space="preserve">[하자] 케이블 설비 OPGW OPGW 기별점검_345kv(인력) </t>
  </si>
  <si>
    <t xml:space="preserve">[하자] 케이블 설비 OPGW OPGW 기별점검_765kv(인력) </t>
  </si>
  <si>
    <t xml:space="preserve">[하자] 케이블 설비 OPGW OPGW 기별점검_드론(일반) </t>
  </si>
  <si>
    <t xml:space="preserve">[하자] 케이블 설비 OPGW OPGW 기별점검_드론(할증) </t>
  </si>
  <si>
    <t xml:space="preserve">[하자] 정보보호설비 침입차단시스템(F/W) 방화벽(일체형)_A(3,000만원 이상) </t>
  </si>
  <si>
    <t xml:space="preserve">[하자] 정보보호설비 침입차단시스템(F/W) 방화벽(일체형)_B(1,000만원 이상) </t>
  </si>
  <si>
    <t xml:space="preserve">[하자] 정보보호설비 침입차단시스템(F/W) 방화벽(일체형)_C(1,000만원 미만) </t>
  </si>
  <si>
    <t xml:space="preserve">[하자] 정보보호설비 침입차단시스템(F/W) 방화벽(서버형) </t>
  </si>
  <si>
    <t xml:space="preserve">[하자] 정보보호설비 침입차단시스템(F/W) 웹어플리케이션방화벽(일체형) </t>
  </si>
  <si>
    <t xml:space="preserve">[하자] 정보보호설비 침입차단시스템(F/W) 자료연계시스템(일체형) </t>
  </si>
  <si>
    <t xml:space="preserve">[하자] 정보보호설비 침입방지시스템 침입방지시스템_A(3,000만원 이상) </t>
  </si>
  <si>
    <t xml:space="preserve">[하자] 정보보호설비 침입방지시스템 침입방지시스템_B(1,000만원 이상) </t>
  </si>
  <si>
    <t xml:space="preserve">[하자] 정보보호설비 침입방지시스템 침입방지시스템_C(1,000만원 미만) </t>
  </si>
  <si>
    <t xml:space="preserve">[하자] 정보보호설비 가상사설망시스템 통합Gate(FW, VPN)_A(3,000만원 이상) </t>
  </si>
  <si>
    <t xml:space="preserve">[하자] 정보보호설비 가상사설망시스템 통합Gate(FW, VPN)_B(1,000만원 이상) </t>
  </si>
  <si>
    <t xml:space="preserve">[하자] 정보보호설비 가상사설망시스템 통합Gate(FW, VPN)_C(1,000만원 미만) </t>
  </si>
  <si>
    <t xml:space="preserve">[하자] 정보보호설비 접근관리시스템 정보자원통합관리 RMU(일체형) </t>
  </si>
  <si>
    <t xml:space="preserve">[하자] 정보보호설비 접근관리시스템 정보자원통합관리 RMU(PC형) </t>
  </si>
  <si>
    <t xml:space="preserve">[하자] 정보보호설비 접근관리시스템 네트워크접근통제관리시스템_A(일체형/2,500만원 이상) </t>
  </si>
  <si>
    <t xml:space="preserve">[하자] 정보보호설비 접근관리시스템 네트워크접근통제관리시스템_B(일체형/1,500만원 이상) </t>
  </si>
  <si>
    <t xml:space="preserve">[하자] 정보보호설비 접근관리시스템 네트워크접근통제관리시스템_C(일체형/1,500만원 미만) </t>
  </si>
  <si>
    <t xml:space="preserve">[하자] 정보보호설비 접근관리시스템 네트워크접근통제관리시스템_A(일체형/센서/3,500만원 이상) </t>
  </si>
  <si>
    <t xml:space="preserve">[하자] 정보보호설비 접근관리시스템 네트워크접근통제관리시스템_B(일체형/센서/2,500만원 이상) </t>
  </si>
  <si>
    <t xml:space="preserve">[하자] 정보보호설비 접근관리시스템 네트워크접근통제관리시스템_C(일체형/센서/1,000만원 이상) </t>
  </si>
  <si>
    <t xml:space="preserve">[하자] 정보보호설비 접근관리시스템 네트워크접근통제관리시스템_D(일체형/센서/1,000만원 미만) </t>
  </si>
  <si>
    <t xml:space="preserve">[하자] 정보보호설비 접근관리시스템 네트워크접근통제관리시스템_E(일체형/센서/500만원 미만) </t>
  </si>
  <si>
    <t xml:space="preserve">[하자] 정보보호설비 바이러스방역관리시스템 바이러스방역관리시스템(일체형/대형)_A(3,000만원 이상) </t>
  </si>
  <si>
    <t xml:space="preserve">[하자] 정보보호설비 바이러스방역관리시스템 바이러스방역관리시스템(일체형/중형)_B(1,500만원 이상) </t>
  </si>
  <si>
    <t xml:space="preserve">[하자] 정보보호설비 바이러스방역관리시스템 바이러스방역관리시스템(일체형/소형)_C(1,500만원 미만) </t>
  </si>
  <si>
    <t xml:space="preserve">[하자] 정보보호설비 통합UTM 통합UTM(IPS형/일체형)_A(3,000만원 이상) </t>
  </si>
  <si>
    <t xml:space="preserve">[하자] 정보보호설비 통합UTM 통합UTM(IPS형/일체형)_B(1,000만원 이상) </t>
  </si>
  <si>
    <t xml:space="preserve">[하자] 정보보호설비 통합UTM 통합UTM(IPS형/일체형)_C(1,000만원 미만) </t>
  </si>
  <si>
    <t xml:space="preserve">[하자] 정보보호설비 주요기반설비 주요기반설비/UTM(IPS형/일체형) </t>
  </si>
  <si>
    <t xml:space="preserve">[하자] 전원 및 환경설비 정류기 정류기_A(2,000만원 이상) </t>
  </si>
  <si>
    <t xml:space="preserve">[하자] 전원 및 환경설비 정류기 정류기_B(1,000만원 이상) </t>
  </si>
  <si>
    <t xml:space="preserve">[하자] 전원 및 환경설비 정류기 정류기_C(1,000만원 미만) </t>
  </si>
  <si>
    <t xml:space="preserve">[하자] 전원 및 환경설비 UPS UPS_S(1억원 이상) </t>
  </si>
  <si>
    <t xml:space="preserve">[하자] 전원 및 환경설비 UPS UPS_A(3,000만원 이상) </t>
  </si>
  <si>
    <t xml:space="preserve">[하자] 전원 및 환경설비 UPS UPS_B(1,000만원 이상) </t>
  </si>
  <si>
    <t xml:space="preserve">[하자] 전원 및 환경설비 UPS UPS_C(1,000만원 미만) </t>
  </si>
  <si>
    <t xml:space="preserve">[하자] 전원 및 환경설비 STS 400A 이상 </t>
  </si>
  <si>
    <t xml:space="preserve">[하자] 전원 및 환경설비 축전지 축전지_A(1,000만원 이상) </t>
  </si>
  <si>
    <t xml:space="preserve">[하자] 전원 및 환경설비 축전지 축전지_B(500만원 이상) </t>
  </si>
  <si>
    <t xml:space="preserve">[하자] 전원 및 환경설비 축전지 축전지_C(500만원 미만) </t>
  </si>
  <si>
    <t xml:space="preserve">[하자] 전원 및 환경설비 AVR AVR </t>
  </si>
  <si>
    <t xml:space="preserve">[하자] 전원 및 환경설비 공조설비 항온항습기 </t>
  </si>
  <si>
    <t xml:space="preserve">[하자] 전원 및 환경설비 공조설비 에어컨 </t>
  </si>
  <si>
    <t xml:space="preserve">[하자] 전원 및 환경설비 공조설비 냉난방기 </t>
  </si>
  <si>
    <t xml:space="preserve">[하자] 전원 및 환경설비 공조설비 공기청정기 </t>
  </si>
  <si>
    <t xml:space="preserve">[하자] 교환설비 전자교환기 1000회선이상 </t>
  </si>
  <si>
    <t xml:space="preserve">[하자] 교환설비 전자교환기 500회선이상 </t>
  </si>
  <si>
    <t xml:space="preserve">[하자] 교환설비 전자교환기 500회선미만 </t>
  </si>
  <si>
    <t xml:space="preserve">[하자] 교환설비 IP교환시스템 IPT미디어장치(Center) </t>
  </si>
  <si>
    <t xml:space="preserve">[하자] 교환설비 IP교환시스템 IPT미디어장치(Remote) </t>
  </si>
  <si>
    <t xml:space="preserve">[하자] 교환설비 IP교환시스템 IPT_GATEWAY(Center) </t>
  </si>
  <si>
    <t xml:space="preserve">[하자] 교환설비 IP교환시스템 IPT_GATEWAY(Remote) </t>
  </si>
  <si>
    <t xml:space="preserve">[하자] 교환설비 IP교환시스템 IPT부가지원장치(XML,호추적등) </t>
  </si>
  <si>
    <t xml:space="preserve">[하자] 교환설비 IP계통운영통신시스템 주장치(중,48회선이상) </t>
  </si>
  <si>
    <t xml:space="preserve">[하자] 교환설비 IP계통운영통신시스템 주장치(소,48회선미만) </t>
  </si>
  <si>
    <t xml:space="preserve">[하자] 교환설비 IP계통운영통신시스템 IP계통운영 녹음장치 </t>
  </si>
  <si>
    <t xml:space="preserve">[하자] 교환설비 IP계통운영통신시스템 IP계통운영 부가지원장치(ARS, NAC) </t>
  </si>
  <si>
    <t xml:space="preserve">[하자] 교환설비 IP계통운영통신시스템 IP사령원콘솔 </t>
  </si>
  <si>
    <t xml:space="preserve">[하자] 교환설비 IP계통운영통신시스템 EoPDH </t>
  </si>
  <si>
    <t xml:space="preserve">[하자] 교환설비 계통운영통신시스템 키폰형 계통운영통신시스템 </t>
  </si>
  <si>
    <t xml:space="preserve">[하자] 교환설비 계통운영통신시스템 간이형 계통운영통신시스템 </t>
  </si>
  <si>
    <t xml:space="preserve">[하자] 교환설비 계통운영통신시스템 디지털녹음장치 </t>
  </si>
  <si>
    <t xml:space="preserve">[하자] 교환설비 키폰 키폰 주장치 </t>
  </si>
  <si>
    <t xml:space="preserve">[하자] 교환설비 비디오폰 비디오폰 </t>
  </si>
  <si>
    <t xml:space="preserve">[하자] 교환설비 인터폰 인터폰 </t>
  </si>
  <si>
    <t xml:space="preserve">[하자] 교환설비 일반전화기 다기능전화기(디지털폰,키폰) </t>
  </si>
  <si>
    <t xml:space="preserve">[하자] 교환설비 일반전화기 무선전화기 </t>
  </si>
  <si>
    <t xml:space="preserve">[하자] 교환설비 IP전화기 IP전화기(고급형) </t>
  </si>
  <si>
    <t xml:space="preserve">[하자] 교환설비 IP전화기 IP전화기(보급형) </t>
  </si>
  <si>
    <t xml:space="preserve">[하자] 교환설비 팩시밀리 팩시밀리 </t>
  </si>
  <si>
    <t xml:space="preserve">[하자] 무선설비 UHF, VHF 고정, 기지국 </t>
  </si>
  <si>
    <t xml:space="preserve">[하자] 무선설비 UHF, VHF 육상이동국 </t>
  </si>
  <si>
    <t xml:space="preserve">[하자] 무선설비 UHF, VHF 휴대용 </t>
  </si>
  <si>
    <t xml:space="preserve">[하자] 무선설비 디지털TRS 디지털TRS 교환기 </t>
  </si>
  <si>
    <t xml:space="preserve">[하자] 무선설비 디지털TRS 이동중계(국)장치(1) </t>
  </si>
  <si>
    <t xml:space="preserve">[하자] 무선설비 디지털TRS 무선통신장치(WiMAX) </t>
  </si>
  <si>
    <t xml:space="preserve">[하자] 무선설비 디지털TRS TDM GW(SLOT형) </t>
  </si>
  <si>
    <t xml:space="preserve">[하자] 무선설비 디지털TRS TDM GW(단독형) </t>
  </si>
  <si>
    <t xml:space="preserve">[하자] 무선설비 디지털TRS 차량용단말기/고정국(1) </t>
  </si>
  <si>
    <t xml:space="preserve">[하자] 무선설비 디지털TRS 휴대용 단말기 </t>
  </si>
  <si>
    <t xml:space="preserve">[하자] 무선설비 디지털TRS 이동중계(국) 외함 </t>
  </si>
  <si>
    <t xml:space="preserve">[하자] 무선설비 디지털TRS 환경감시시스템 </t>
  </si>
  <si>
    <t xml:space="preserve">[하자] 무선설비 디지털TRS 신기동보수 단말장치 </t>
  </si>
  <si>
    <t xml:space="preserve">[하자] 무선설비 디지털TRS 전원계통보호장치 </t>
  </si>
  <si>
    <t xml:space="preserve">[하자] 무선설비 디지털TRS 풍속측정데이타통신시스템 </t>
  </si>
  <si>
    <t xml:space="preserve">[하자] 무선설비 디지털TRS 지하전력구용 중계기 </t>
  </si>
  <si>
    <t xml:space="preserve">[하자] 무선설비 디지털TRS 지하전력구용 선로증폭기 </t>
  </si>
  <si>
    <t xml:space="preserve">[하자] 무선설비 GPS GPS 기준국장치 </t>
  </si>
  <si>
    <t xml:space="preserve">[하자] 무선설비 GPS GPS 이동국(휴대용)장치 </t>
  </si>
  <si>
    <t xml:space="preserve">[하자] 무선설비 GPS 배전기동보수반 주장치 </t>
  </si>
  <si>
    <t xml:space="preserve">[하자] 무선설비 GPS MOBILE DATA TERMINAL </t>
  </si>
  <si>
    <t xml:space="preserve">[하자] 무선설비 M/W M/W 주장치 </t>
  </si>
  <si>
    <t xml:space="preserve">[하자] 무선설비 레이다 무선감시장치 </t>
  </si>
  <si>
    <t xml:space="preserve">[하자] 무선설비 레이다 레이다시스템 </t>
  </si>
  <si>
    <t xml:space="preserve">[하자] 무선설비 레이다 카메라(선박감시용 적외선 특수카메라) </t>
  </si>
  <si>
    <t xml:space="preserve">[하자] 무선설비 레이다 카메라(선박감시용 회전형 특수카메라) </t>
  </si>
  <si>
    <t xml:space="preserve">[하자] 무선설비 RFID기반 전력량계관리시스템  전력량계 단말 </t>
  </si>
  <si>
    <t xml:space="preserve">[하자] 무선설비 RFID기반 전력량계관리시스템  전력량계 PDA </t>
  </si>
  <si>
    <t xml:space="preserve">[하자] 운전감시 보안설비 감시정보시스템 카메라(옥외, 고정형) </t>
  </si>
  <si>
    <t xml:space="preserve">[하자] 운전감시 보안설비 감시정보시스템 카메라(옥외, 회전형) </t>
  </si>
  <si>
    <t xml:space="preserve">[하자] 운전감시 보안설비 감시정보시스템 카메라(옥내, 고정형) </t>
  </si>
  <si>
    <t xml:space="preserve">[하자] 운전감시 보안설비 감시정보시스템 카메라(옥내, 회전형) </t>
  </si>
  <si>
    <t xml:space="preserve">[하자] 운전감시 보안설비 감시정보시스템 카메라(적외선) </t>
  </si>
  <si>
    <t xml:space="preserve">[하자] 운전감시 보안설비 감시정보시스템 현장제어장치(광방식) </t>
  </si>
  <si>
    <t xml:space="preserve">[하자] 운전감시 보안설비 감시정보시스템 현장제어장치(웹방식) </t>
  </si>
  <si>
    <t xml:space="preserve">[하자] 운전감시 보안설비 감시정보시스템 중앙제어장치(광방식) </t>
  </si>
  <si>
    <t xml:space="preserve">[하자] 운전감시 보안설비 감시정보시스템 중앙제어장치(웹방식) </t>
  </si>
  <si>
    <t xml:space="preserve">[하자] 운전감시 보안설비 감시정보시스템 현장녹화장치 </t>
  </si>
  <si>
    <t xml:space="preserve">[하자] 운전감시 보안설비 감시정보시스템 표준화프로토콜 변환장치 </t>
  </si>
  <si>
    <t xml:space="preserve">[하자] 운전감시 보안설비 감시정보시스템 표준화 중앙제어서버장치 </t>
  </si>
  <si>
    <t xml:space="preserve">[하자] 운전감시 보안설비 감시정보시스템 Audio Selector </t>
  </si>
  <si>
    <t xml:space="preserve">[하자] 운전감시 보안설비 감시정보시스템 Audio Server </t>
  </si>
  <si>
    <t xml:space="preserve">[하자] 운전감시 보안설비 감시정보시스템 Video Server </t>
  </si>
  <si>
    <t xml:space="preserve">[하자] 운전감시 보안설비 감시정보시스템 Video Mux </t>
  </si>
  <si>
    <t xml:space="preserve">[하자] 운전감시 보안설비 감시정보시스템 Matrix Switch </t>
  </si>
  <si>
    <t xml:space="preserve">[하자] 운전감시 보안설비 감시정보시스템 광송신기/수신기 </t>
  </si>
  <si>
    <t xml:space="preserve">[하자] 운전감시 보안설비 감시정보시스템 영상분배기 </t>
  </si>
  <si>
    <t xml:space="preserve">[하자] 운전감시 보안설비 감시정보시스템 1채널 영상처리장치 </t>
  </si>
  <si>
    <t xml:space="preserve">[하자] 운전감시 보안설비 감시정보시스템 1채널 영상처리장치(Audio확장형) </t>
  </si>
  <si>
    <t xml:space="preserve">[하자] 운전감시 보안설비 감시정보시스템 1채널 영상처리장치(조명확장형) </t>
  </si>
  <si>
    <t xml:space="preserve">[하자] 운전감시 보안설비 감시정보시스템 1채널 영상처리장치(오디오/조명확장형) </t>
  </si>
  <si>
    <t xml:space="preserve">[하자] 운전감시 보안설비 감시정보시스템 Pre AMP </t>
  </si>
  <si>
    <t xml:space="preserve">[하자] 운전감시 보안설비 감시정보시스템 AMP </t>
  </si>
  <si>
    <t xml:space="preserve">[하자] 운전감시 보안설비 감시정보시스템 스피커 </t>
  </si>
  <si>
    <t xml:space="preserve">[하자] 운전감시 보안설비 감시정보시스템 집합형 CSU </t>
  </si>
  <si>
    <t xml:space="preserve">[하자] 운전감시 보안설비 감시정보시스템 단독형 CSU </t>
  </si>
  <si>
    <t xml:space="preserve">[하자] 운전감시 보안설비 감시정보시스템 Router </t>
  </si>
  <si>
    <t xml:space="preserve">[하자] 운전감시 보안설비 감시정보시스템 HUB </t>
  </si>
  <si>
    <t xml:space="preserve">[하자] 운전감시 보안설비 감시정보시스템 AIU </t>
  </si>
  <si>
    <t xml:space="preserve">[하자] 운전감시 보안설비 감시정보시스템 Light Controller </t>
  </si>
  <si>
    <t xml:space="preserve">[하자] 운전감시 보안설비 감시정보시스템 화재검출용 영상처리장치 </t>
  </si>
  <si>
    <t xml:space="preserve">[하자] 운전감시 보안설비 감시정보시스템 STP 회선집중장치 </t>
  </si>
  <si>
    <t xml:space="preserve">[하자] 운전감시 보안설비 감시정보시스템 STP 송신기 </t>
  </si>
  <si>
    <t xml:space="preserve">[하자] 운전감시 보안설비 감시정보시스템 지능형전원공급장치 </t>
  </si>
  <si>
    <t xml:space="preserve">[하자] 운전감시 보안설비 감시정보시스템 전원조작장치 </t>
  </si>
  <si>
    <t xml:space="preserve">[하자] 운전감시 보안설비 출입통제장치 출입통제주장치(본사) </t>
  </si>
  <si>
    <t xml:space="preserve">[하자] 운전감시 보안설비 출입통제장치 출입통제주장치(사업소) </t>
  </si>
  <si>
    <t xml:space="preserve">[하자] 운전감시 보안설비 출입통제장치 로칼콘트롤러 </t>
  </si>
  <si>
    <t xml:space="preserve">[하자] 운전감시 보안설비 출입통제장치 카드리더(자립형) </t>
  </si>
  <si>
    <t xml:space="preserve">[하자] 운전감시 보안설비 출입통제장치 스피드게이트 </t>
  </si>
  <si>
    <t xml:space="preserve">[하자] 운전감시 보안설비 출입통제장치 X-ray 검색대 </t>
  </si>
  <si>
    <t xml:space="preserve">[하자] 운전감시 보안설비 출입통제장치 문형 금속탐지기 </t>
  </si>
  <si>
    <t xml:space="preserve">[하자] 운전감시 보안설비 출입관리시스템 ACU </t>
  </si>
  <si>
    <t xml:space="preserve">[하자] 운전감시 보안설비 출입관리시스템 카드리더(더미형) </t>
  </si>
  <si>
    <t xml:space="preserve">[하자] 운전감시 보안설비 출입관리시스템 EM/Cabinet Lock장치 </t>
  </si>
  <si>
    <t xml:space="preserve">[하자] 운전감시 보안설비 출입관리시스템 Deadbolt Lock장치 </t>
  </si>
  <si>
    <t xml:space="preserve">[하자] 운전감시 보안설비 출입관리시스템 Exit Button </t>
  </si>
  <si>
    <t xml:space="preserve">[하자] 운전감시 보안설비 출입관리시스템 재무장 Button </t>
  </si>
  <si>
    <t xml:space="preserve">[하자] 운전감시 보안설비 출입관리시스템 Door Camera </t>
  </si>
  <si>
    <t xml:space="preserve">[하자] 운전감시 보안설비 출입관리시스템 음성출력기 </t>
  </si>
  <si>
    <t xml:space="preserve">[하자] 운전감시 보안설비 순찰관리시스템 순찰관리주장치 </t>
  </si>
  <si>
    <t xml:space="preserve">[하자] 운전감시 보안설비 순찰관리시스템 순찰단말기 </t>
  </si>
  <si>
    <t xml:space="preserve">[하자] 운전감시 보안설비 경고방송장치 Power Amp </t>
  </si>
  <si>
    <t xml:space="preserve">[하자] 운전감시 보안설비 경고방송장치 Remote Amp </t>
  </si>
  <si>
    <t xml:space="preserve">[하자] 운전감시 보안설비 경고방송장치 스피커(1) </t>
  </si>
  <si>
    <t xml:space="preserve">[하자] 운전감시 보안설비 CCTV(방범보안용) 카메라(고정형) </t>
  </si>
  <si>
    <t xml:space="preserve">[하자] 운전감시 보안설비 CCTV(방범보안용) 카메라(회전형) </t>
  </si>
  <si>
    <t xml:space="preserve">[하자] 운전감시 보안설비 CCTV(방범보안용) 모니터 </t>
  </si>
  <si>
    <t xml:space="preserve">[하자] 운전감시 보안설비 CCTV(방범보안용) 콘트롤러 </t>
  </si>
  <si>
    <t xml:space="preserve">[하자] 운전감시 보안설비 CCTV(방범보안용) 녹화용VTR </t>
  </si>
  <si>
    <t xml:space="preserve">[하자] 운전감시 보안설비 CCTV(방범보안용) 녹화용NVR </t>
  </si>
  <si>
    <t xml:space="preserve">[하자] 운전감시 보안설비 CCTV(방범보안용) 녹화용DVR </t>
  </si>
  <si>
    <t xml:space="preserve">[하자] 운전감시 보안설비 CCTV(방범보안용) 영상분배기(1) </t>
  </si>
  <si>
    <t xml:space="preserve">[하자] 운전감시 보안설비 CCTV(방범보안용) Matrix Switch(1) </t>
  </si>
  <si>
    <t xml:space="preserve">[하자] 운전감시 보안설비 CCTV(방범보안용) Light Controller(1) </t>
  </si>
  <si>
    <t xml:space="preserve">[하자] 운전감시 보안설비 CCTV(방범보안용) 광송신기/수신기(1) </t>
  </si>
  <si>
    <t xml:space="preserve">[하자] 운전감시 보안설비 CCTV(방범보안용) 경보수신연계장치 </t>
  </si>
  <si>
    <t xml:space="preserve">[하자] 운전감시 보안설비 화상감시설비 카메라(고정형,특수지형) </t>
  </si>
  <si>
    <t xml:space="preserve">[하자] 운전감시 보안설비 화상감시설비 카메라(회전형,특수지형) </t>
  </si>
  <si>
    <t xml:space="preserve">[하자] 운전감시 보안설비 화상감시설비 모니터(1) </t>
  </si>
  <si>
    <t xml:space="preserve">[하자] 운전감시 보안설비 화상감시설비 Light Controller(2) </t>
  </si>
  <si>
    <t xml:space="preserve">[하자] 운전감시 보안설비 화상감시설비 화상감시 주장치 </t>
  </si>
  <si>
    <t xml:space="preserve">[하자] 운전감시 보안설비 화상감시설비 현장데이터장치 </t>
  </si>
  <si>
    <t xml:space="preserve">[하자] 운전감시 보안설비 화상감시설비 중앙데이터장치 </t>
  </si>
  <si>
    <t xml:space="preserve">[하자] 운전감시 보안설비 화상감시설비 광송수신기 </t>
  </si>
  <si>
    <t xml:space="preserve">[하자] 운전감시 보안설비 화상감시설비 기상정보수집반 </t>
  </si>
  <si>
    <t xml:space="preserve">[하자] 운전감시 보안설비 화상감시설비 Video Server(1) </t>
  </si>
  <si>
    <t xml:space="preserve">[하자] 운전감시 보안설비 화상감시설비 Matrix Switch(2) </t>
  </si>
  <si>
    <t xml:space="preserve">[하자] 운전감시 보안설비 화상감시설비 DVR </t>
  </si>
  <si>
    <t xml:space="preserve">[하자] 운전감시 보안설비 화상감시설비 영상분배기(2) </t>
  </si>
  <si>
    <t xml:space="preserve">[하자] 운전감시 보안설비 화상감시설비 영상처리기 </t>
  </si>
  <si>
    <t xml:space="preserve">[하자] 운전감시 보안설비 화상감시설비 영상표시기 </t>
  </si>
  <si>
    <t xml:space="preserve">[하자] 운전감시 보안설비 화상감시설비 KEY PAD </t>
  </si>
  <si>
    <t xml:space="preserve">[하자] 운전감시 보안설비 화상감시설비 위성안테나(소형) </t>
  </si>
  <si>
    <t xml:space="preserve">[하자] 운전감시 보안설비 화상감시설비 위성모뎀 </t>
  </si>
  <si>
    <t xml:space="preserve">[하자] 운전감시 보안설비 화상감시설비 HUB(1) </t>
  </si>
  <si>
    <t xml:space="preserve">[하자] 운전감시 보안설비 침투감지설비 센서 </t>
  </si>
  <si>
    <t xml:space="preserve">[하자] 운전감시 보안설비 침투감지설비 경보수신반 </t>
  </si>
  <si>
    <t xml:space="preserve">[하자] 운전감시 보안설비 침투감지설비 적외선감지기 </t>
  </si>
  <si>
    <t xml:space="preserve">[하자] 운전감시 보안설비 침투감지설비 열선감지기 </t>
  </si>
  <si>
    <t xml:space="preserve">[하자] 운전감시 보안설비 침투감지설비 장력감지기 </t>
  </si>
  <si>
    <t xml:space="preserve">[하자] 운전감시 보안설비 침투감지설비 자석감지기(문, 셔터) </t>
  </si>
  <si>
    <t xml:space="preserve">[하자] 운전감시 보안설비 울타리감지설비 울타리감지기 주장치(MDAS) </t>
  </si>
  <si>
    <t xml:space="preserve">[하자] 운전감시 보안설비 울타리감지설비 감지케이블 </t>
  </si>
  <si>
    <t xml:space="preserve">[하자] 운전감시 보안설비 울타리감지설비 PM </t>
  </si>
  <si>
    <t xml:space="preserve">[하자] 운전감시 보안설비 울타리감지설비 LU/ILU </t>
  </si>
  <si>
    <t xml:space="preserve">[하자] 운전감시 보안설비 울타리감지설비 RM </t>
  </si>
  <si>
    <t xml:space="preserve">[하자] 운전감시 보안설비 울타리감지설비 NIM </t>
  </si>
  <si>
    <t xml:space="preserve">[하자] 운전감시 보안설비 울타리감지설비 NETWORK PM Control 장치 </t>
  </si>
  <si>
    <t xml:space="preserve">[하자] 운전감시 보안설비 페지폰 페지폰 </t>
  </si>
  <si>
    <t xml:space="preserve">[하자] 운전감시 보안설비 다이렉트폰 모장치 </t>
  </si>
  <si>
    <t xml:space="preserve">[하자] 운전감시 보안설비 다이렉트폰 자장치 </t>
  </si>
  <si>
    <t xml:space="preserve">[하자] IBS설비 BAS BAS 주장치 </t>
  </si>
  <si>
    <t xml:space="preserve">[하자] IBS설비 BAS DDC </t>
  </si>
  <si>
    <t xml:space="preserve">[하자] IBS설비 BAS 센서(1) </t>
  </si>
  <si>
    <t xml:space="preserve">[하자] IBS설비 전자시계 전자시계 주장치 </t>
  </si>
  <si>
    <t xml:space="preserve">[하자] IBS설비 전자시계 자시계 </t>
  </si>
  <si>
    <t xml:space="preserve">[하자] IBS설비 전자시계 전자시계설비 중계기 </t>
  </si>
  <si>
    <t xml:space="preserve">[하자] IBS설비 재석표시기 재석표시 주장치 </t>
  </si>
  <si>
    <t xml:space="preserve">[하자] IBS설비 재석표시기 중계기 </t>
  </si>
  <si>
    <t xml:space="preserve">[하자] IBS설비 재석표시기 표시등 </t>
  </si>
  <si>
    <t xml:space="preserve">[하자] IBS설비 주차관제설비 차량계수장치 </t>
  </si>
  <si>
    <t xml:space="preserve">[하자] IBS설비 주차관제설비 차량통제장치 </t>
  </si>
  <si>
    <t xml:space="preserve">[하자] IBS설비 주차관제설비 차량번호 인식장치 </t>
  </si>
  <si>
    <t xml:space="preserve">[하자] 멀티미디어 설비 음향설비 방송주장치 </t>
  </si>
  <si>
    <t xml:space="preserve">[하자] 멀티미디어 설비 음향설비 MIXER </t>
  </si>
  <si>
    <t xml:space="preserve">[하자] 멀티미디어 설비 음향설비 AMP(1) </t>
  </si>
  <si>
    <t xml:space="preserve">[하자] 멀티미디어 설비 음향설비 동시방송 주장치(본사) </t>
  </si>
  <si>
    <t xml:space="preserve">[하자] 멀티미디어 설비 음향설비 동시방송 중계장치 </t>
  </si>
  <si>
    <t xml:space="preserve">[하자] 멀티미디어 설비 음향설비 동시방송 주장치(Digital 방식) </t>
  </si>
  <si>
    <t xml:space="preserve">[하자] 멀티미디어 설비 음향설비 동시방송 단말기(Digital 방식) </t>
  </si>
  <si>
    <t xml:space="preserve">[하자] 멀티미디어 설비 음향설비 동시방송 단말기 </t>
  </si>
  <si>
    <t xml:space="preserve">[하자] 멀티미디어 설비 음향설비 스피커(2) </t>
  </si>
  <si>
    <t xml:space="preserve">[하자] 멀티미디어 설비 음향설비 마이크(유선) </t>
  </si>
  <si>
    <t xml:space="preserve">[하자] 멀티미디어 설비 음향설비 마이크(무선) </t>
  </si>
  <si>
    <t xml:space="preserve">[하자] 멀티미디어 설비 음향설비 스피커(3) </t>
  </si>
  <si>
    <t xml:space="preserve">[하자] 멀티미디어 설비 영상설비 사내CATV 주장치 </t>
  </si>
  <si>
    <t xml:space="preserve">[하자] 멀티미디어 설비 영상설비 인코더/디코더 </t>
  </si>
  <si>
    <t xml:space="preserve">[하자] 멀티미디어 설비 영상설비 영사기(본사) </t>
  </si>
  <si>
    <t xml:space="preserve">[하자] 멀티미디어 설비 영상설비 카메라(ENG, EFP,사진) </t>
  </si>
  <si>
    <t xml:space="preserve">[하자] 멀티미디어 설비 영상설비 편집설비VTR(본사) </t>
  </si>
  <si>
    <t xml:space="preserve">[하자] 멀티미디어 설비 영상설비 편집설비(문자발생기, 본사) </t>
  </si>
  <si>
    <t xml:space="preserve">[하자] 멀티미디어 설비 영상설비 A/V스위쳐(본사) </t>
  </si>
  <si>
    <t xml:space="preserve">[하자] 멀티미디어 설비 영상설비 조명(DIMMER, 본사) </t>
  </si>
  <si>
    <t xml:space="preserve">[하자] 멀티미디어 설비 영상설비 영상모니터 </t>
  </si>
  <si>
    <t xml:space="preserve">[하자] 멀티미디어 설비 영상설비 고정형 BEAM PROJECTOR(LCD P/J) </t>
  </si>
  <si>
    <t xml:space="preserve">[하자] 멀티미디어 설비 영상설비 이동형 BEAM PROJECTOR(LCD P/J) </t>
  </si>
  <si>
    <t xml:space="preserve">[하자] 멀티미디어 설비 영상설비 SLIDE PROJECTOR(환등기) </t>
  </si>
  <si>
    <t xml:space="preserve">[하자] 멀티미디어 설비 영상설비 SLIDE VIDEO CONVERTER </t>
  </si>
  <si>
    <t xml:space="preserve">[하자] 멀티미디어 설비 영상설비 실물화상기 </t>
  </si>
  <si>
    <t xml:space="preserve">[하자] 멀티미디어 설비 영상설비 일반 TV </t>
  </si>
  <si>
    <t xml:space="preserve">[하자] 멀티미디어 설비 영상설비 PDP/LCD TV(33이상) </t>
  </si>
  <si>
    <t xml:space="preserve">[하자] 멀티미디어 설비 영상설비 PDP/LCD TV(33미만) </t>
  </si>
  <si>
    <t xml:space="preserve">[하자] 멀티미디어 설비 영상설비 TCU(1) </t>
  </si>
  <si>
    <t xml:space="preserve">[하자] 멀티미디어 설비 VR장치 트레드밀 </t>
  </si>
  <si>
    <t xml:space="preserve">[하자] 멀티미디어 설비 VR장치 VR장치(HMD) </t>
  </si>
  <si>
    <t xml:space="preserve">[하자] 멀티미디어 설비 통합정보표시시스템 통합정보표시 단말장치 </t>
  </si>
  <si>
    <t xml:space="preserve">[하자] 멀티미디어 설비 화상회의설비 CODEC/화상회의시스템(일체형) </t>
  </si>
  <si>
    <t xml:space="preserve">[하자] 멀티미디어 설비 화상회의설비 MCU/다자간회의시스템(일체형) </t>
  </si>
  <si>
    <t xml:space="preserve">[하자] 멀티미디어 설비 화상회의설비 VideoCenter/실시간 스트리밍 시스템(일체형) </t>
  </si>
  <si>
    <t xml:space="preserve">[하자] 멀티미디어 설비 HD방송 프롬프터 </t>
  </si>
  <si>
    <t xml:space="preserve">[하자] 멀티미디어 설비 HD방송 조명 </t>
  </si>
  <si>
    <t xml:space="preserve">[하자] 멀티미디어 설비 HD방송 DID </t>
  </si>
  <si>
    <t xml:space="preserve">[하자] 멀티미디어 설비 HD방송 Wall Controller </t>
  </si>
  <si>
    <t xml:space="preserve">[하자] 멀티미디어 설비 HD방송 비디오스위처 </t>
  </si>
  <si>
    <t xml:space="preserve">[하자] 멀티미디어 설비 HD방송 VCR </t>
  </si>
  <si>
    <t xml:space="preserve">[하자] 멀티미디어 설비 HD방송 자막발생기 </t>
  </si>
  <si>
    <t xml:space="preserve">[하자] 멀티미디어 설비 HD방송 오디오믹서 </t>
  </si>
  <si>
    <t xml:space="preserve">[하자] 멀티미디어 설비 HD방송 마이크시스템 </t>
  </si>
  <si>
    <t xml:space="preserve">[하자] 멀티미디어 설비 HD방송 인터콤시스템 </t>
  </si>
  <si>
    <t xml:space="preserve">[하자] 멀티미디어 설비 HD방송 클럭시스템 </t>
  </si>
  <si>
    <t xml:space="preserve">[하자] 멀티미디어 설비 HD방송 모듈러 </t>
  </si>
  <si>
    <t xml:space="preserve">[하자] 멀티미디어 설비 HD방송 스피커(4) </t>
  </si>
  <si>
    <t xml:space="preserve">[하자] 멀티미디어 설비 HD방송 멀티뷰어 </t>
  </si>
  <si>
    <t xml:space="preserve">[하자] 멀티미디어 설비 HD방송 방송인코더 </t>
  </si>
  <si>
    <t xml:space="preserve">[하자] 멀티미디어 설비 HD방송 HD방송단말기 </t>
  </si>
  <si>
    <t xml:space="preserve">[하자] 멀티미디어 설비 HD방송 RS-232단말기 </t>
  </si>
  <si>
    <t xml:space="preserve">[하자] 멀티미디어 설비 HD방송 싱크제네레이터 </t>
  </si>
  <si>
    <t xml:space="preserve">[하자] 멀티미디어 설비 HD방송 라우팅스위쳐 </t>
  </si>
  <si>
    <t xml:space="preserve">[하자] 멀티미디어 설비 HD방송 포터블레코더 </t>
  </si>
  <si>
    <t xml:space="preserve">[하자] 멀티미디어 설비 HD방송 캠코더 </t>
  </si>
  <si>
    <t xml:space="preserve">[하자] 멀티미디어 설비 HD방송 EFP카메라 </t>
  </si>
  <si>
    <t xml:space="preserve">[하자] 관제설비 ICT관제 설비 관제용 DLP모니터 </t>
  </si>
  <si>
    <t xml:space="preserve">[하자] 관제설비 ICT관제 설비 종합상황판 콘트롤러 </t>
  </si>
  <si>
    <t xml:space="preserve">[하자] 관제설비 재해재난설비 재해재난 주장치(본사) </t>
  </si>
  <si>
    <t xml:space="preserve">[하자] 관제설비 재해재난설비 제어콘트롤러(본사) </t>
  </si>
  <si>
    <t xml:space="preserve">[하자] 관제설비 재해재난설비 전동콘트롤러(본사) </t>
  </si>
  <si>
    <t xml:space="preserve">[하자] 관제설비 재해재난설비 영상제어장치(본사) </t>
  </si>
  <si>
    <t xml:space="preserve">[하자] 관제설비 전자식전광판 전광판 주장치(본사) </t>
  </si>
  <si>
    <t xml:space="preserve">[하자] 관제설비 전자식전광판 표시판(본사) </t>
  </si>
  <si>
    <t xml:space="preserve">[하자] 관제설비 전자식전광판 전광판 주장치(사업소) </t>
  </si>
  <si>
    <t xml:space="preserve">[하자] 관제설비 전자식전광판 표시판(사업소) </t>
  </si>
  <si>
    <t xml:space="preserve">[하자] 관제설비 정보보안관제 설비 DLP 월프로세스 (워크스테이션) </t>
  </si>
  <si>
    <t xml:space="preserve">[하자] 관제설비 지진계측기 지진기록계 및 센서 </t>
  </si>
  <si>
    <t xml:space="preserve">[하자] OA설비 PC 데스크탑 </t>
  </si>
  <si>
    <t xml:space="preserve">[하자] OA설비 PC 데스크탑(인터넷망용) </t>
  </si>
  <si>
    <t xml:space="preserve">[하자] OA설비 PC 노트북 </t>
  </si>
  <si>
    <t xml:space="preserve">[하자] OA설비 PC TFT LCD </t>
  </si>
  <si>
    <t xml:space="preserve">[하자] OA설비 PC 클라우드 PC </t>
  </si>
  <si>
    <t xml:space="preserve">[하자] OA설비 PC 일체형 PC </t>
  </si>
  <si>
    <t xml:space="preserve">[하자] OA설비 PC 스마트패드 </t>
  </si>
  <si>
    <t xml:space="preserve">[하자] OA설비 입출력장치 스캐너 </t>
  </si>
  <si>
    <t xml:space="preserve">[하자] OA설비 입출력장치 도트프린터 </t>
  </si>
  <si>
    <t xml:space="preserve">[하자] OA설비 입출력장치 레이저젯(칼라) </t>
  </si>
  <si>
    <t xml:space="preserve">[하자] OA설비 입출력장치 레이저젯(흑백) </t>
  </si>
  <si>
    <t xml:space="preserve">[하자] OA설비 입출력장치 잉크젯 </t>
  </si>
  <si>
    <t xml:space="preserve">[하자] OA설비 입출력장치 플로터 </t>
  </si>
  <si>
    <t xml:space="preserve">[하자] OA설비 입출력장치 복합기기 </t>
  </si>
  <si>
    <t xml:space="preserve">[하자] OA설비 입출력장치 A3 컬러복합기 </t>
  </si>
  <si>
    <t>패키지S/W유지보수</t>
  </si>
  <si>
    <t>전산설비</t>
  </si>
  <si>
    <t>통합전자문서관리시스템</t>
  </si>
  <si>
    <t>RDBMS(ORACLE)</t>
  </si>
  <si>
    <t xml:space="preserve">[일반] 전산설비 통합전자문서관리시스템 RDBMS(ORACLE) </t>
  </si>
  <si>
    <t>식</t>
    <phoneticPr fontId="9" type="noConversion"/>
  </si>
  <si>
    <t>전자결재(RDBMS)_2007년 11월 이후_ORACLE</t>
  </si>
  <si>
    <t xml:space="preserve">[일반] 전산설비 통합전자문서관리시스템 전자결재(RDBMS)_2007년 11월 이후_ORACLE </t>
  </si>
  <si>
    <t>전자결재(HA S/W)</t>
  </si>
  <si>
    <t xml:space="preserve">[일반] 전산설비 통합전자문서관리시스템 전자결재(HA S/W) </t>
  </si>
  <si>
    <t>전자결재 문서보안 엔진S/W</t>
  </si>
  <si>
    <t xml:space="preserve">[일반] 전산설비 통합전자문서관리시스템 전자결재 문서보안 엔진S/W </t>
  </si>
  <si>
    <t>전자결재 문서보안 연동S/W</t>
  </si>
  <si>
    <t xml:space="preserve">[일반] 전산설비 통합전자문서관리시스템 전자결재 문서보안 연동S/W </t>
  </si>
  <si>
    <t>전자결재 정부유통센터연계S/W</t>
  </si>
  <si>
    <t xml:space="preserve">[일반] 전산설비 통합전자문서관리시스템 전자결재 정부유통센터연계S/W </t>
  </si>
  <si>
    <t>전자결재 연계모듈</t>
  </si>
  <si>
    <t xml:space="preserve">[일반] 전산설비 통합전자문서관리시스템 전자결재 연계모듈 </t>
  </si>
  <si>
    <t>KEPCO-EP</t>
  </si>
  <si>
    <t>KEPCO-EP(RDBMS,Oracle)</t>
  </si>
  <si>
    <t xml:space="preserve">[일반] 전산설비 KEPCO-EP KEPCO-EP(RDBMS,Oracle) </t>
  </si>
  <si>
    <t>KEPCO-EP(RDBMS,MS-SQL)</t>
  </si>
  <si>
    <t xml:space="preserve">[일반] 전산설비 KEPCO-EP KEPCO-EP(RDBMS,MS-SQL) </t>
  </si>
  <si>
    <t>KEPCO-EP(명함관리 S/W)</t>
  </si>
  <si>
    <t xml:space="preserve">[일반] 전산설비 KEPCO-EP KEPCO-EP(명함관리 S/W) </t>
  </si>
  <si>
    <t>KEPCO-EP(웹2.0 플랫폼 S/W)</t>
  </si>
  <si>
    <t xml:space="preserve">[일반] 전산설비 KEPCO-EP KEPCO-EP(웹2.0 플랫폼 S/W) </t>
  </si>
  <si>
    <t>KEPCO-EP(재석표시 S/W, '07년식)</t>
  </si>
  <si>
    <t xml:space="preserve">[일반] 전산설비 KEPCO-EP KEPCO-EP(재석표시 S/W, '07년식) </t>
  </si>
  <si>
    <t>KEPCO-EP(WAS S/W)</t>
  </si>
  <si>
    <t xml:space="preserve">[일반] 전산설비 KEPCO-EP KEPCO-EP(WAS S/W) </t>
  </si>
  <si>
    <t>KEPCO-EP(웹서버 S/W)</t>
  </si>
  <si>
    <t xml:space="preserve">[일반] 전산설비 KEPCO-EP KEPCO-EP(웹서버 S/W) </t>
  </si>
  <si>
    <t>KEPCO-EP(게시판엔진 S/W)</t>
  </si>
  <si>
    <t xml:space="preserve">[일반] 전산설비 KEPCO-EP KEPCO-EP(게시판엔진 S/W) </t>
  </si>
  <si>
    <t>KEPCO-EP(파워팩스 S/W)</t>
  </si>
  <si>
    <t xml:space="preserve">[일반] 전산설비 KEPCO-EP KEPCO-EP(파워팩스 S/W) </t>
  </si>
  <si>
    <t>KEPCO-EP(전력설비운전용 SMS S/W)</t>
  </si>
  <si>
    <t xml:space="preserve">[일반] 전산설비 KEPCO-EP KEPCO-EP(전력설비운전용 SMS S/W) </t>
  </si>
  <si>
    <t>KEPCO-EP(스팸차단시스템-발송 S/W)</t>
  </si>
  <si>
    <t xml:space="preserve">[일반] 전산설비 KEPCO-EP KEPCO-EP(스팸차단시스템-발송 S/W) </t>
  </si>
  <si>
    <t>KEPCO-EP(스팸차단시스템-수신 S/W)</t>
  </si>
  <si>
    <t xml:space="preserve">[일반] 전산설비 KEPCO-EP KEPCO-EP(스팸차단시스템-수신 S/W) </t>
  </si>
  <si>
    <t>KEPCO-EP(재해영상 S/W)</t>
  </si>
  <si>
    <t xml:space="preserve">[일반] 전산설비 KEPCO-EP KEPCO-EP(재해영상 S/W) </t>
  </si>
  <si>
    <t>KEPCO-EP(Smart e-mail MS-Exchane S/W)</t>
  </si>
  <si>
    <t xml:space="preserve">[일반] 전산설비 KEPCO-EP KEPCO-EP(Smart e-mail MS-Exchane S/W) </t>
  </si>
  <si>
    <t>KEPCO-EP(Smart e-mail 백업관리 S/W)</t>
  </si>
  <si>
    <t xml:space="preserve">[일반] 전산설비 KEPCO-EP KEPCO-EP(Smart e-mail 백업관리 S/W) </t>
  </si>
  <si>
    <t>KEPCO-EP(Smart e-mail 웹메일솔루션 S/W)</t>
  </si>
  <si>
    <t xml:space="preserve">[일반] 전산설비 KEPCO-EP KEPCO-EP(Smart e-mail 웹메일솔루션 S/W) </t>
  </si>
  <si>
    <t>KEPCO-EP(일정관리 S/W)</t>
  </si>
  <si>
    <t xml:space="preserve">[일반] 전산설비 KEPCO-EP KEPCO-EP(일정관리 S/W) </t>
  </si>
  <si>
    <t>KEPCO-EP(E-Book제작 솔루션)</t>
  </si>
  <si>
    <t xml:space="preserve">[일반] 전산설비 KEPCO-EP KEPCO-EP(E-Book제작 솔루션) </t>
  </si>
  <si>
    <t>KEPCO-EP(Vmware 솔루션 1차 S/W)</t>
  </si>
  <si>
    <t xml:space="preserve">[일반] 전산설비 KEPCO-EP KEPCO-EP(Vmware 솔루션 1차 S/W) </t>
  </si>
  <si>
    <t>KEPCO-EP(Vmware 솔루션 2차 S/W)</t>
  </si>
  <si>
    <t xml:space="preserve">[일반] 전산설비 KEPCO-EP KEPCO-EP(Vmware 솔루션 2차 S/W) </t>
  </si>
  <si>
    <t>KEPCO-EP(WAS, 웹서버 통합  1차S/W)</t>
  </si>
  <si>
    <t xml:space="preserve">[일반] 전산설비 KEPCO-EP KEPCO-EP(WAS, 웹서버 통합  1차S/W) </t>
  </si>
  <si>
    <t>KEPCO-EP(WAS, 웹서버 통합 2차 S/W)</t>
  </si>
  <si>
    <t xml:space="preserve">[일반] 전산설비 KEPCO-EP KEPCO-EP(WAS, 웹서버 통합 2차 S/W) </t>
  </si>
  <si>
    <t>KEPCO-EP(Web2.0 확장모듈 S/W)</t>
  </si>
  <si>
    <t xml:space="preserve">[일반] 전산설비 KEPCO-EP KEPCO-EP(Web2.0 확장모듈 S/W) </t>
  </si>
  <si>
    <t>KEPCO-EP(kCloud웹하드 S/W)</t>
  </si>
  <si>
    <t xml:space="preserve">[일반] 전산설비 KEPCO-EP KEPCO-EP(kCloud웹하드 S/W) </t>
  </si>
  <si>
    <t>KEPCO-EP(메일박스 이중화 S/W)</t>
  </si>
  <si>
    <t xml:space="preserve">[일반] 전산설비 KEPCO-EP KEPCO-EP(메일박스 이중화 S/W) </t>
  </si>
  <si>
    <t>KEPCO-EP(Communication S/W)</t>
  </si>
  <si>
    <t xml:space="preserve">[일반] 전산설비 KEPCO-EP KEPCO-EP(Communication S/W) </t>
  </si>
  <si>
    <t>KEPCO-EP(PowerGate S/W)</t>
  </si>
  <si>
    <t xml:space="preserve">[일반] 전산설비 KEPCO-EP KEPCO-EP(PowerGate S/W) </t>
  </si>
  <si>
    <t>KEPCO-EP(메일기능 고도화 모듈 S/W)</t>
  </si>
  <si>
    <t xml:space="preserve">[일반] 전산설비 KEPCO-EP KEPCO-EP(메일기능 고도화 모듈 S/W) </t>
  </si>
  <si>
    <t>KEPCO-EP(웹결재 S/W)</t>
  </si>
  <si>
    <t xml:space="preserve">[일반] 전산설비 KEPCO-EP KEPCO-EP(웹결재 S/W) </t>
  </si>
  <si>
    <t>CTI시스템</t>
  </si>
  <si>
    <t>모바일엔진(Power Mobile Office Server S/W ver1.1)</t>
  </si>
  <si>
    <t xml:space="preserve">[일반] 전산설비 CTI시스템 모바일엔진(Power Mobile Office Server S/W ver1.1) </t>
  </si>
  <si>
    <t>모바일엔진(UC Server)</t>
  </si>
  <si>
    <t xml:space="preserve">[일반] 전산설비 CTI시스템 모바일엔진(UC Server) </t>
  </si>
  <si>
    <t>모바일엔진(Legacy interface Server)</t>
  </si>
  <si>
    <t xml:space="preserve">[일반] 전산설비 CTI시스템 모바일엔진(Legacy interface Server) </t>
  </si>
  <si>
    <t>모바일엔진(Mobile AppCenter Server)</t>
  </si>
  <si>
    <t xml:space="preserve">[일반] 전산설비 CTI시스템 모바일엔진(Mobile AppCenter Server) </t>
  </si>
  <si>
    <t>모바일 클라이언트(Power Mobile Office Client S/W ver1.1)</t>
  </si>
  <si>
    <t xml:space="preserve">[일반] 전산설비 CTI시스템 모바일 클라이언트(Power Mobile Office Client S/W ver1.1) </t>
  </si>
  <si>
    <t>모바일 클라이언트(UC Client)</t>
  </si>
  <si>
    <t xml:space="preserve">[일반] 전산설비 CTI시스템 모바일 클라이언트(UC Client) </t>
  </si>
  <si>
    <t>모바일 클라이언트(Legacy Interface Client)</t>
  </si>
  <si>
    <t xml:space="preserve">[일반] 전산설비 CTI시스템 모바일 클라이언트(Legacy Interface Client) </t>
  </si>
  <si>
    <t>모바일 클라이언트(Mobile Appcenter Client)</t>
  </si>
  <si>
    <t xml:space="preserve">[일반] 전산설비 CTI시스템 모바일 클라이언트(Mobile Appcenter Client) </t>
  </si>
  <si>
    <t>모바일 서비스(공통업무(Smart Office))</t>
  </si>
  <si>
    <t xml:space="preserve">[일반] 전산설비 CTI시스템 모바일 서비스(공통업무(Smart Office)) </t>
  </si>
  <si>
    <t>모바일 서비스(현장업무)</t>
  </si>
  <si>
    <t xml:space="preserve">[일반] 전산설비 CTI시스템 모바일 서비스(현장업무) </t>
  </si>
  <si>
    <t>모바일 서비스(웹조회용APP(KEPCO-Lite))</t>
  </si>
  <si>
    <t xml:space="preserve">[일반] 전산설비 CTI시스템 모바일 서비스(웹조회용APP(KEPCO-Lite)) </t>
  </si>
  <si>
    <t>KEPCO-EP(6σ계량화 Tool)</t>
  </si>
  <si>
    <t xml:space="preserve">[일반] 전산설비 CTI시스템 KEPCO-EP(6σ계량화 Tool) </t>
  </si>
  <si>
    <t>KEPCO-EP(활용도측정시스템S/W)</t>
  </si>
  <si>
    <t xml:space="preserve">[일반] 전산설비 CTI시스템 KEPCO-EP(활용도측정시스템S/W) </t>
  </si>
  <si>
    <t>KEPCO-EP((활용도측정단말S/W)</t>
  </si>
  <si>
    <t xml:space="preserve">[일반] 전산설비 CTI시스템 KEPCO-EP((활용도측정단말S/W) </t>
  </si>
  <si>
    <t>KEPCO-EP(품질측정Agent)</t>
  </si>
  <si>
    <t xml:space="preserve">[일반] 전산설비 CTI시스템 KEPCO-EP(품질측정Agent) </t>
  </si>
  <si>
    <t>통합감시시스템S/W(Zenius-EMS,본사)</t>
  </si>
  <si>
    <t xml:space="preserve">[일반] 전산설비 CTI시스템 통합감시시스템S/W(Zenius-EMS,본사) </t>
  </si>
  <si>
    <t>통합감시시스템S/W(Zenius-SMS,본사)</t>
  </si>
  <si>
    <t xml:space="preserve">[일반] 전산설비 CTI시스템 통합감시시스템S/W(Zenius-SMS,본사) </t>
  </si>
  <si>
    <t>통합감시시스템S/W(Zenius-DBMS,본사)</t>
  </si>
  <si>
    <t xml:space="preserve">[일반] 전산설비 CTI시스템 통합감시시스템S/W(Zenius-DBMS,본사) </t>
  </si>
  <si>
    <t>통합감시Agent(본사_SMS)</t>
  </si>
  <si>
    <t xml:space="preserve">[일반] 전산설비 CTI시스템 통합감시Agent(본사_SMS) </t>
  </si>
  <si>
    <t>통합감시Agent(본사_DBMS)</t>
  </si>
  <si>
    <t xml:space="preserve">[일반] 전산설비 CTI시스템 통합감시Agent(본사_DBMS) </t>
  </si>
  <si>
    <t>RDBMS(EMS Database)</t>
  </si>
  <si>
    <t xml:space="preserve">[일반] 전산설비 CTI시스템 RDBMS(EMS Database) </t>
  </si>
  <si>
    <t>고객센터(RDBMS_ORACLE)</t>
  </si>
  <si>
    <t xml:space="preserve">[일반] 전산설비 CTI시스템 고객센터(RDBMS_ORACLE) </t>
  </si>
  <si>
    <t>고객센터(FAX S/W(현진 WebFAX V5.0))</t>
  </si>
  <si>
    <t xml:space="preserve">[일반] 전산설비 CTI시스템 고객센터(FAX S/W(현진 WebFAX V5.0)) </t>
  </si>
  <si>
    <t>고객센터(CTI통합M/W S/W)</t>
  </si>
  <si>
    <t xml:space="preserve">[일반] 전산설비 CTI시스템 고객센터(CTI통합M/W S/W) </t>
  </si>
  <si>
    <t>고객센터(AES 6.X BSC TSAPI(서울))</t>
  </si>
  <si>
    <t xml:space="preserve">[일반] 전산설비 CTI시스템 고객센터(AES 6.X BSC TSAPI(서울)) </t>
  </si>
  <si>
    <t>고객센터(AES 6.X BSC TSAPI(부산))</t>
  </si>
  <si>
    <t xml:space="preserve">[일반] 전산설비 CTI시스템 고객센터(AES 6.X BSC TSAPI(부산)) </t>
  </si>
  <si>
    <t>고객센터(AES 6.X BSC TSAPI(경기,대구))</t>
  </si>
  <si>
    <t xml:space="preserve">[일반] 전산설비 CTI시스템 고객센터(AES 6.X BSC TSAPI(경기,대구)) </t>
  </si>
  <si>
    <t>고객센터(AES 6.X BSC TSAPI(경기북부,대전))</t>
  </si>
  <si>
    <t xml:space="preserve">[일반] 전산설비 CTI시스템 고객센터(AES 6.X BSC TSAPI(경기북부,대전)) </t>
  </si>
  <si>
    <t>고객센터(AES 6.X BSC TSAPI(충북,전북))</t>
  </si>
  <si>
    <t xml:space="preserve">[일반] 전산설비 CTI시스템 고객센터(AES 6.X BSC TSAPI(충북,전북)) </t>
  </si>
  <si>
    <t>고객센터(AES 6.X BSC TSAPI(강원,제주))</t>
  </si>
  <si>
    <t xml:space="preserve">[일반] 전산설비 CTI시스템 고객센터(AES 6.X BSC TSAPI(강원,제주)) </t>
  </si>
  <si>
    <t>고객센터(AES 6.X BSC TSAPI(광주))</t>
  </si>
  <si>
    <t xml:space="preserve">[일반] 전산설비 CTI시스템 고객센터(AES 6.X BSC TSAPI(광주)) </t>
  </si>
  <si>
    <t>고객센터(AES 6.X BSC TSAPI(경남))</t>
  </si>
  <si>
    <t xml:space="preserve">[일반] 전산설비 CTI시스템 고객센터(AES 6.X BSC TSAPI(경남)) </t>
  </si>
  <si>
    <t>고객센터(AES 6.X BSC TSAPI(인천))</t>
  </si>
  <si>
    <t xml:space="preserve">[일반] 전산설비 CTI시스템 고객센터(AES 6.X BSC TSAPI(인천)) </t>
  </si>
  <si>
    <t>고객센터(시각화프로그램(V-SENS App Package))</t>
  </si>
  <si>
    <t xml:space="preserve">[일반] 전산설비 CTI시스템 고객센터(시각화프로그램(V-SENS App Package)) </t>
  </si>
  <si>
    <t>고객센터(CTI 이중화 솔루션)</t>
  </si>
  <si>
    <t xml:space="preserve">[일반] 전산설비 CTI시스템 고객센터(CTI 이중화 솔루션) </t>
  </si>
  <si>
    <t>고객센터(IVR 관리프로그램(IS-IVR OAM&amp;P))</t>
  </si>
  <si>
    <t xml:space="preserve">[일반] 전산설비 CTI시스템 고객센터(IVR 관리프로그램(IS-IVR OAM&amp;P)) </t>
  </si>
  <si>
    <t>고객센터(콜백IVR S/W(IS-IVR Port License))</t>
  </si>
  <si>
    <t xml:space="preserve">[일반] 전산설비 CTI시스템 고객센터(콜백IVR S/W(IS-IVR Port License)) </t>
  </si>
  <si>
    <t>고객센터(콜백관리프로그램(IS-CB Package Software))</t>
  </si>
  <si>
    <t xml:space="preserve">[일반] 전산설비 CTI시스템 고객센터(콜백관리프로그램(IS-CB Package Software)) </t>
  </si>
  <si>
    <t>고객센터(말로하는ARS(Yespeech음성인식 ARS))</t>
  </si>
  <si>
    <t xml:space="preserve">[일반] 전산설비 CTI시스템 고객센터(말로하는ARS(Yespeech음성인식 ARS)) </t>
  </si>
  <si>
    <t>고객센터(보이는ARS(Visual Voice))</t>
  </si>
  <si>
    <t xml:space="preserve">[일반] 전산설비 CTI시스템 고객센터(보이는ARS(Visual Voice)) </t>
  </si>
  <si>
    <t>고객센터(IVR S/W(IS-IVR Package Software))</t>
  </si>
  <si>
    <t xml:space="preserve">[일반] 전산설비 CTI시스템 고객센터(IVR S/W(IS-IVR Package Software)) </t>
  </si>
  <si>
    <t>고객센터(AURA Foundation Suite R6)</t>
  </si>
  <si>
    <t xml:space="preserve">[일반] 전산설비 CTI시스템 고객센터(AURA Foundation Suite R6) </t>
  </si>
  <si>
    <t>고객센터(CC R6 ELITE)</t>
  </si>
  <si>
    <t xml:space="preserve">[일반] 전산설비 CTI시스템 고객센터(CC R6 ELITE) </t>
  </si>
  <si>
    <t>고객센터 야간통합운영 교환기 S/W(IS-CM Package Software)</t>
  </si>
  <si>
    <t xml:space="preserve">[일반] 전산설비 CTI시스템 고객센터 야간통합운영 교환기 S/W(IS-CM Package Software) </t>
  </si>
  <si>
    <t>고객센터 (요금안내 TTS S/W(Voice Text))_서울</t>
  </si>
  <si>
    <t xml:space="preserve">[일반] 전산설비 CTI시스템 고객센터 (요금안내 TTS S/W(Voice Text))_서울 </t>
  </si>
  <si>
    <t>고객센터 (요금안내 TTS S/W(Voice Text))_부산</t>
  </si>
  <si>
    <t xml:space="preserve">[일반] 전산설비 CTI시스템 고객센터 (요금안내 TTS S/W(Voice Text))_부산 </t>
  </si>
  <si>
    <t>고객센터 CMS R17 UPG AGT LIC 251+</t>
  </si>
  <si>
    <t xml:space="preserve">[일반] 전산설비 CTI시스템 고객센터 CMS R17 UPG AGT LIC 251+ </t>
  </si>
  <si>
    <t>고객센터 CMS R17 SUPV LIC UPG</t>
  </si>
  <si>
    <t xml:space="preserve">[일반] 전산설비 CTI시스템 고객센터 CMS R17 SUPV LIC UPG </t>
  </si>
  <si>
    <t>고객센터 통합통계 패키지(IS-NR Software Package)</t>
  </si>
  <si>
    <t xml:space="preserve">[일반] 전산설비 CTI시스템 고객센터 통합통계 패키지(IS-NR Software Package) </t>
  </si>
  <si>
    <t>고객센터 통합통계용 WAS(Oracle WebLogic Server Standard Edition 1 Pro)</t>
  </si>
  <si>
    <t xml:space="preserve">[일반] 전산설비 CTI시스템 고객센터 통합통계용 WAS(Oracle WebLogic Server Standard Edition 1 Pro) </t>
  </si>
  <si>
    <t>고객센터 통합통계용 DBMS(Oracle Database Standard Edition 1 Pro)</t>
  </si>
  <si>
    <t xml:space="preserve">[일반] 전산설비 CTI시스템 고객센터 통합통계용 DBMS(Oracle Database Standard Edition 1 Pro) </t>
  </si>
  <si>
    <t>고객센터 야간통합운영 통계 S/W(IS-NR Software Package)</t>
  </si>
  <si>
    <t xml:space="preserve">[일반] 전산설비 CTI시스템 고객센터 야간통합운영 통계 S/W(IS-NR Software Package) </t>
  </si>
  <si>
    <t>고객센터(STT엔진(VoiceEz For record reconition))</t>
  </si>
  <si>
    <t xml:space="preserve">[일반] 전산설비 CTI시스템 고객센터(STT엔진(VoiceEz For record reconition)) </t>
  </si>
  <si>
    <t>고객센터(TA엔진(WISE BIC Analyzer V2.0))</t>
  </si>
  <si>
    <t xml:space="preserve">[일반] 전산설비 CTI시스템 고객센터(TA엔진(WISE BIC Analyzer V2.0)) </t>
  </si>
  <si>
    <t>송변전 전력IT통합플랫폼</t>
  </si>
  <si>
    <t>PDAS 어플리케이션 S/W</t>
  </si>
  <si>
    <t xml:space="preserve">[일반] 전산설비 송변전 전력IT통합플랫폼 PDAS 어플리케이션 S/W </t>
  </si>
  <si>
    <t>시스템연계용S/W</t>
  </si>
  <si>
    <t xml:space="preserve">[일반] 전산설비 송변전 전력IT통합플랫폼 시스템연계용S/W </t>
  </si>
  <si>
    <t>표준인터페이스어댑터S/W</t>
  </si>
  <si>
    <t xml:space="preserve">[일반] 전산설비 송변전 전력IT통합플랫폼 표준인터페이스어댑터S/W </t>
  </si>
  <si>
    <t>웹어플리케이션S/W</t>
  </si>
  <si>
    <t xml:space="preserve">[일반] 전산설비 송변전 전력IT통합플랫폼 웹어플리케이션S/W </t>
  </si>
  <si>
    <t>송변전통합플래폼(RDBMS)_ORACLE</t>
  </si>
  <si>
    <t xml:space="preserve">[일반] 전산설비 송변전 전력IT통합플랫폼 송변전통합플래폼(RDBMS)_ORACLE </t>
  </si>
  <si>
    <t>시스템 이중화구성S/W</t>
  </si>
  <si>
    <t xml:space="preserve">[일반] 전산설비 송변전 전력IT통합플랫폼 시스템 이중화구성S/W </t>
  </si>
  <si>
    <t>변압기부하감시시스템</t>
  </si>
  <si>
    <t>변압기부하감시(FEP S/W)</t>
  </si>
  <si>
    <t xml:space="preserve">[일반] 전산설비 변압기부하감시시스템 변압기부하감시(FEP S/W) </t>
  </si>
  <si>
    <t>변압기부하감시(웹서버S/W)</t>
  </si>
  <si>
    <t xml:space="preserve">[일반] 전산설비 변압기부하감시시스템 변압기부하감시(웹서버S/W) </t>
  </si>
  <si>
    <t>NETWORK설비</t>
  </si>
  <si>
    <t>ICT네트워크 운영시스템S/W</t>
  </si>
  <si>
    <t xml:space="preserve">[일반] NETWORK설비 LAN장치 ICT네트워크 운영시스템S/W </t>
  </si>
  <si>
    <t>ICT네트워크 운영시스템(RDBMS)</t>
  </si>
  <si>
    <t xml:space="preserve">[일반] NETWORK설비 LAN장치 ICT네트워크 운영시스템(RDBMS) </t>
  </si>
  <si>
    <t>NAS(RDBMS_ORACLE)</t>
  </si>
  <si>
    <t xml:space="preserve">[일반] NETWORK설비 망감시장치 NAS(RDBMS_ORACLE) </t>
  </si>
  <si>
    <t>NAS(PLATFORM S/W)</t>
  </si>
  <si>
    <t xml:space="preserve">[일반] NETWORK설비 망감시장치 NAS(PLATFORM S/W) </t>
  </si>
  <si>
    <t>TRMS(RDBMS_ORACLE)</t>
  </si>
  <si>
    <t xml:space="preserve">[일반] NETWORK설비 망감시장치 TRMS(RDBMS_ORACLE) </t>
  </si>
  <si>
    <t>TRMS(PLATFORM S/W)</t>
  </si>
  <si>
    <t xml:space="preserve">[일반] NETWORK설비 망감시장치 TRMS(PLATFORM S/W) </t>
  </si>
  <si>
    <t>정보보호설비</t>
  </si>
  <si>
    <t>정보보호 패키지</t>
  </si>
  <si>
    <t>정보보호시스템(RDBMS)_ORACLE</t>
  </si>
  <si>
    <t xml:space="preserve">[일반] 정보보호설비 정보보호 패키지 정보보호시스템(RDBMS)_ORACLE </t>
  </si>
  <si>
    <t>침입방지시스템(S/W,Tipping,사업소)</t>
  </si>
  <si>
    <t xml:space="preserve">[일반] 정보보호설비 정보보호 패키지 침입방지시스템(S/W,Tipping,사업소) </t>
  </si>
  <si>
    <t>침입방지시스템(S/W, Secui)</t>
  </si>
  <si>
    <t xml:space="preserve">[일반] 정보보호설비 정보보호 패키지 침입방지시스템(S/W, Secui) </t>
  </si>
  <si>
    <t>침입방지시스템(HW분리형)</t>
  </si>
  <si>
    <t xml:space="preserve">[일반] 정보보호설비 정보보호 패키지 침입방지시스템(HW분리형) </t>
  </si>
  <si>
    <t>정보자원통합관리(RDBMS)_ORACLE</t>
  </si>
  <si>
    <t xml:space="preserve">[일반] 정보보호설비 정보보호 패키지 정보자원통합관리(RDBMS)_ORACLE </t>
  </si>
  <si>
    <t>정보자원통합관리(S/W,본사)</t>
  </si>
  <si>
    <t xml:space="preserve">[일반] 정보보호설비 정보보호 패키지 정보자원통합관리(S/W,본사) </t>
  </si>
  <si>
    <t>정보자원통합관리(S/W,사업소)</t>
  </si>
  <si>
    <t xml:space="preserve">[일반] 정보보호설비 정보보호 패키지 정보자원통합관리(S/W,사업소) </t>
  </si>
  <si>
    <t>네트워크 보안 S/W(본사)</t>
  </si>
  <si>
    <t xml:space="preserve">[일반] 정보보호설비 정보보호 패키지 네트워크 보안 S/W(본사) </t>
  </si>
  <si>
    <t>출력물보안관리S/W(본사)</t>
  </si>
  <si>
    <t xml:space="preserve">[일반] 정보보호설비 정보보호 패키지 출력물보안관리S/W(본사) </t>
  </si>
  <si>
    <t>출력물보안관리Agent(2000EA)</t>
  </si>
  <si>
    <t xml:space="preserve">[일반] 정보보호설비 정보보호 패키지 출력물보안관리Agent(2000EA) </t>
  </si>
  <si>
    <t>사외인터넷접근제어시스템S/W(본사)</t>
  </si>
  <si>
    <t xml:space="preserve">[일반] 정보보호설비 정보보호 패키지 사외인터넷접근제어시스템S/W(본사) </t>
  </si>
  <si>
    <t>DB암호화Licence(8CPU,본사)</t>
  </si>
  <si>
    <t xml:space="preserve">[일반] 정보보호설비 정보보호 패키지 DB암호화Licence(8CPU,본사) </t>
  </si>
  <si>
    <t>로그 위/변조 방지Agent(8CPU,본사)</t>
  </si>
  <si>
    <t xml:space="preserve">[일반] 정보보호설비 정보보호 패키지 로그 위/변조 방지Agent(8CPU,본사) </t>
  </si>
  <si>
    <t>보안운영체제 S/W</t>
  </si>
  <si>
    <t xml:space="preserve">[일반] 정보보호설비 정보보호 패키지 보안운영체제 S/W </t>
  </si>
  <si>
    <t>보안운영체제(25EA,본사)</t>
  </si>
  <si>
    <t xml:space="preserve">[일반] 정보보호설비 정보보호 패키지 보안운영체제(25EA,본사) </t>
  </si>
  <si>
    <t>보안운영체제Agent(1-2CPU,본사)</t>
  </si>
  <si>
    <t xml:space="preserve">[일반] 정보보호설비 정보보호 패키지 보안운영체제Agent(1-2CPU,본사) </t>
  </si>
  <si>
    <t>보안운영체제Agent(8CPU,본사)</t>
  </si>
  <si>
    <t xml:space="preserve">[일반] 정보보호설비 정보보호 패키지 보안운영체제Agent(8CPU,본사) </t>
  </si>
  <si>
    <t>웹서버 취약점 진단도구 S/W(본사)</t>
  </si>
  <si>
    <t xml:space="preserve">[일반] 정보보호설비 정보보호 패키지 웹서버 취약점 진단도구 S/W(본사) </t>
  </si>
  <si>
    <t>보안 USB Agent(본사)</t>
  </si>
  <si>
    <t xml:space="preserve">[일반] 정보보호설비 정보보호 패키지 보안 USB Agent(본사) </t>
  </si>
  <si>
    <t>Disk Array 통합관리 S/W(본사)</t>
  </si>
  <si>
    <t xml:space="preserve">[일반] 정보보호설비 정보보호 패키지 Disk Array 통합관리 S/W(본사) </t>
  </si>
  <si>
    <t>시스템 취약점분석도구S/W</t>
  </si>
  <si>
    <t xml:space="preserve">[일반] 정보보호설비 정보보호 패키지 시스템 취약점분석도구S/W </t>
  </si>
  <si>
    <t>VPN신청관리S/W</t>
  </si>
  <si>
    <t xml:space="preserve">[일반] 정보보호설비 정보보호 패키지 VPN신청관리S/W </t>
  </si>
  <si>
    <t>보안 에이전트(안샘 Pro 2.3) S/W_1</t>
  </si>
  <si>
    <t xml:space="preserve">[일반] 정보보호설비 정보보호 패키지 보안 에이전트(안샘 Pro 2.3) S/W_1 </t>
  </si>
  <si>
    <t>통합백신프로그램(V3)</t>
  </si>
  <si>
    <t xml:space="preserve">[일반] 정보보호설비 정보보호 패키지 통합백신프로그램(V3) </t>
  </si>
  <si>
    <t>무선인증시스템S/W</t>
  </si>
  <si>
    <t xml:space="preserve">[일반] 정보보호설비 정보보호 패키지 무선인증시스템S/W </t>
  </si>
  <si>
    <t>무선보안관리시스템S/W</t>
  </si>
  <si>
    <t xml:space="preserve">[일반] 정보보호설비 정보보호 패키지 무선보안관리시스템S/W </t>
  </si>
  <si>
    <t>통합감시시스템(RDBMS)_ORACLE</t>
  </si>
  <si>
    <t xml:space="preserve">[일반] 정보보호설비 정보보호 패키지 통합감시시스템(RDBMS)_ORACLE </t>
  </si>
  <si>
    <t>통합감시시스템(S/W)</t>
  </si>
  <si>
    <t xml:space="preserve">[일반] 정보보호설비 정보보호 패키지 통합감시시스템(S/W) </t>
  </si>
  <si>
    <t>통합감시 Agent(S/W)</t>
  </si>
  <si>
    <t xml:space="preserve">[일반] 정보보호설비 정보보호 패키지 통합감시 Agent(S/W) </t>
  </si>
  <si>
    <t>교환설비</t>
  </si>
  <si>
    <t>IP교환시스템(RDBMS)_ORACLE</t>
  </si>
  <si>
    <t xml:space="preserve">[일반] 교환설비 IP교환시스템 IP교환시스템(RDBMS)_ORACLE </t>
  </si>
  <si>
    <t>전화자동발신시스템S/W</t>
  </si>
  <si>
    <t xml:space="preserve">[일반] 교환설비 IP교환시스템 전화자동발신시스템S/W </t>
  </si>
  <si>
    <t>IP교환시스템(내선라이센스(SW))</t>
  </si>
  <si>
    <t xml:space="preserve">[일반] 교환설비 IP교환시스템 IP교환시스템(내선라이센스(SW)) </t>
  </si>
  <si>
    <t>IP교환시스템(PB연동라이센스(SW))</t>
  </si>
  <si>
    <t xml:space="preserve">[일반] 교환설비 IP교환시스템 IP교환시스템(PB연동라이센스(SW)) </t>
  </si>
  <si>
    <t>IP교환시스템((ESS라이센스(SW))</t>
  </si>
  <si>
    <t xml:space="preserve">[일반] 교환설비 IP교환시스템 IP교환시스템((ESS라이센스(SW)) </t>
  </si>
  <si>
    <t>엘리베이터 디스플레이 S/W(본사)</t>
  </si>
  <si>
    <t xml:space="preserve">[일반] 정보보호설비 정보보호 패키지 엘리베이터 디스플레이 S/W(본사) </t>
  </si>
  <si>
    <t>무선설비</t>
  </si>
  <si>
    <t>D-TRS 지능형 설비관리시스템(IEMS)</t>
  </si>
  <si>
    <t xml:space="preserve">[일반] 무선설비 디지털TRS D-TRS 지능형 설비관리시스템(IEMS) </t>
  </si>
  <si>
    <t>D-TRS 기지국 환경감시 시스템(TBMS)</t>
  </si>
  <si>
    <t xml:space="preserve">[일반] 무선설비 디지털TRS D-TRS 기지국 환경감시 시스템(TBMS) </t>
  </si>
  <si>
    <t>KEPCO-EP(Vmware 솔루션 3차 S/W)</t>
  </si>
  <si>
    <t xml:space="preserve">[일반] 전산설비 KEPCO-EP KEPCO-EP(Vmware 솔루션 3차 S/W) </t>
  </si>
  <si>
    <t>KEPCO-EP(Vmware 솔루션 4차 S/W)</t>
  </si>
  <si>
    <t xml:space="preserve">[일반] 전산설비 KEPCO-EP KEPCO-EP(Vmware 솔루션 4차 S/W) </t>
  </si>
  <si>
    <t>KEPCO-EP(Vmware 솔루션 인터넷망)</t>
  </si>
  <si>
    <t xml:space="preserve">[일반] 전산설비 KEPCO-EP KEPCO-EP(Vmware 솔루션 인터넷망) </t>
  </si>
  <si>
    <t>고객센터(WatchAll 10 Network Manager)</t>
  </si>
  <si>
    <t xml:space="preserve">[일반] 정보보호설비 정보보호 패키지 고객센터(WatchAll 10 Network Manager) </t>
  </si>
  <si>
    <t>고객센터(WatchAll 10 Framework (EMS Manager))</t>
  </si>
  <si>
    <t xml:space="preserve">[일반] 정보보호설비 정보보호 패키지 고객센터(WatchAll 10 Framework (EMS Manager)) </t>
  </si>
  <si>
    <t>고객센터(WatchAll 10 Server Manager)</t>
  </si>
  <si>
    <t xml:space="preserve">[일반] 정보보호설비 정보보호 패키지 고객센터(WatchAll 10 Server Manager) </t>
  </si>
  <si>
    <t>고객센터(WatchAll 10 Server Agent for Windows/Linux)</t>
  </si>
  <si>
    <t xml:space="preserve">[일반] 정보보호설비 정보보호 패키지 고객센터(WatchAll 10 Server Agent for Windows/Linux) </t>
  </si>
  <si>
    <t>고객센터(WatchAll 10 Server Agent for Unix)</t>
  </si>
  <si>
    <t xml:space="preserve">[일반] 정보보호설비 정보보호 패키지 고객센터(WatchAll 10 Server Agent for Unix) </t>
  </si>
  <si>
    <t>고객센터(WatchAll 10 IPT Manager)</t>
  </si>
  <si>
    <t xml:space="preserve">[일반] 정보보호설비 정보보호 패키지 고객센터(WatchAll 10 IPT Manager) </t>
  </si>
  <si>
    <t>고객센터(WatchAll 10 E2E Manager)</t>
  </si>
  <si>
    <t xml:space="preserve">[일반] 정보보호설비 정보보호 패키지 고객센터(WatchAll 10 E2E Manager) </t>
  </si>
  <si>
    <t>고객센터(WatchAll 10 DBMS Manager)</t>
  </si>
  <si>
    <t xml:space="preserve">[일반] 정보보호설비 정보보호 패키지 고객센터(WatchAll 10 DBMS Manager) </t>
  </si>
  <si>
    <t>광통신망계통도</t>
  </si>
  <si>
    <t xml:space="preserve">[일반] 정보보호설비 정보보호 패키지 광통신망계통도 </t>
  </si>
  <si>
    <t>ICT관제소 운영·관리</t>
  </si>
  <si>
    <t xml:space="preserve">[일반] 정보보호설비 정보보호 패키지 ICT관제소 운영·관리 </t>
  </si>
  <si>
    <t>KEPCO-EP(RDBMS(Altibase))</t>
  </si>
  <si>
    <t xml:space="preserve">[일반] 정보보호설비 정보보호 패키지 KEPCO-EP(RDBMS(Altibase)) </t>
  </si>
  <si>
    <t>도청탐지시스템</t>
  </si>
  <si>
    <t xml:space="preserve">[일반] 정보보호설비 정보보호 패키지 도청탐지시스템 </t>
  </si>
  <si>
    <t>변전소순시점검시스템 모바일보안Agent</t>
  </si>
  <si>
    <t xml:space="preserve">[일반] 정보보호설비 정보보호 패키지 변전소순시점검시스템 모바일보안Agent </t>
  </si>
  <si>
    <t>보안 에이전트(안샘 Pro 2.3) S/W_2</t>
  </si>
  <si>
    <t xml:space="preserve">[일반] 정보보호설비 정보보호 패키지 보안 에이전트(안샘 Pro 2.3) S/W_2 </t>
  </si>
  <si>
    <t>EIS~SCADA간 데이터 보안연계 S/W</t>
  </si>
  <si>
    <t xml:space="preserve">[일반] 정보보호설비 정보보호 패키지 EIS~SCADA간 데이터 보안연계 S/W </t>
  </si>
  <si>
    <t>통합로그저장장치(Agent포함, 88EA)</t>
  </si>
  <si>
    <t xml:space="preserve">[일반] 정보보호설비 정보보호 패키지 통합로그저장장치(Agent포함, 88EA) </t>
  </si>
  <si>
    <t>통합정보보호장치,RMU (S/W업그레이드)</t>
  </si>
  <si>
    <t xml:space="preserve">[일반] 정보보호설비 정보보호 패키지 통합정보보호장치,RMU (S/W업그레이드) </t>
  </si>
  <si>
    <t>변전소순시점검시스템 무선인증 Client</t>
  </si>
  <si>
    <t xml:space="preserve">[일반] 정보보호설비 정보보호 패키지 변전소순시점검시스템 무선인증 Client </t>
  </si>
  <si>
    <t>보안운영체제 Agent_1</t>
  </si>
  <si>
    <t xml:space="preserve">[일반] 정보보호설비 정보보호 패키지 보안운영체제 Agent_1 </t>
  </si>
  <si>
    <t>보안운영체제 Agent_2</t>
  </si>
  <si>
    <t xml:space="preserve">[일반] 정보보호설비 정보보호 패키지 보안운영체제 Agent_2 </t>
  </si>
  <si>
    <t>이중인증관리시스템</t>
  </si>
  <si>
    <t xml:space="preserve">[일반] 정보보호설비 정보보호 패키지 이중인증관리시스템 </t>
  </si>
  <si>
    <t>씽크콜관리시스템</t>
  </si>
  <si>
    <t xml:space="preserve">[일반] 정보보호설비 정보보호 패키지 씽크콜관리시스템 </t>
  </si>
  <si>
    <t>이중인증모듈</t>
  </si>
  <si>
    <t xml:space="preserve">[일반] 정보보호설비 정보보호 패키지 이중인증모듈 </t>
  </si>
  <si>
    <t>Window서버 Agent 관리S/W(OA 업무망서버)</t>
  </si>
  <si>
    <t xml:space="preserve">[일반] 정보보호설비 정보보호 패키지 Window서버 Agent 관리S/W(OA 업무망서버) </t>
  </si>
  <si>
    <t>Window서버 Agent(OA 업무망서버)</t>
  </si>
  <si>
    <t xml:space="preserve">[일반] 정보보호설비 정보보호 패키지 Window서버 Agent(OA 업무망서버) </t>
  </si>
  <si>
    <t>IP자원관리시스템(CMS/DAS망)</t>
  </si>
  <si>
    <t xml:space="preserve">[일반] 정보보호설비 정보보호 패키지 IP자원관리시스템(CMS/DAS망) </t>
  </si>
  <si>
    <t>IP자원관리시스템(RMS/DAS망)</t>
  </si>
  <si>
    <t xml:space="preserve">[일반] 교환설비 IP교환시스템 IP자원관리시스템(RMS/DAS망) </t>
  </si>
  <si>
    <t>Window서버 Agent 관리S/W(SCADA/DAS 업무망서버)</t>
  </si>
  <si>
    <t xml:space="preserve">[일반] 교환설비 IP교환시스템 Window서버 Agent 관리S/W(SCADA/DAS 업무망서버) </t>
  </si>
  <si>
    <t>IP자원관리시스템(기능개선)(CMS/SCADA,DAS망)</t>
  </si>
  <si>
    <t xml:space="preserve">[일반] 교환설비 IP교환시스템 IP자원관리시스템(기능개선)(CMS/SCADA,DAS망) </t>
  </si>
  <si>
    <t>IP자원관리시스템(기능개선)(RMS/SCADA,DAS망)</t>
  </si>
  <si>
    <t xml:space="preserve">[일반] 교환설비 IP교환시스템 IP자원관리시스템(기능개선)(RMS/SCADA,DAS망) </t>
  </si>
  <si>
    <t>IP자원관리시스템(기능개선)(CMS/OA망)</t>
  </si>
  <si>
    <t xml:space="preserve">[일반] 교환설비 IP교환시스템 IP자원관리시스템(기능개선)(CMS/OA망) </t>
  </si>
  <si>
    <t>홈페이지 위변조 감시시스템</t>
  </si>
  <si>
    <t xml:space="preserve">[일반] 교환설비 IP교환시스템 홈페이지 위변조 감시시스템 </t>
  </si>
  <si>
    <t>해외사업소 PC 패치시스템</t>
  </si>
  <si>
    <t xml:space="preserve">[일반] 교환설비 IP교환시스템 해외사업소 PC 패치시스템 </t>
  </si>
  <si>
    <t>인터넷망 PC 자원관리시스템</t>
  </si>
  <si>
    <t xml:space="preserve">[일반] 교환설비 IP교환시스템 인터넷망 PC 자원관리시스템 </t>
  </si>
  <si>
    <t>인터넷망 PC 자원관리시스템(PC자원 및 보안)</t>
  </si>
  <si>
    <t xml:space="preserve">[일반] 교환설비 IP교환시스템 인터넷망 PC 자원관리시스템(PC자원 및 보안) </t>
  </si>
  <si>
    <t>인터넷망 정보자원통합관리_전사</t>
  </si>
  <si>
    <t xml:space="preserve">[일반] 교환설비 IP교환시스템 인터넷망 정보자원통합관리_전사 </t>
  </si>
  <si>
    <t>정보유출방지시스템(VDI)</t>
  </si>
  <si>
    <t xml:space="preserve">[일반] 전자식전광판 전자식전광판 정보유출방지시스템(VDI) </t>
  </si>
  <si>
    <t>개인정보보호관리S/W</t>
  </si>
  <si>
    <t xml:space="preserve">[일반] 무선설비 디지털TRS 개인정보보호관리S/W </t>
  </si>
  <si>
    <t>웹쉘방어 Agent</t>
  </si>
  <si>
    <t xml:space="preserve">[일반] 무선설비 디지털TRS 웹쉘방어 Agent </t>
  </si>
  <si>
    <t>트래픽분석장치</t>
  </si>
  <si>
    <t xml:space="preserve">[일반] 전산설비 디지털TRS 트래픽분석장치 </t>
  </si>
  <si>
    <t>KEPCO-EP(통합검색엔진S/W)</t>
  </si>
  <si>
    <t xml:space="preserve">[일반] 전산설비 KEPCO-EP KEPCO-EP(통합검색엔진S/W) </t>
  </si>
  <si>
    <t>KEPCO-EP(통합검색웹서버S/W)</t>
  </si>
  <si>
    <t xml:space="preserve">[일반] 전산설비 KEPCO-EP KEPCO-EP(통합검색웹서버S/W) </t>
  </si>
  <si>
    <t>KEPCO-EP(웹하드관리S/W)</t>
  </si>
  <si>
    <t xml:space="preserve">[일반] 전산설비 KEPCO-EP KEPCO-EP(웹하드관리S/W) </t>
  </si>
  <si>
    <t>KEPCO-EP(웹하드보안모듈 S/W)</t>
  </si>
  <si>
    <t xml:space="preserve">[일반] 전산설비 KEPCO-EP KEPCO-EP(웹하드보안모듈 S/W) </t>
  </si>
  <si>
    <t>KEPCO-EP(ICT서비스데스크)</t>
  </si>
  <si>
    <t xml:space="preserve">[일반] 전산설비 KEPCO-EP KEPCO-EP(ICT서비스데스크) </t>
  </si>
  <si>
    <t>KEPCO-EP(Push 엔진S/W)</t>
  </si>
  <si>
    <t xml:space="preserve">[일반] 전산설비 KEPCO-EP KEPCO-EP(Push 엔진S/W) </t>
  </si>
  <si>
    <t>KEPCO-EP(Push Legacy 연계S/W)</t>
  </si>
  <si>
    <t xml:space="preserve">[일반] 전산설비 KEPCO-EP KEPCO-EP(Push Legacy 연계S/W) </t>
  </si>
  <si>
    <t>KEPCO-EP(스마트폰APP(iOS))</t>
  </si>
  <si>
    <t xml:space="preserve">[일반] 전산설비 KEPCO-EP KEPCO-EP(스마트폰APP(iOS)) </t>
  </si>
  <si>
    <t>KEPCO-EP(스마트폰APP(안드로이드))</t>
  </si>
  <si>
    <t xml:space="preserve">[일반] 전산설비 KEPCO-EP KEPCO-EP(스마트폰APP(안드로이드)) </t>
  </si>
  <si>
    <t>KEPCO-EP(통합인증센터 WAS(인터넷망))</t>
  </si>
  <si>
    <t xml:space="preserve">[일반] 전산설비 KEPCO-EP KEPCO-EP(통합인증센터 WAS(인터넷망)) </t>
  </si>
  <si>
    <t>KEPCO-EP(통합인증솔루션(발급), INISAFE PKI)</t>
  </si>
  <si>
    <t xml:space="preserve">[일반] 전산설비 KEPCO-EP KEPCO-EP(통합인증솔루션(발급), INISAFE PKI) </t>
  </si>
  <si>
    <t>KEPCO-EP(통합인증솔루션(웹), INISAFEWeb6.0)</t>
  </si>
  <si>
    <t xml:space="preserve">[일반] 전산설비 KEPCO-EP KEPCO-EP(통합인증솔루션(웹), INISAFEWeb6.0) </t>
  </si>
  <si>
    <t>CMS 패키지 S/W 유지보수</t>
  </si>
  <si>
    <t xml:space="preserve">[일반] 전산설비 IT지원센타시스템 CMS 패키지 S/W 유지보수 </t>
  </si>
  <si>
    <t>KEPCO-EP(SecuGate)</t>
  </si>
  <si>
    <t xml:space="preserve">[일반] 전산설비 KEPCO-EP KEPCO-EP(SecuGate) </t>
  </si>
  <si>
    <t>통합SI SW</t>
  </si>
  <si>
    <t xml:space="preserve">[일반] 정보보호설비 정보보호 패키지 통합SI SW </t>
  </si>
  <si>
    <t>BEMS SW</t>
  </si>
  <si>
    <t xml:space="preserve">[일반] 정보보호설비 정보보호 패키지 BEMS SW </t>
  </si>
  <si>
    <t>출입관리 SW</t>
  </si>
  <si>
    <t xml:space="preserve">[일반] 정보보호설비 정보보호 패키지 출입관리 SW </t>
  </si>
  <si>
    <t>네트워크보안접속S/W(#2)</t>
  </si>
  <si>
    <t xml:space="preserve">[일반] 정보보호설비 정보보호 패키지 네트워크보안접속S/W(#2) </t>
  </si>
  <si>
    <t>송변전통합시스템</t>
  </si>
  <si>
    <t>휴대용 저장매체 통합관리 S/W</t>
  </si>
  <si>
    <t xml:space="preserve">[일반] 송변전통합시스템 정보보호 패키지 휴대용 저장매체 통합관리 S/W </t>
  </si>
  <si>
    <t>내피씨지키미시스템</t>
  </si>
  <si>
    <t xml:space="preserve">[일반] 정보보호설비 정보보호 패키지 내피씨지키미시스템 </t>
  </si>
  <si>
    <t>KEPCO-EP(Oracle11g)</t>
  </si>
  <si>
    <t xml:space="preserve">[일반] 전산설비 KEPCO-EP KEPCO-EP(Oracle11g) </t>
  </si>
  <si>
    <t>KEPCO-EP(SNFS)</t>
  </si>
  <si>
    <t xml:space="preserve">[일반] 전산설비 KEPCO-EP KEPCO-EP(SNFS) </t>
  </si>
  <si>
    <t>KEPCO-EP(Myserver HA)</t>
  </si>
  <si>
    <t xml:space="preserve">[일반] 전산설비 KEPCO-EP KEPCO-EP(Myserver HA) </t>
  </si>
  <si>
    <t>KEPCO-EP(Oracle(인터넷망))</t>
  </si>
  <si>
    <t xml:space="preserve">[일반] 전산설비 KEPCO-EP KEPCO-EP(Oracle(인터넷망)) </t>
  </si>
  <si>
    <t>원격검침시스템</t>
  </si>
  <si>
    <t>계기관리S/W ver.2</t>
  </si>
  <si>
    <t xml:space="preserve">[일반] 정보보호설비 원격검침시스템 계기관리S/W ver.2 </t>
  </si>
  <si>
    <t>현장지원S/W ver.2</t>
  </si>
  <si>
    <t xml:space="preserve">[일반] 정보보호설비 원격검침시스템 현장지원S/W ver.2 </t>
  </si>
  <si>
    <t>데이터센타시스템</t>
  </si>
  <si>
    <t>DCIM용 RDBMS_ORACLE</t>
  </si>
  <si>
    <t xml:space="preserve">[일반] 전산설비 데이터센타시스템 DCIM용 RDBMS_ORACLE </t>
  </si>
  <si>
    <t>DCIM 3D 통합관제 S/W</t>
  </si>
  <si>
    <t xml:space="preserve">[일반] 전산설비 데이터센타시스템 DCIM 3D 통합관제 S/W </t>
  </si>
  <si>
    <t>DCIM 데이터 연계 S/W 매니저</t>
  </si>
  <si>
    <t xml:space="preserve">[일반] 전산설비 데이터센타시스템 DCIM 데이터 연계 S/W 매니저 </t>
  </si>
  <si>
    <t>DCIM 데이터 연계 S/W 에이전트</t>
  </si>
  <si>
    <t xml:space="preserve">[일반] 전산설비 데이터센타시스템 DCIM 데이터 연계 S/W 에이전트 </t>
  </si>
  <si>
    <t>DCIM 보고서 S/W</t>
  </si>
  <si>
    <t xml:space="preserve">[일반] 전산설비 데이터센타시스템 DCIM 보고서 S/W </t>
  </si>
  <si>
    <t>송변전통합(HA S/W for Windows)</t>
  </si>
  <si>
    <t xml:space="preserve">[일반] 전산설비 송변전통합시스템 송변전통합(HA S/W for Windows) </t>
  </si>
  <si>
    <t>송변전통합시스템(DBMS,본사)_MS-SQL</t>
  </si>
  <si>
    <t xml:space="preserve">[일반] 전산설비 송변전통합시스템 송변전통합시스템(DBMS,본사)_MS-SQL </t>
  </si>
  <si>
    <t>통합상담 관리S/W</t>
  </si>
  <si>
    <t xml:space="preserve">[일반] 전산설비 송변전통합시스템 통합상담 관리S/W </t>
  </si>
  <si>
    <t>상담시스템 통합 DBMS_ORACLE</t>
  </si>
  <si>
    <t xml:space="preserve">[일반] 전산설비 송변전통합시스템 상담시스템 통합 DBMS_ORACLE </t>
  </si>
  <si>
    <t>DB암호화 솔루션</t>
  </si>
  <si>
    <t xml:space="preserve">[일반] 정보보호설비 정보보호 패키지 DB암호화 솔루션 </t>
  </si>
  <si>
    <t>사용자 프로그램(모바일,PC)</t>
  </si>
  <si>
    <t xml:space="preserve">[일반] 정보보호설비 정보보호 패키지 사용자 프로그램(모바일,PC) </t>
  </si>
  <si>
    <t>고객센터(VTM Call Link Server)</t>
  </si>
  <si>
    <t xml:space="preserve">[일반] 교환설비 CTI시스템 고객센터(VTM Call Link Server) </t>
  </si>
  <si>
    <t>고객센터(VTM Voice Logger)</t>
  </si>
  <si>
    <t xml:space="preserve">[일반] 교환설비 CTI시스템 고객센터(VTM Voice Logger) </t>
  </si>
  <si>
    <t>고객센터(Storage Center Server)</t>
  </si>
  <si>
    <t xml:space="preserve">[일반] 교환설비 CTI시스템 고객센터(Storage Center Server) </t>
  </si>
  <si>
    <t>고객센터(대용량 Storage Array)</t>
  </si>
  <si>
    <t xml:space="preserve">[일반] 교환설비 CTI시스템 고객센터(대용량 Storage Array) </t>
  </si>
  <si>
    <t>KEPCO-EP(웹프리젠스S/W)</t>
  </si>
  <si>
    <t xml:space="preserve">[일반] 전산설비 KEPCO-EP KEPCO-EP(웹프리젠스S/W) </t>
  </si>
  <si>
    <t>KEPCO-EP(메신저 연계 표준 API S/W)</t>
  </si>
  <si>
    <t xml:space="preserve">[일반] 전산설비 KEPCO-EP KEPCO-EP(메신저 연계 표준 API S/W) </t>
  </si>
  <si>
    <t>KEPCO-EP(통합인증발급S/W)</t>
  </si>
  <si>
    <t xml:space="preserve">[일반] 전산설비 KEPCO-EP KEPCO-EP(통합인증발급S/W) </t>
  </si>
  <si>
    <t>KEPCO-EP(유효성체크S/W)</t>
  </si>
  <si>
    <t xml:space="preserve">[일반] 전산설비 KEPCO-EP KEPCO-EP(유효성체크S/W) </t>
  </si>
  <si>
    <t>KEPCO-EP(SSO인증연계S/W)</t>
  </si>
  <si>
    <t xml:space="preserve">[일반] 전산설비 KEPCO-EP KEPCO-EP(SSO인증연계S/W) </t>
  </si>
  <si>
    <t>KEPCO-EP(규정관리솔루션S/W)</t>
  </si>
  <si>
    <t xml:space="preserve">[일반] 전산설비 KEPCO-EP KEPCO-EP(규정관리솔루션S/W) </t>
  </si>
  <si>
    <t>KEPCO-EP(통합주소록S/W)</t>
  </si>
  <si>
    <t xml:space="preserve">[일반] 전산설비 KEPCO-EP KEPCO-EP(통합주소록S/W) </t>
  </si>
  <si>
    <t>KEPCO-EP(WEB/WAS SW(e-kepco,16core))</t>
  </si>
  <si>
    <t xml:space="preserve">[일반] 전산설비 KEPCO-EP KEPCO-EP(WEB/WAS SW(e-kepco,16core)) </t>
  </si>
  <si>
    <t>기록물관리시스템 리포팅툴</t>
  </si>
  <si>
    <t xml:space="preserve">[일반] 전산설비 통합전자문서관리시스템 기록물관리시스템 리포팅툴 </t>
  </si>
  <si>
    <t>기록물관리시스템 Legacy 연계 S/W</t>
  </si>
  <si>
    <t xml:space="preserve">[일반] 전산설비 통합전자문서관리시스템 기록물관리시스템 Legacy 연계 S/W </t>
  </si>
  <si>
    <t>기록물관리시스템 대용량 송수신 S/W</t>
  </si>
  <si>
    <t xml:space="preserve">[일반] 전산설비 통합전자문서관리시스템 기록물관리시스템 대용량 송수신 S/W </t>
  </si>
  <si>
    <t>기록물관리시스템 관리엔진 S/W 외 1종</t>
  </si>
  <si>
    <t xml:space="preserve">[일반] 전산설비 통합전자문서관리시스템 기록물관리시스템 관리엔진 S/W 외 1종 </t>
  </si>
  <si>
    <t>시스템S/W</t>
  </si>
  <si>
    <t>클라우드 프린팅 솔루션</t>
  </si>
  <si>
    <t xml:space="preserve">[일반] 전산설비 시스템S/W 클라우드 프린팅 솔루션 </t>
  </si>
  <si>
    <t>클라우드 프린팅 DBMS</t>
  </si>
  <si>
    <t xml:space="preserve">[일반] 전산설비 시스템S/W 클라우드 프린팅 DBMS </t>
  </si>
  <si>
    <t>이중화 솔루션</t>
  </si>
  <si>
    <t xml:space="preserve">[일반] 전산설비 시스템S/W 이중화 솔루션 </t>
  </si>
  <si>
    <t>PMS 관리솔루션</t>
  </si>
  <si>
    <t xml:space="preserve">[일반] 전산설비 시스템S/W PMS 관리솔루션 </t>
  </si>
  <si>
    <t>기록물관리시스템 DBMS</t>
  </si>
  <si>
    <t xml:space="preserve">[일반] 전산설비 통합전자문서관리시스템 기록물관리시스템 DBMS </t>
  </si>
  <si>
    <t>기록물관리시스템 가상화모듈</t>
  </si>
  <si>
    <t xml:space="preserve">[일반] 전산설비 통합전자문서관리시스템 기록물관리시스템 가상화모듈 </t>
  </si>
  <si>
    <t>파일공유시스템</t>
  </si>
  <si>
    <t xml:space="preserve">[일반] 전산설비 KEPCO-EP 파일공유시스템 </t>
  </si>
  <si>
    <t>인터넷망 웹메일 솔루션(SensMail)</t>
  </si>
  <si>
    <t xml:space="preserve">[일반] 전산설비 KEPCO-EP 인터넷망 웹메일 솔루션(SensMail) </t>
  </si>
  <si>
    <t>KEPCO-EP(DBMS,Oracle11g)</t>
  </si>
  <si>
    <t xml:space="preserve">[일반] 전산설비 KEPCO-EP KEPCO-EP(DBMS,Oracle11g) </t>
  </si>
  <si>
    <t>KEPCO-EP(WEB S/W, WebtoB)</t>
  </si>
  <si>
    <t xml:space="preserve">[일반] 전산설비 KEPCO-EP KEPCO-EP(WEB S/W, WebtoB) </t>
  </si>
  <si>
    <t>KEPCO-EP(WAS S/W, JEUS 7.0)</t>
  </si>
  <si>
    <t xml:space="preserve">[일반] 전산설비 KEPCO-EP KEPCO-EP(WAS S/W, JEUS 7.0) </t>
  </si>
  <si>
    <t>백업솔루션 S/W(NSS)</t>
  </si>
  <si>
    <t xml:space="preserve">[일반] 전산설비 KEPCO-EP 백업솔루션 S/W(NSS) </t>
  </si>
  <si>
    <t>KEPCO-EP(스팸차단시스템 2차) S/W</t>
  </si>
  <si>
    <t xml:space="preserve">[일반] 전산설비 KEPCO-EP KEPCO-EP(스팸차단시스템 2차) S/W </t>
  </si>
  <si>
    <t>VLF</t>
  </si>
  <si>
    <t>VLF DBMS</t>
  </si>
  <si>
    <t xml:space="preserve">[일반] 전산설비 VLF VLF DBMS </t>
  </si>
  <si>
    <t>통합지원중계 S/W</t>
  </si>
  <si>
    <t xml:space="preserve">[일반] 전산설비 VLF 통합지원중계 S/W </t>
  </si>
  <si>
    <t>변압기무선부하감시시스템</t>
    <phoneticPr fontId="9" type="noConversion"/>
  </si>
  <si>
    <t>변압기무선부하감시시스템(주상) RDBMS</t>
  </si>
  <si>
    <t xml:space="preserve">[일반] 전산설비 변압기무선부하감시시스템 변압기무선부하감시시스템(주상) RDBMS </t>
  </si>
  <si>
    <t>변압기무선부하감시시스템(지상) RDBMS</t>
  </si>
  <si>
    <t xml:space="preserve">[일반] 전산설비 변압기무선부하감시시스템 변압기무선부하감시시스템(지상) RDBMS </t>
  </si>
  <si>
    <t>무선보안인증시스템 Agent(모바일)</t>
  </si>
  <si>
    <t xml:space="preserve">[일반] 전산설비 정보보호 패키지 무선보안인증시스템 Agent(모바일) </t>
  </si>
  <si>
    <t>무선보안관리시스템(Air Scan)</t>
  </si>
  <si>
    <t xml:space="preserve">[일반] 전산설비 정보보호 패키지 무선보안관리시스템(Air Scan) </t>
  </si>
  <si>
    <t>대용량로그분석시스템(OA)</t>
  </si>
  <si>
    <t xml:space="preserve">[일반] 전산설비 정보보호 패키지 대용량로그분석시스템(OA) </t>
  </si>
  <si>
    <t>대용량로그분석시스템(DAS)</t>
  </si>
  <si>
    <t xml:space="preserve">[일반] 전산설비 정보보호 패키지 대용량로그분석시스템(DAS) </t>
  </si>
  <si>
    <t>대용량로그분석시스템(SCADA)</t>
  </si>
  <si>
    <t xml:space="preserve">[일반] 전산설비 정보보호 패키지 대용량로그분석시스템(SCADA) </t>
  </si>
  <si>
    <t>스트리밍 솔루션</t>
  </si>
  <si>
    <t xml:space="preserve">[일반] 정보보호설비 정보보호 패키지 스트리밍 솔루션 </t>
  </si>
  <si>
    <t>보안취약점 점검시스템</t>
  </si>
  <si>
    <t xml:space="preserve">[일반] 정보보호설비 정보보호 패키지 보안취약점 점검시스템 </t>
  </si>
  <si>
    <t>모의해킹시스템</t>
  </si>
  <si>
    <t xml:space="preserve">[일반] 정보보호설비 정보보호 패키지 모의해킹시스템 </t>
  </si>
  <si>
    <t>정보보안사이버 훈련센터 관리 SW</t>
  </si>
  <si>
    <t xml:space="preserve">[일반] 정보보호설비 정보보호 패키지 정보보안사이버 훈련센터 관리 SW </t>
  </si>
  <si>
    <t>취약점 등급 평가용(컨텐츠)</t>
  </si>
  <si>
    <t xml:space="preserve">[일반] 정보보호설비 정보보호 패키지 취약점 등급 평가용(컨텐츠) </t>
  </si>
  <si>
    <t>취약점 종합 평가용(컨텐츠)</t>
  </si>
  <si>
    <t xml:space="preserve">[일반] 정보보호설비 정보보호 패키지 취약점 종합 평가용(컨텐츠) </t>
  </si>
  <si>
    <t>노트북 반출 통합관리시스템</t>
  </si>
  <si>
    <t xml:space="preserve">[일반] 정보보호설비 정보보호 패키지 노트북 반출 통합관리시스템 </t>
  </si>
  <si>
    <t>OTP 통합관리(OA망)</t>
  </si>
  <si>
    <t xml:space="preserve">[일반] 정보보호설비 정보보호 패키지 OTP 통합관리(OA망) </t>
  </si>
  <si>
    <t>OTP 통합인증(OA망)</t>
  </si>
  <si>
    <t xml:space="preserve">[일반] 정보보호설비 정보보호 패키지 OTP 통합인증(OA망) </t>
  </si>
  <si>
    <t>ORACLE(원격검침(RDBMS))</t>
  </si>
  <si>
    <t xml:space="preserve">[일반] 정보보호설비 정보보호 패키지 ORACLE(원격검침(RDBMS)) </t>
  </si>
  <si>
    <t>VLF 분석S/W</t>
  </si>
  <si>
    <t xml:space="preserve">[일반] 정보보호설비 정보보호 패키지 VLF 분석S/W </t>
  </si>
  <si>
    <t>인터넷망 보조기억매체관리S/W</t>
  </si>
  <si>
    <t xml:space="preserve">[일반] 정보보호설비 정보보호 패키지 인터넷망 보조기억매체관리S/W </t>
  </si>
  <si>
    <t>OA망 보조기억매체 Agent(라이선스)</t>
  </si>
  <si>
    <t xml:space="preserve">[일반] 정보보호설비 정보보호 패키지 OA망 보조기억매체 Agent(라이선스) </t>
  </si>
  <si>
    <t>인터넷망 보조기억매체 Agent(라이선스)</t>
  </si>
  <si>
    <t xml:space="preserve">[일반] 정보보호설비 정보보호 패키지 인터넷망 보조기억매체 Agent(라이선스) </t>
  </si>
  <si>
    <t>서버보안_AGENT_인터넷망시스템</t>
  </si>
  <si>
    <t xml:space="preserve">[일반] 정보보호설비 정보보호 패키지 서버보안_AGENT_인터넷망시스템 </t>
  </si>
  <si>
    <t>DAS보안운영체제 Agent</t>
  </si>
  <si>
    <t xml:space="preserve">[일반] 정보보호설비 정보보호 패키지 DAS보안운영체제 Agent </t>
  </si>
  <si>
    <t>DAS보안운영체제 S/W</t>
  </si>
  <si>
    <t xml:space="preserve">[일반] 정보보호설비 정보보호 패키지 DAS보안운영체제 S/W </t>
  </si>
  <si>
    <t>NAC라이선스(OA망)</t>
  </si>
  <si>
    <t xml:space="preserve">[일반] 정보보호설비 정보보호 패키지 NAC라이선스(OA망) </t>
  </si>
  <si>
    <t>NAC라이선스(FA망)</t>
  </si>
  <si>
    <t xml:space="preserve">[일반] 정보보호설비 정보보호 패키지 NAC라이선스(FA망) </t>
  </si>
  <si>
    <t>무선인증 Agent(무선보안인증/스마트오피스)</t>
  </si>
  <si>
    <t xml:space="preserve">[일반] 정보보호설비 정보보호 패키지 무선인증 Agent(무선보안인증/스마트오피스) </t>
  </si>
  <si>
    <t>무선보안 Agent(안샘 Pro 2.3/스마트오피스)</t>
  </si>
  <si>
    <t xml:space="preserve">[일반] 정보보호설비 정보보호 패키지 무선보안 Agent(안샘 Pro 2.3/스마트오피스) </t>
  </si>
  <si>
    <t>무선인증 Agent(무선보안인증/전력량계)</t>
  </si>
  <si>
    <t xml:space="preserve">[일반] 정보보호설비 정보보호 패키지 무선인증 Agent(무선보안인증/전력량계) </t>
  </si>
  <si>
    <t>무선보안 Agent(안샘 Pro 2.3/전력량계)</t>
  </si>
  <si>
    <t xml:space="preserve">[일반] 정보보호설비 정보보호 패키지 무선보안 Agent(안샘 Pro 2.3/전력량계) </t>
  </si>
  <si>
    <t>무선인증 Agent(무선보안인증/저압AMI)</t>
  </si>
  <si>
    <t xml:space="preserve">[일반] 정보보호설비 정보보호 패키지 무선인증 Agent(무선보안인증/저압AMI) </t>
  </si>
  <si>
    <t>무선보안 Agent(안샘 Pro 2.3/저압AMI)</t>
  </si>
  <si>
    <t xml:space="preserve">[일반] 정보보호설비 정보보호 패키지 무선보안 Agent(안샘 Pro 2.3/저압AMI) </t>
  </si>
  <si>
    <t>무선보안 Agent(송전선로)</t>
  </si>
  <si>
    <t xml:space="preserve">[일반] 정보보호설비 정보보호 패키지 무선보안 Agent(송전선로) </t>
  </si>
  <si>
    <t>위협관리시스템(TMS/OA망)</t>
  </si>
  <si>
    <t xml:space="preserve">[일반] 정보보호설비 정보보호 패키지 위협관리시스템(TMS/OA망) </t>
  </si>
  <si>
    <t>위협관리시스템(TMS/DAS망)</t>
  </si>
  <si>
    <t xml:space="preserve">[일반] 정보보호설비 정보보호 패키지 위협관리시스템(TMS/DAS망) </t>
  </si>
  <si>
    <t>위협관리시스템(TMS/AMI망)</t>
  </si>
  <si>
    <t xml:space="preserve">[일반] 정보보호설비 정보보호 패키지 위협관리시스템(TMS/AMI망) </t>
  </si>
  <si>
    <t>위협관리시스템(TMS/인터넷망)</t>
  </si>
  <si>
    <t xml:space="preserve">[일반] 정보보호설비 정보보호 패키지 위협관리시스템(TMS/인터넷망) </t>
  </si>
  <si>
    <t>DAS이중인증모듈</t>
  </si>
  <si>
    <t xml:space="preserve">[일반] 정보보호설비 정보보호 패키지 DAS이중인증모듈 </t>
  </si>
  <si>
    <t>DAS이중인증S/W</t>
  </si>
  <si>
    <t xml:space="preserve">[일반] 정보보호설비 정보보호 패키지 DAS이중인증S/W </t>
  </si>
  <si>
    <t>DAS호처리S/W</t>
  </si>
  <si>
    <t xml:space="preserve">[일반] 정보보호설비 정보보호 패키지 DAS호처리S/W </t>
  </si>
  <si>
    <t>APT연계시스템S/W</t>
  </si>
  <si>
    <t xml:space="preserve">[일반] 정보보호설비 정보보호 패키지 APT연계시스템S/W </t>
  </si>
  <si>
    <t>APT연계시스템 모니터링S/W</t>
  </si>
  <si>
    <t xml:space="preserve">[일반] 정보보호설비 정보보호 패키지 APT연계시스템 모니터링S/W </t>
  </si>
  <si>
    <t>메일분석용APT시스템 #1</t>
  </si>
  <si>
    <t xml:space="preserve">[일반] 정보보호설비 정보보호 패키지 메일분석용APT시스템 #1 </t>
  </si>
  <si>
    <t>메일분석용APT시스템 #2</t>
  </si>
  <si>
    <t xml:space="preserve">[일반] 정보보호설비 정보보호 패키지 메일분석용APT시스템 #2 </t>
  </si>
  <si>
    <t>SCADA일방향자료전달시스템(자료전달 관리 모듈)</t>
  </si>
  <si>
    <t xml:space="preserve">[일반] 정보보호설비 정보보호 패키지 SCADA일방향자료전달시스템(자료전달 관리 모듈) </t>
  </si>
  <si>
    <t>SCADA일방향자료전달시스템(자료전달 중계 모듈)</t>
  </si>
  <si>
    <t xml:space="preserve">[일반] 정보보호설비 정보보호 패키지 SCADA일방향자료전달시스템(자료전달 중계 모듈) </t>
  </si>
  <si>
    <t>DAS일방향자료전달시스템(자료전달 관리 모듈)</t>
  </si>
  <si>
    <t xml:space="preserve">[일반] 정보보호설비 정보보호 패키지 DAS일방향자료전달시스템(자료전달 관리 모듈) </t>
  </si>
  <si>
    <t>DAS일방향자료전달시스템(자료전달 중계 모듈)</t>
  </si>
  <si>
    <t xml:space="preserve">[일반] 정보보호설비 정보보호 패키지 DAS일방향자료전달시스템(자료전달 중계 모듈) </t>
  </si>
  <si>
    <t>네트워크운영시스템</t>
    <phoneticPr fontId="9" type="noConversion"/>
  </si>
  <si>
    <t>네트워크운영시스템(RDBMS)</t>
  </si>
  <si>
    <t xml:space="preserve">[일반] 전산설비 네트워크운영시스템 네트워크운영시스템(RDBMS) </t>
  </si>
  <si>
    <t>통합상담관리 2차 DBMS</t>
  </si>
  <si>
    <t xml:space="preserve">[일반] 전산설비 CTI시스템 통합상담관리 2차 DBMS </t>
  </si>
  <si>
    <t>통합상담관리 S/W(2차) 유지보수</t>
  </si>
  <si>
    <t xml:space="preserve">[일반] 전산설비 CTI시스템 통합상담관리 S/W(2차) 유지보수 </t>
  </si>
  <si>
    <t>TRMS 시스템(Web방식구성)</t>
  </si>
  <si>
    <t xml:space="preserve">[일반] NETWORK설비 망감시장치 TRMS 시스템(Web방식구성) </t>
  </si>
  <si>
    <t>변전 전문회사 관리시스템(사외용) S/W</t>
  </si>
  <si>
    <t xml:space="preserve">[일반] 전산설비 전산설비 변전 전문회사 관리시스템(사외용) S/W </t>
  </si>
  <si>
    <t>케이블설비</t>
    <phoneticPr fontId="9" type="noConversion"/>
  </si>
  <si>
    <t>OPGW</t>
    <phoneticPr fontId="9" type="noConversion"/>
  </si>
  <si>
    <t>OPGW 관리 시스템</t>
  </si>
  <si>
    <t xml:space="preserve">[일반] 케이블설비 OPGW OPGW 관리 시스템 </t>
  </si>
  <si>
    <t>지중통신시설물 임대관리 시스템</t>
  </si>
  <si>
    <t xml:space="preserve">[일반] 케이블설비 케이블설비 지중통신시설물 임대관리 시스템 </t>
  </si>
  <si>
    <t>전산설비</t>
    <phoneticPr fontId="9" type="noConversion"/>
  </si>
  <si>
    <t>클라우드PC용 S/W</t>
  </si>
  <si>
    <t xml:space="preserve">[일반] 전산설비 전산설비 클라우드PC용 S/W </t>
  </si>
  <si>
    <t>전자결재(RDBMS)</t>
  </si>
  <si>
    <t xml:space="preserve">[일반] 전산설비 전산설비 전자결재(RDBMS) </t>
  </si>
  <si>
    <t>송변전통합시스템(RDBMS,본사)</t>
  </si>
  <si>
    <t xml:space="preserve">[일반] 전산설비 송변전통합시스템 송변전통합시스템(RDBMS,본사) </t>
  </si>
  <si>
    <t>Backup Solution</t>
  </si>
  <si>
    <t xml:space="preserve">[일반] 전산설비 정보보호 패키지 Backup Solution </t>
  </si>
  <si>
    <t>업무망 DNS#1 S/W</t>
  </si>
  <si>
    <t xml:space="preserve">[일반] 전산설비 정보보호 패키지 업무망 DNS#1 S/W </t>
  </si>
  <si>
    <t>업무망 DNS#2 S/W</t>
  </si>
  <si>
    <t xml:space="preserve">[일반] 전산설비 정보보호 패키지 업무망 DNS#2 S/W </t>
  </si>
  <si>
    <t>DHCP서버 IP라이선스</t>
  </si>
  <si>
    <t xml:space="preserve">[일반] 전산설비 정보보호 패키지 DHCP서버 IP라이선스 </t>
  </si>
  <si>
    <t>OA망 SSL VPN DB서버 이중화 S/W</t>
  </si>
  <si>
    <t xml:space="preserve">[일반] 전산설비 정보보호 패키지 OA망 SSL VPN DB서버 이중화 S/W </t>
  </si>
  <si>
    <t>사이버 침해사고대응시스템</t>
  </si>
  <si>
    <t xml:space="preserve">[일반] 전산설비 정보보호 패키지 사이버 침해사고대응시스템 </t>
  </si>
  <si>
    <t>빅데이터 보안관제 연동 미들웨어</t>
  </si>
  <si>
    <t xml:space="preserve">[일반] 전산설비 정보보호 패키지 빅데이터 보안관제 연동 미들웨어 </t>
  </si>
  <si>
    <t>보안 마일리지 생성 및 분석시스템</t>
  </si>
  <si>
    <t xml:space="preserve">[일반] 전산설비 정보보호 패키지 보안 마일리지 생성 및 분석시스템 </t>
  </si>
  <si>
    <t>내PC지키미 분석시스템</t>
  </si>
  <si>
    <t xml:space="preserve">[일반] 전산설비 정보보호 패키지 내PC지키미 분석시스템 </t>
  </si>
  <si>
    <t>개인정보 암호화 현황 분석시스템</t>
  </si>
  <si>
    <t xml:space="preserve">[일반] 정보보호설비 정보보호 패키지 개인정보 암호화 현황 분석시스템 </t>
  </si>
  <si>
    <t>정보보호설비 운영 및 관리시스템</t>
  </si>
  <si>
    <t xml:space="preserve">[일반] 정보보호설비 정보보호 패키지 정보보호설비 운영 및 관리시스템 </t>
  </si>
  <si>
    <t>기록물 관리시스템 관리엔진 S/W 및 장기보존 포맷변환모듈</t>
  </si>
  <si>
    <t xml:space="preserve">[일반] 정보보호설비 정보보호 패키지 기록물 관리시스템 관리엔진 S/W 및 장기보존 포맷변환모듈 </t>
  </si>
  <si>
    <t>패치관리시스템(Agent포함)</t>
  </si>
  <si>
    <t xml:space="preserve">[일반] 정보보호설비 정보보호 패키지 패치관리시스템(Agent포함) </t>
  </si>
  <si>
    <t>고압원격검침</t>
    <phoneticPr fontId="9" type="noConversion"/>
  </si>
  <si>
    <t>고압원격검침 회선요금관리</t>
  </si>
  <si>
    <t xml:space="preserve">[일반] 정보보호설비 고압원격검침 고압원격검침 회선요금관리 </t>
  </si>
  <si>
    <t>종합계량정보시스템</t>
    <phoneticPr fontId="9" type="noConversion"/>
  </si>
  <si>
    <t>IMIS (종합계량정보시스템 RDBMS_ORACLE)</t>
  </si>
  <si>
    <t xml:space="preserve">[일반] 정보보호설비 종합계량정보시스템 IMIS (종합계량정보시스템 RDBMS_ORACLE) </t>
  </si>
  <si>
    <t>IMIS Backup SW</t>
  </si>
  <si>
    <t xml:space="preserve">[일반] 교환설비 종합계량정보시스템 IMIS Backup SW </t>
  </si>
  <si>
    <t>멀티미디어 설비</t>
    <phoneticPr fontId="9" type="noConversion"/>
  </si>
  <si>
    <t>IMIS 이중화 SW</t>
  </si>
  <si>
    <t xml:space="preserve">[일반] 멀티미디어 설비 종합계량정보시스템 IMIS 이중화 SW </t>
  </si>
  <si>
    <t>고압AMI RDBMS(Oracle11g)_1</t>
  </si>
  <si>
    <t xml:space="preserve">[일반] 전산설비 고압원격검침 고압AMI RDBMS(Oracle11g)_1 </t>
  </si>
  <si>
    <t>고압AMI 연계서버 RDBMS(Oracle11g)</t>
  </si>
  <si>
    <t xml:space="preserve">[일반] 정보보호설비 고압원격검침 고압AMI 연계서버 RDBMS(Oracle11g) </t>
  </si>
  <si>
    <t>고압AMI 백업SW</t>
  </si>
  <si>
    <t xml:space="preserve">[일반] 정보보호설비 고압원격검침 고압AMI 백업SW </t>
  </si>
  <si>
    <t>고압AMI DB암호화 SW_1</t>
  </si>
  <si>
    <t xml:space="preserve">[일반] 정보보호설비 고압원격검침 고압AMI DB암호화 SW_1 </t>
  </si>
  <si>
    <t>신형 전력량계 자동관리시스템 DBMS</t>
  </si>
  <si>
    <t xml:space="preserve">[일반] 정보보호설비 고압원격검침 신형 전력량계 자동관리시스템 DBMS </t>
  </si>
  <si>
    <t>고압AMI RDBMS(Oracle11g)_2</t>
  </si>
  <si>
    <t xml:space="preserve">[일반] 정보보호설비 고압원격검침 고압AMI RDBMS(Oracle11g)_2 </t>
  </si>
  <si>
    <t>인터넷 악성코드 탐지 차단시스템</t>
  </si>
  <si>
    <t xml:space="preserve">[일반] 정보보호설비 정보보호 패키지 인터넷 악성코드 탐지 차단시스템 </t>
  </si>
  <si>
    <t>전력ISAC포털시스템 DBMS</t>
  </si>
  <si>
    <t xml:space="preserve">[일반] 정보보호설비 고압원격검침 전력ISAC포털시스템 DBMS </t>
  </si>
  <si>
    <t>고압AMI DB암호화 SW_2</t>
  </si>
  <si>
    <t xml:space="preserve">[일반] 정보보호설비 고압원격검침 고압AMI DB암호화 SW_2 </t>
  </si>
  <si>
    <t>PDAS</t>
    <phoneticPr fontId="9" type="noConversion"/>
  </si>
  <si>
    <t>PDAS DBMS S/W</t>
  </si>
  <si>
    <t xml:space="preserve">[일반] 전산설비 PDAS PDAS DBMS S/W </t>
  </si>
  <si>
    <t>PDAS 시뮬레이터 원격제어 S/W_2</t>
  </si>
  <si>
    <t xml:space="preserve">[일반] 전산설비 PDAS PDAS 시뮬레이터 원격제어 S/W_2 </t>
  </si>
  <si>
    <t>PDAS Serial 포트통신 S/W</t>
  </si>
  <si>
    <t xml:space="preserve">[일반] 전산설비 PDAS PDAS Serial 포트통신 S/W </t>
  </si>
  <si>
    <t>ICT네트워크운영시스템 DBMS</t>
  </si>
  <si>
    <t xml:space="preserve">[일반] 전산설비 네트워크운영시스템 ICT네트워크운영시스템 DBMS </t>
  </si>
  <si>
    <t>고객센터(DB모니터링(Maxgauge))</t>
  </si>
  <si>
    <t xml:space="preserve">[일반] 전산설비 CTI시스템 고객센터(DB모니터링(Maxgauge)) </t>
  </si>
  <si>
    <t>관제설비</t>
    <phoneticPr fontId="9" type="noConversion"/>
  </si>
  <si>
    <t>재난관리통합시스템</t>
    <phoneticPr fontId="9" type="noConversion"/>
  </si>
  <si>
    <t>재난관리통합시스템(WEB S/W,WebtoB)</t>
  </si>
  <si>
    <t xml:space="preserve">[일반] 관제설비 재난관리통합시스템 재난관리통합시스템(WEB S/W,WebtoB) </t>
  </si>
  <si>
    <t>재난관리통합시스템(WEB S/W,JEUS)</t>
  </si>
  <si>
    <t xml:space="preserve">[일반] 관제설비 재난관리통합시스템 재난관리통합시스템(WEB S/W,JEUS) </t>
  </si>
  <si>
    <t>재난관리통합시스템(ORACLE)</t>
  </si>
  <si>
    <t xml:space="preserve">[일반] 관제설비 재난관리통합시스템 재난관리통합시스템(ORACLE) </t>
  </si>
  <si>
    <t>재난관리통합시스템(K-GIS)</t>
  </si>
  <si>
    <t xml:space="preserve">[일반] 관제설비 재난관리통합시스템 재난관리통합시스템(K-GIS) </t>
  </si>
  <si>
    <t>재난관리통합시스템(vSphere)</t>
  </si>
  <si>
    <t xml:space="preserve">[일반] 관제설비 재난관리통합시스템 재난관리통합시스템(vSphere) </t>
  </si>
  <si>
    <t>재난관리통합시스템(Zenisu-SMS)_1</t>
  </si>
  <si>
    <t xml:space="preserve">[일반] 관제설비 재난관리통합시스템 재난관리통합시스템(Zenisu-SMS)_1 </t>
  </si>
  <si>
    <t>재난관리통합시스템(Zenisu-SMS)_2</t>
  </si>
  <si>
    <t xml:space="preserve">[일반] 관제설비 재난관리통합시스템 재난관리통합시스템(Zenisu-SMS)_2 </t>
  </si>
  <si>
    <t>재난관리통합시스템(SecusOS Linux)</t>
  </si>
  <si>
    <t xml:space="preserve">[일반] 관제설비 재난관리통합시스템 재난관리통합시스템(SecusOS Linux) </t>
  </si>
  <si>
    <t>재난관리통합시스템(SecusOS Unix)</t>
  </si>
  <si>
    <t xml:space="preserve">[일반] 관제설비 재난관리통합시스템 재난관리통합시스템(SecusOS Unix) </t>
  </si>
  <si>
    <t>재난관리통합시스템(SecusOS Windows)_1</t>
  </si>
  <si>
    <t xml:space="preserve">[일반] 관제설비 재난관리통합시스템 재난관리통합시스템(SecusOS Windows)_1 </t>
  </si>
  <si>
    <t>재난관리통합시스템(SecusOS Windows)_2</t>
  </si>
  <si>
    <t xml:space="preserve">[일반] 관제설비 재난관리통합시스템 재난관리통합시스템(SecusOS Windows)_2 </t>
  </si>
  <si>
    <t>좌표변환 모듈</t>
  </si>
  <si>
    <t xml:space="preserve">[일반] 관제설비 재난관리통합시스템 좌표변환 모듈 </t>
  </si>
  <si>
    <t xml:space="preserve">[일반] 관제설비 재난관리통합시스템 출입관리시스템 </t>
  </si>
  <si>
    <t>통합상담 DB암호화</t>
  </si>
  <si>
    <t xml:space="preserve">[일반] 전산설비 CTI시스템 통합상담 DB암호화 </t>
  </si>
  <si>
    <t>영상통합관제S/W</t>
  </si>
  <si>
    <t xml:space="preserve">[일반] 관제설비 재난관리통합시스템 영상통합관제S/W </t>
  </si>
  <si>
    <t>도청탐지시스템_2</t>
  </si>
  <si>
    <t xml:space="preserve">[일반] 관제설비 재난관리통합시스템 도청탐지시스템_2 </t>
  </si>
  <si>
    <t>응용S/W유지보수</t>
  </si>
  <si>
    <t>[고정비]</t>
  </si>
  <si>
    <t>그룹웨어시스템</t>
  </si>
  <si>
    <t xml:space="preserve">[고정비] 전산설비 KEPCO-EP 그룹웨어시스템 </t>
  </si>
  <si>
    <t>단위업무지원시스템</t>
  </si>
  <si>
    <t xml:space="preserve">[고정비] 전산설비 KEPCO-EP 단위업무지원시스템 </t>
  </si>
  <si>
    <t>본부 및 사업소 홈페이지</t>
  </si>
  <si>
    <t xml:space="preserve">[고정비] 전산설비 KEPCO-EP 본부 및 사업소 홈페이지 </t>
  </si>
  <si>
    <t>E-KEPCO 시스템</t>
  </si>
  <si>
    <t xml:space="preserve">[고정비] 전산설비 KEPCO-EP E-KEPCO 시스템 </t>
  </si>
  <si>
    <t>운영시스템</t>
  </si>
  <si>
    <t xml:space="preserve">[고정비] 전산설비 KEPCO-EP 운영시스템 </t>
  </si>
  <si>
    <t>전자결재(Mi-KEP)</t>
  </si>
  <si>
    <t xml:space="preserve">[고정비] 전산설비 통합전자문서관리시스템 전자결재(Mi-KEP) </t>
  </si>
  <si>
    <t>송변전통합정보시스템</t>
  </si>
  <si>
    <t xml:space="preserve">[고정비] 전산설비 송변전통합시스템 송변전통합정보시스템 </t>
  </si>
  <si>
    <t>고압원격검침시스템</t>
  </si>
  <si>
    <t>수냉각설비 원방감시시스템</t>
  </si>
  <si>
    <t xml:space="preserve">[고정비] 전산설비 고압원격검침시스템 수냉각설비 원방감시시스템 </t>
  </si>
  <si>
    <t>풍속관측시스템</t>
  </si>
  <si>
    <t xml:space="preserve">[고정비] 전산설비 고압원격검침시스템 풍속관측시스템 </t>
  </si>
  <si>
    <t>멀티미디어</t>
  </si>
  <si>
    <t>멀티미디어센터</t>
  </si>
  <si>
    <t xml:space="preserve">[고정비] 전산설비 멀티미디어 멀티미디어센터 </t>
  </si>
  <si>
    <t>전력IT통합플랫폼</t>
    <phoneticPr fontId="9" type="noConversion"/>
  </si>
  <si>
    <t xml:space="preserve">[고정비] 전산설비 송변전 전력IT통합플랫폼 전력IT통합플랫폼 </t>
  </si>
  <si>
    <t>설비종합관리시스템</t>
    <phoneticPr fontId="9" type="noConversion"/>
  </si>
  <si>
    <t>ICT설비종합관리시스템</t>
  </si>
  <si>
    <t xml:space="preserve">[고정비] 전산설비 설비종합관리시스템 ICT설비종합관리시스템 </t>
  </si>
  <si>
    <t>전자계측정시스템</t>
    <phoneticPr fontId="9" type="noConversion"/>
  </si>
  <si>
    <t>전자계 측정장치 시스템</t>
  </si>
  <si>
    <t xml:space="preserve">[고정비] 전산설비 전자계측정시스템 전자계 측정장치 시스템 </t>
  </si>
  <si>
    <t>종합계량정보시스템 운영S/W</t>
  </si>
  <si>
    <t xml:space="preserve">[고정비] 전산설비 고압원격검침시스템 종합계량정보시스템 운영S/W </t>
  </si>
  <si>
    <t>고압원격검침</t>
  </si>
  <si>
    <t xml:space="preserve">[고정비] 전산설비 고압원격검침시스템 고압원격검침 </t>
  </si>
  <si>
    <t>추가/해지에 의한 증감</t>
    <phoneticPr fontId="9" type="noConversion"/>
  </si>
  <si>
    <t xml:space="preserve">[고정비] 추가/해지에 의한 증감  추가/해지에 의한 증감 </t>
  </si>
  <si>
    <t>P</t>
  </si>
  <si>
    <t>센터운영</t>
  </si>
  <si>
    <t>[인력지원]</t>
  </si>
  <si>
    <t>정보통신서비스 지원</t>
    <phoneticPr fontId="9" type="noConversion"/>
  </si>
  <si>
    <t>ICT서비스데스크 운영</t>
  </si>
  <si>
    <t xml:space="preserve">[인력지원] 정보통신서비스 지원 ICT서비스데스크 운영 ICT서비스데스크 운영 </t>
  </si>
  <si>
    <t>월</t>
  </si>
  <si>
    <t>정보통신서비스 지원</t>
  </si>
  <si>
    <t>전력사이버안전센터 운영</t>
  </si>
  <si>
    <t xml:space="preserve">[인력지원] 정보통신서비스 지원 전력사이버안전센터 운영 전력사이버안전센터 운영 </t>
  </si>
  <si>
    <t>단순공사</t>
  </si>
  <si>
    <t>[시간내]</t>
  </si>
  <si>
    <t>정보통신 기기류</t>
  </si>
  <si>
    <t>전화기</t>
  </si>
  <si>
    <t>일반전화기/무선전화기</t>
  </si>
  <si>
    <t>신증설</t>
  </si>
  <si>
    <t>[시간내] 정보통신 기기류 전화기 일반전화기/무선전화기 신증설</t>
  </si>
  <si>
    <t>단순정비</t>
    <phoneticPr fontId="2" type="noConversion"/>
  </si>
  <si>
    <t>철거(불용)</t>
    <phoneticPr fontId="9" type="noConversion"/>
  </si>
  <si>
    <t>[시간내] 정보통신 기기류 전화기 일반전화기/무선전화기 철거(불용)</t>
  </si>
  <si>
    <t>대</t>
    <phoneticPr fontId="9" type="noConversion"/>
  </si>
  <si>
    <t>철거(재사용)</t>
    <phoneticPr fontId="9" type="noConversion"/>
  </si>
  <si>
    <t>[시간내] 정보통신 기기류 전화기 일반전화기/무선전화기 철거(재사용)</t>
  </si>
  <si>
    <t>[시간내] 정보통신 기기류 전화기 일반전화기/무선전화기 이설</t>
  </si>
  <si>
    <t>다기능전화기/키폰전화기</t>
  </si>
  <si>
    <t>[시간내] 정보통신 기기류 전화기 다기능전화기/키폰전화기 신증설</t>
  </si>
  <si>
    <t>[시간내] 정보통신 기기류 전화기 다기능전화기/키폰전화기 철거(불용)</t>
  </si>
  <si>
    <t>[시간내] 정보통신 기기류 전화기 다기능전화기/키폰전화기 철거(재사용)</t>
  </si>
  <si>
    <t>[시간내] 정보통신 기기류 전화기 다기능전화기/키폰전화기 이설</t>
  </si>
  <si>
    <t>[시간내] 정보통신 기기류 전화기 IP전화기 신증설</t>
  </si>
  <si>
    <t>[시간내] 정보통신 기기류 전화기 IP전화기 철거(불용)</t>
  </si>
  <si>
    <t>[시간내] 정보통신 기기류 전화기 IP전화기 철거(재사용)</t>
  </si>
  <si>
    <t>[시간내] 정보통신 기기류 전화기 IP전화기 이설</t>
  </si>
  <si>
    <t>[시간내] 정보통신 기기류 전화기 인터폰 신증설</t>
  </si>
  <si>
    <t>[시간내] 정보통신 기기류 전화기 인터폰 철거(불용)</t>
  </si>
  <si>
    <t>[시간내] 정보통신 기기류 전화기 인터폰 철거(재사용)</t>
  </si>
  <si>
    <t>[시간내] 정보통신 기기류 전화기 인터폰 이설</t>
  </si>
  <si>
    <t>[시간내] 정보통신 기기류 전화기 비디오폰 신증설</t>
  </si>
  <si>
    <t>[시간내] 정보통신 기기류 전화기 비디오폰 철거(불용)</t>
  </si>
  <si>
    <t>[시간내] 정보통신 기기류 전화기 비디오폰 철거(재사용)</t>
  </si>
  <si>
    <t>[시간내] 정보통신 기기류 전화기 비디오폰 이설</t>
  </si>
  <si>
    <t>P  C</t>
  </si>
  <si>
    <t>[시간내] 정보통신 기기류 P  C P  C 신증설</t>
  </si>
  <si>
    <t>[시간내] 정보통신 기기류 P  C P  C 철거(불용)</t>
  </si>
  <si>
    <t>[시간내] 정보통신 기기류 P  C P  C 철거(재사용)</t>
  </si>
  <si>
    <t>[시간내] 정보통신 기기류 P  C P  C 이설</t>
  </si>
  <si>
    <t>[시간내] 정보통신 기기류 P  C 노트북 신증설</t>
  </si>
  <si>
    <t>[시간내] 정보통신 기기류 P  C 노트북 철거(불용)</t>
  </si>
  <si>
    <t>[시간내] 정보통신 기기류 P  C 노트북 철거(재사용)</t>
  </si>
  <si>
    <t>[시간내] 정보통신 기기류 P  C 노트북 이설</t>
  </si>
  <si>
    <t>Printer/스캐너/PC용 모니터</t>
  </si>
  <si>
    <t>[시간내] 정보통신 기기류 P  C Printer/스캐너/PC용 모니터 신증설</t>
  </si>
  <si>
    <t>[시간내] 정보통신 기기류 P  C Printer/스캐너/PC용 모니터 철거(불용)</t>
  </si>
  <si>
    <t>[시간내] 정보통신 기기류 P  C Printer/스캐너/PC용 모니터 철거(재사용)</t>
  </si>
  <si>
    <t>[시간내] 정보통신 기기류 P  C Printer/스캐너/PC용 모니터 이설</t>
  </si>
  <si>
    <t>프린터 공유기</t>
  </si>
  <si>
    <t>[시간내] 정보통신 기기류 P  C 프린터 공유기 신증설</t>
  </si>
  <si>
    <t>[시간내] 정보통신 기기류 P  C 프린터 공유기 철거(불용)</t>
  </si>
  <si>
    <t>[시간내] 정보통신 기기류 P  C 프린터 공유기 철거(재사용)</t>
  </si>
  <si>
    <t>[시간내] 정보통신 기기류 P  C 프린터 공유기 이설</t>
  </si>
  <si>
    <t>모뎀(외장)/DSU/CSU</t>
  </si>
  <si>
    <t>[시간내] 정보통신 기기류 P  C 모뎀(외장)/DSU/CSU 신증설</t>
  </si>
  <si>
    <t>[시간내] 정보통신 기기류 P  C 모뎀(외장)/DSU/CSU 철거(불용)</t>
  </si>
  <si>
    <t>[시간내] 정보통신 기기류 P  C 모뎀(외장)/DSU/CSU 철거(재사용)</t>
  </si>
  <si>
    <t>[시간내] 정보통신 기기류 P  C 모뎀(외장)/DSU/CSU 이설</t>
  </si>
  <si>
    <t>L A N</t>
  </si>
  <si>
    <t>ROUTER</t>
  </si>
  <si>
    <t>[시간내] 정보통신 기기류 L A N ROUTER 신증설</t>
  </si>
  <si>
    <t>[시간내] 정보통신 기기류 L A N ROUTER 철거(불용)</t>
  </si>
  <si>
    <t>[시간내] 정보통신 기기류 L A N ROUTER 철거(재사용)</t>
  </si>
  <si>
    <t>[시간내] 정보통신 기기류 L A N ROUTER 이설</t>
  </si>
  <si>
    <t>Dummy HUB</t>
  </si>
  <si>
    <t>[시간내] 정보통신 기기류 L A N Dummy HUB 신증설</t>
  </si>
  <si>
    <t>[시간내] 정보통신 기기류 L A N Dummy HUB 철거(불용)</t>
  </si>
  <si>
    <t>[시간내] 정보통신 기기류 L A N Dummy HUB 철거(재사용)</t>
  </si>
  <si>
    <t>[시간내] 정보통신 기기류 L A N Dummy HUB 이설</t>
  </si>
  <si>
    <t>Intelligent(스위칭) HUB</t>
  </si>
  <si>
    <t>[시간내] 정보통신 기기류 L A N Intelligent(스위칭) HUB 신증설</t>
  </si>
  <si>
    <t>[시간내] 정보통신 기기류 L A N Intelligent(스위칭) HUB 철거(불용)</t>
  </si>
  <si>
    <t>[시간내] 정보통신 기기류 L A N Intelligent(스위칭) HUB 철거(재사용)</t>
  </si>
  <si>
    <t>[시간내] 정보통신 기기류 L A N Intelligent(스위칭) HUB 이설</t>
  </si>
  <si>
    <t>LAN Card</t>
  </si>
  <si>
    <t>[시간내] 정보통신 기기류 L A N LAN Card 신증설</t>
  </si>
  <si>
    <t>EA</t>
  </si>
  <si>
    <t>[시간내] 정보통신 기기류 재석표시기 재석표시기 신증설</t>
  </si>
  <si>
    <t>[시간내] 정보통신 기기류 재석표시기 재석표시기 철거(불용)</t>
  </si>
  <si>
    <t>[시간내] 정보통신 기기류 재석표시기 재석표시기 철거(재사용)</t>
  </si>
  <si>
    <t>[시간내] 정보통신 기기류 재석표시기 재석표시기 이설</t>
  </si>
  <si>
    <t>단일등</t>
  </si>
  <si>
    <t>[시간내] 정보통신 기기류 재석표시기 단일등 신증설</t>
  </si>
  <si>
    <t>[시간내] 정보통신 기기류 재석표시기 단일등 철거(불용)</t>
  </si>
  <si>
    <t>[시간내] 정보통신 기기류 재석표시기 단일등 철거(재사용)</t>
  </si>
  <si>
    <t>[시간내] 정보통신 기기류 재석표시기 단일등 이설</t>
  </si>
  <si>
    <t>부조작반</t>
  </si>
  <si>
    <t>[시간내] 정보통신 기기류 재석표시기 부조작반 신증설</t>
  </si>
  <si>
    <t>[시간내] 정보통신 기기류 재석표시기 부조작반 철거(불용)</t>
  </si>
  <si>
    <t>[시간내] 정보통신 기기류 재석표시기 부조작반 철거(재사용)</t>
  </si>
  <si>
    <t>[시간내] 정보통신 기기류 재석표시기 부조작반 이설</t>
  </si>
  <si>
    <t>기타단말기</t>
  </si>
  <si>
    <t>차량무전기(VHF 및 TRS)</t>
  </si>
  <si>
    <t>[시간내] 정보통신 기기류 기타단말기 차량무전기(VHF 및 TRS) 신증설</t>
  </si>
  <si>
    <t>[시간내] 정보통신 기기류 기타단말기 차량무전기(VHF 및 TRS) 철거(불용)</t>
  </si>
  <si>
    <t>[시간내] 정보통신 기기류 기타단말기 차량무전기(VHF 및 TRS) 철거(재사용)</t>
  </si>
  <si>
    <t>[시간내] 정보통신 기기류 기타단말기 차량무전기(VHF 및 TRS) 이설</t>
  </si>
  <si>
    <t>FAX</t>
  </si>
  <si>
    <t>[시간내] 정보통신 기기류 기타단말기 FAX 신증설</t>
  </si>
  <si>
    <t>[시간내] 정보통신 기기류 기타단말기 FAX 철거(불용)</t>
  </si>
  <si>
    <t>[시간내] 정보통신 기기류 기타단말기 FAX 철거(재사용)</t>
  </si>
  <si>
    <t>[시간내] 정보통신 기기류 기타단말기 FAX 이설</t>
  </si>
  <si>
    <t>VTR</t>
  </si>
  <si>
    <t>[시간내] 정보통신 기기류 기타단말기 VTR 신증설</t>
  </si>
  <si>
    <t>[시간내] 정보통신 기기류 기타단말기 VTR 철거(불용)</t>
  </si>
  <si>
    <t>[시간내] 정보통신 기기류 기타단말기 VTR 철거(재사용)</t>
  </si>
  <si>
    <t>[시간내] 정보통신 기기류 기타단말기 VTR 이설</t>
  </si>
  <si>
    <t>[시간내] 정보통신 기기류 기타단말기 전자시계 신증설</t>
  </si>
  <si>
    <t>[시간내] 정보통신 기기류 기타단말기 전자시계 철거(불용)</t>
  </si>
  <si>
    <t>[시간내] 정보통신 기기류 기타단말기 전자시계 철거(재사용)</t>
  </si>
  <si>
    <t>[시간내] 정보통신 기기류 기타단말기 전자시계 이설</t>
  </si>
  <si>
    <t>TV 및 모니터</t>
  </si>
  <si>
    <t>[시간내] 정보통신 기기류 기타단말기 TV 및 모니터 신증설</t>
  </si>
  <si>
    <t>[시간내] 정보통신 기기류 기타단말기 TV 및 모니터 철거(불용)</t>
  </si>
  <si>
    <t>[시간내] 정보통신 기기류 기타단말기 TV 및 모니터 철거(재사용)</t>
  </si>
  <si>
    <t>[시간내] 정보통신 기기류 기타단말기 TV 및 모니터 이설</t>
  </si>
  <si>
    <t>CATV 분배기</t>
  </si>
  <si>
    <t>[시간내] 정보통신 기기류 기타단말기 CATV 분배기 신증설</t>
  </si>
  <si>
    <t>[시간내] 정보통신 기기류 기타단말기 CATV 분배기 철거(불용)</t>
  </si>
  <si>
    <t>[시간내] 정보통신 기기류 기타단말기 CATV 분배기 철거(재사용)</t>
  </si>
  <si>
    <t>CATV 분배기(천장)</t>
  </si>
  <si>
    <t>[시간내] 정보통신 기기류 기타단말기 CATV 분배기(천장) 신증설</t>
  </si>
  <si>
    <t>[시간내] 정보통신 기기류 기타단말기 CATV 분배기(천장) 철거(불용)</t>
  </si>
  <si>
    <t>[시간내] 정보통신 기기류 기타단말기 CATV 분배기(천장) 철거(재사용)</t>
  </si>
  <si>
    <t>이동형 빔 프로젝터(4,000ANSI이하)</t>
  </si>
  <si>
    <t>[시간내] 정보통신 기기류 기타단말기 이동형 빔 프로젝터(4,000ANSI이하) 신증설</t>
  </si>
  <si>
    <t>[시간내] 정보통신 기기류 기타단말기 이동형 빔 프로젝터(4,000ANSI이하) 철거(불용)</t>
  </si>
  <si>
    <t>[시간내] 정보통신 기기류 기타단말기 이동형 빔 프로젝터(4,000ANSI이하) 철거(재사용)</t>
  </si>
  <si>
    <t>이동형 빔 프로젝터(4,000ANSI초과~10,000ANSI미만)</t>
  </si>
  <si>
    <t>[시간내] 정보통신 기기류 기타단말기 이동형 빔 프로젝터(4,000ANSI초과~10,000ANSI미만) 신증설</t>
  </si>
  <si>
    <t>[시간내] 정보통신 기기류 기타단말기 이동형 빔 프로젝터(4,000ANSI초과~10,000ANSI미만) 철거(불용)</t>
  </si>
  <si>
    <t>[시간내] 정보통신 기기류 기타단말기 이동형 빔 프로젝터(4,000ANSI초과~10,000ANSI미만) 철거(재사용)</t>
  </si>
  <si>
    <t>이동형 빔 프로젝터(10,000ANSI이상)</t>
  </si>
  <si>
    <t>[시간내] 정보통신 기기류 기타단말기 이동형 빔 프로젝터(10,000ANSI이상) 신증설</t>
  </si>
  <si>
    <t>[시간내] 정보통신 기기류 기타단말기 이동형 빔 프로젝터(10,000ANSI이상) 철거(불용)</t>
  </si>
  <si>
    <t>[시간내] 정보통신 기기류 기타단말기 이동형 빔 프로젝터(10,000ANSI이상) 철거(재사용)</t>
  </si>
  <si>
    <t>이동형 앰프</t>
  </si>
  <si>
    <t>[시간내] 정보통신 기기류 기타단말기 이동형 앰프 신증설</t>
  </si>
  <si>
    <t>[시간내] 정보통신 기기류 기타단말기 이동형 앰프 철거(불용)</t>
  </si>
  <si>
    <t>[시간내] 정보통신 기기류 기타단말기 이동형 앰프 철거(재사용)</t>
  </si>
  <si>
    <t>마이크</t>
  </si>
  <si>
    <t>[시간내] 정보통신 기기류 기타단말기 마이크 신증설</t>
  </si>
  <si>
    <t>[시간내] 정보통신 기기류 기타단말기 마이크 철거(불용)</t>
  </si>
  <si>
    <t>[시간내] 정보통신 기기류 기타단말기 마이크 철거(재사용)</t>
  </si>
  <si>
    <t>[시간내] 정보통신 기기류 기타단말기 스피커 신증설</t>
  </si>
  <si>
    <t>[시간내] 정보통신 기기류 기타단말기 스피커 철거(불용)</t>
  </si>
  <si>
    <t>[시간내] 정보통신 기기류 기타단말기 스피커 철거(재사용)</t>
  </si>
  <si>
    <t>[시간내] 정보통신 기기류 기타단말기 스피커 이설</t>
  </si>
  <si>
    <t>스피커(천장)</t>
  </si>
  <si>
    <t>[시간내] 정보통신 기기류 기타단말기 스피커(천장) 신증설</t>
  </si>
  <si>
    <t>[시간내] 정보통신 기기류 기타단말기 스피커(천장) 철거(불용)</t>
  </si>
  <si>
    <t>[시간내] 정보통신 기기류 기타단말기 스피커(천장) 철거(재사용)</t>
  </si>
  <si>
    <t>[시간내] 정보통신 기기류 기타단말기 스피커(천장) 이설</t>
  </si>
  <si>
    <t>ATT(감쇄기)</t>
  </si>
  <si>
    <t>[시간내] 정보통신 기기류 기타단말기 ATT(감쇄기) 신증설</t>
  </si>
  <si>
    <t>[시간내] 정보통신 기기류 기타단말기 ATT(감쇄기) 철거(불용)</t>
  </si>
  <si>
    <t>[시간내] 정보통신 기기류 기타단말기 ATT(감쇄기) 철거(재사용)</t>
  </si>
  <si>
    <t>[시간내] 정보통신 기기류 기타단말기 ATT(감쇄기) 이설</t>
  </si>
  <si>
    <t>원격검침 단말장치</t>
  </si>
  <si>
    <t>[시간내] 정보통신 기기류 고압원격검침시스템 원격검침 단말장치 신증설</t>
  </si>
  <si>
    <t>[시간내] 정보통신 기기류 고압원격검침시스템 원격검침 단말장치 철거(불용)</t>
  </si>
  <si>
    <t>[시간내] 정보통신 기기류 고압원격검침시스템 원격검침 단말장치 철거(재사용)</t>
  </si>
  <si>
    <t>[시간내] 정보통신 기기류 고압원격검침시스템 원격검침 단말장치 이설</t>
  </si>
  <si>
    <t>원격검침 단말장치 점검</t>
  </si>
  <si>
    <t>점검(교체포함)</t>
  </si>
  <si>
    <t>[시간내] 정보통신 기기류 고압원격검침시스템 원격검침 단말장치 점검 점검(교체포함)</t>
  </si>
  <si>
    <t>단순점검</t>
  </si>
  <si>
    <t>[시간내] 정보통신 기기류 고압원격검침시스템 원격검침 단말장치 점검 단순점검</t>
  </si>
  <si>
    <t>고압원격검침 자모뎀</t>
  </si>
  <si>
    <t>[시간내] 정보통신 기기류 고압원격검침시스템 고압원격검침 자모뎀 신증설</t>
  </si>
  <si>
    <t>[시간내] 정보통신 기기류 고압원격검침시스템 고압원격검침 자모뎀 철거(불용)</t>
  </si>
  <si>
    <t>[시간내] 정보통신 기기류 고압원격검침시스템 고압원격검침 자모뎀 철거(재사용)</t>
  </si>
  <si>
    <t>[시간내] 정보통신 기기류 고압원격검침시스템 고압원격검침 자모뎀 이설</t>
  </si>
  <si>
    <t>고압원격검침 자모뎀 점검</t>
  </si>
  <si>
    <t>모뎀교체포함</t>
  </si>
  <si>
    <t>[시간내] 정보통신 기기류 고압원격검침시스템 고압원격검침 자모뎀 점검 모뎀교체포함</t>
  </si>
  <si>
    <t>모뎀교체미포함</t>
  </si>
  <si>
    <t>[시간내] 정보통신 기기류 고압원격검침시스템 고압원격검침 자모뎀 점검 모뎀교체미포함</t>
  </si>
  <si>
    <t>PC H/W 업그레이드(1)</t>
  </si>
  <si>
    <t>[시간내] 정보통신 기기류 PC H/W 업그레이드(1) PC H/W 업그레이드(1) 신증설</t>
  </si>
  <si>
    <t>PC H/W 업그레이드(2)</t>
  </si>
  <si>
    <t>[시간내] 정보통신 기기류 PC H/W 업그레이드(2) PC H/W 업그레이드(2) 신증설</t>
  </si>
  <si>
    <t>PC S/W 설치</t>
  </si>
  <si>
    <t>[시간내] 정보통신 기기류 PC S/W 설치 PC S/W 설치 신증설</t>
  </si>
  <si>
    <t>정보보호 S/W 설치</t>
  </si>
  <si>
    <t>[시간내] 정보통신 기기류 정보보호 S/W 설치 정보보호 S/W 설치 신증설</t>
  </si>
  <si>
    <t>D-TRS 서버 GIS DATA 이관작업</t>
  </si>
  <si>
    <t>[시간내] 정보통신 기기류 D-TRS 서버 GIS DATA 이관작업 D-TRS 서버 GIS DATA 이관작업 D-TRS 서버 GIS DATA 이관작업</t>
  </si>
  <si>
    <t>가상사설망 단말장치 설치</t>
  </si>
  <si>
    <t>[시간내] 정보통신 기기류 가상사설망 단말장치 설치 가상사설망 단말장치 설치 신증설</t>
  </si>
  <si>
    <t>[시간내] 정보통신 기기류 가상사설망 단말장치 설치 가상사설망 단말장치 설치 철거(불용)</t>
  </si>
  <si>
    <t>[시간내] 정보통신 기기류 가상사설망 단말장치 설치 가상사설망 단말장치 설치 철거(재사용)</t>
  </si>
  <si>
    <t>[시간내] 정보통신 기기류 가상사설망 단말장치 설치 가상사설망 단말장치 설치 이설</t>
  </si>
  <si>
    <t>배전자동화 통신장치 점검</t>
  </si>
  <si>
    <t>전용선망점검</t>
  </si>
  <si>
    <t>[시간내] 정보통신 기기류 배전자동화 통신장치 점검 전용선망점검 단순점검</t>
  </si>
  <si>
    <t>지장전주</t>
    <phoneticPr fontId="2" type="noConversion"/>
  </si>
  <si>
    <t>정밀점검</t>
  </si>
  <si>
    <t>[시간내] 정보통신 기기류 배전자동화 통신장치 점검 전용선망점검 정밀점검</t>
  </si>
  <si>
    <t>TRS망점검</t>
  </si>
  <si>
    <t>[시간내] 정보통신 기기류 배전자동화 통신장치 점검 TRS망점검 단순점검</t>
  </si>
  <si>
    <t>[시간내] 정보통신 기기류 배전자동화 통신장치 점검 TRS망점검 정밀점검</t>
  </si>
  <si>
    <t>무선망점검</t>
  </si>
  <si>
    <t>[시간내] 정보통신 기기류 배전자동화 통신장치 점검 무선망점검 단순점검</t>
  </si>
  <si>
    <t>[시간내] 정보통신 기기류 배전자동화 통신장치 점검 무선망점검 정밀점검</t>
  </si>
  <si>
    <t>광통신망점검</t>
  </si>
  <si>
    <t>[시간내] 정보통신 기기류 배전자동화 통신장치 점검 광통신망점검 단순점검</t>
  </si>
  <si>
    <t>[시간내] 정보통신 기기류 배전자동화 통신장치 점검 광통신망점검 정밀점검</t>
  </si>
  <si>
    <t>통신케이블</t>
  </si>
  <si>
    <t>인터폰선 0.6mm x 2P</t>
  </si>
  <si>
    <t>[시간내] 정보통신 기기류 통신케이블 인터폰선 0.6mm x 2P 신증설</t>
  </si>
  <si>
    <t>M</t>
  </si>
  <si>
    <t>[시간내] 정보통신 기기류 통신케이블 인터폰선 0.6mm x 2P 철거(불용)</t>
  </si>
  <si>
    <t>[시간내] 정보통신 기기류 통신케이블 인터폰선 0.6mm x 2P 철거(재사용)</t>
  </si>
  <si>
    <t>[시간내] 정보통신 기기류 통신케이블 인터폰선 0.6mm x 2P 이설</t>
  </si>
  <si>
    <t>컴퓨터용 0.5㎟ x 4C 실드</t>
  </si>
  <si>
    <t>[시간내] 정보통신 기기류 통신케이블 컴퓨터용 0.5㎟ x 4C 실드 신증설</t>
  </si>
  <si>
    <t>[시간내] 정보통신 기기류 통신케이블 컴퓨터용 0.5㎟ x 4C 실드 철거(불용)</t>
  </si>
  <si>
    <t>[시간내] 정보통신 기기류 통신케이블 컴퓨터용 0.5㎟ x 4C 실드 철거(재사용)</t>
  </si>
  <si>
    <t>[시간내] 정보통신 기기류 통신케이블 컴퓨터용 0.5㎟ x 4C 실드 이설</t>
  </si>
  <si>
    <t>SWV-SH-10C</t>
  </si>
  <si>
    <t>[시간내] 정보통신 기기류 통신케이블 SWV-SH-10C 신증설</t>
  </si>
  <si>
    <t>[시간내] 정보통신 기기류 통신케이블 SWV-SH-10C 철거(불용)</t>
  </si>
  <si>
    <t>[시간내] 정보통신 기기류 통신케이블 SWV-SH-10C 철거(재사용)</t>
  </si>
  <si>
    <t>[시간내] 정보통신 기기류 통신케이블 SWV-SH-10C 이설</t>
  </si>
  <si>
    <t>정보통신 케이블 및 콘넥터류</t>
  </si>
  <si>
    <t>LAN케이블</t>
  </si>
  <si>
    <t>UTP 4Pr</t>
  </si>
  <si>
    <t>[시간내] 정보통신 케이블 및 콘넥터류 LAN케이블 UTP 4Pr 신증설</t>
  </si>
  <si>
    <t>[시간내] 정보통신 케이블 및 콘넥터류 LAN케이블 UTP 4Pr 철거(불용)</t>
  </si>
  <si>
    <t>[시간내] 정보통신 케이블 및 콘넥터류 LAN케이블 UTP 4Pr 철거(재사용)</t>
  </si>
  <si>
    <t>[시간내] 정보통신 케이블 및 콘넥터류 LAN케이블 UTP 4Pr 이설</t>
  </si>
  <si>
    <t>UTP 4Pr(행사/회의지원)</t>
  </si>
  <si>
    <t>[시간내] 정보통신 케이블 및 콘넥터류 LAN케이블 UTP 4Pr(행사/회의지원) 신증설</t>
  </si>
  <si>
    <t>[시간내] 정보통신 케이블 및 콘넥터류 LAN케이블 UTP 4Pr(행사/회의지원) 철거(불용)</t>
  </si>
  <si>
    <t>UTP 25Pr</t>
  </si>
  <si>
    <t>[시간내] 정보통신 케이블 및 콘넥터류 LAN케이블 UTP 25Pr 신증설</t>
  </si>
  <si>
    <t>[시간내] 정보통신 케이블 및 콘넥터류 LAN케이블 UTP 25Pr 철거(불용)</t>
  </si>
  <si>
    <t>[시간내] 정보통신 케이블 및 콘넥터류 LAN케이블 UTP 25Pr 철거(재사용)</t>
  </si>
  <si>
    <t>[시간내] 정보통신 케이블 및 콘넥터류 LAN케이블 UTP 25Pr 이설</t>
  </si>
  <si>
    <t>UTP 50Pr</t>
  </si>
  <si>
    <t>[시간내] 정보통신 케이블 및 콘넥터류 LAN케이블 UTP 50Pr 신증설</t>
  </si>
  <si>
    <t>[시간내] 정보통신 케이블 및 콘넥터류 LAN케이블 UTP 50Pr 철거(불용)</t>
  </si>
  <si>
    <t>[시간내] 정보통신 케이블 및 콘넥터류 LAN케이블 UTP 50Pr 철거(재사용)</t>
  </si>
  <si>
    <t>[시간내] 정보통신 케이블 및 콘넥터류 LAN케이블 UTP 50Pr 이설</t>
  </si>
  <si>
    <t>동축케이블</t>
  </si>
  <si>
    <t>5C-2V</t>
  </si>
  <si>
    <t>[시간내] 정보통신 케이블 및 콘넥터류 동축케이블 5C-2V 신증설</t>
  </si>
  <si>
    <t>[시간내] 정보통신 케이블 및 콘넥터류 동축케이블 5C-2V 철거(불용)</t>
  </si>
  <si>
    <t>[시간내] 정보통신 케이블 및 콘넥터류 동축케이블 5C-2V 철거(재사용)</t>
  </si>
  <si>
    <t>[시간내] 정보통신 케이블 및 콘넥터류 동축케이블 5C-2V 이설</t>
  </si>
  <si>
    <t>7C-2V</t>
  </si>
  <si>
    <t>[시간내] 정보통신 케이블 및 콘넥터류 동축케이블 7C-2V 신증설</t>
  </si>
  <si>
    <t>[시간내] 정보통신 케이블 및 콘넥터류 동축케이블 7C-2V 철거(불용)</t>
  </si>
  <si>
    <t>[시간내] 정보통신 케이블 및 콘넥터류 동축케이블 7C-2V 철거(재사용)</t>
  </si>
  <si>
    <t>[시간내] 정보통신 케이블 및 콘넥터류 동축케이블 7C-2V 이설</t>
  </si>
  <si>
    <t>전원케이블</t>
  </si>
  <si>
    <t>600V VCT 2.5㎟ x 2C</t>
  </si>
  <si>
    <t>[시간내] 정보통신 케이블 및 콘넥터류 전원케이블 600V VCT 2.5㎟ x 2C 신증설</t>
  </si>
  <si>
    <t>[시간내] 정보통신 케이블 및 콘넥터류 전원케이블 600V VCT 2.5㎟ x 2C 철거(불용)</t>
  </si>
  <si>
    <t>[시간내] 정보통신 케이블 및 콘넥터류 전원케이블 600V VCT 2.5㎟ x 2C 철거(재사용)</t>
  </si>
  <si>
    <t>[시간내] 정보통신 케이블 및 콘넥터류 전원케이블 600V VCT 2.5㎟ x 2C 이설</t>
  </si>
  <si>
    <t>600V VCT 2.5㎟ x 3C</t>
  </si>
  <si>
    <t>[시간내] 정보통신 케이블 및 콘넥터류 전원케이블 600V VCT 2.5㎟ x 3C 신증설</t>
  </si>
  <si>
    <t>[시간내] 정보통신 케이블 및 콘넥터류 전원케이블 600V VCT 2.5㎟ x 3C 철거(불용)</t>
  </si>
  <si>
    <t>[시간내] 정보통신 케이블 및 콘넥터류 전원케이블 600V VCT 2.5㎟ x 3C 철거(재사용)</t>
  </si>
  <si>
    <t>[시간내] 정보통신 케이블 및 콘넥터류 전원케이블 600V VCT 2.5㎟ x 3C 이설</t>
  </si>
  <si>
    <t>FR-8 4㎟ x 3C</t>
  </si>
  <si>
    <t>[시간내] 정보통신 케이블 및 콘넥터류 전원케이블 FR-8 4㎟ x 3C 신증설</t>
  </si>
  <si>
    <t>[시간내] 정보통신 케이블 및 콘넥터류 전원케이블 FR-8 4㎟ x 3C 철거(불용)</t>
  </si>
  <si>
    <t>[시간내] 정보통신 케이블 및 콘넥터류 전원케이블 FR-8 4㎟ x 3C 철거(재사용)</t>
  </si>
  <si>
    <t>[시간내] 정보통신 케이블 및 콘넥터류 전원케이블 FR-8 4㎟ x 3C 이설</t>
  </si>
  <si>
    <t>FR-8 6㎟ x 3C</t>
  </si>
  <si>
    <t>[시간내] 정보통신 케이블 및 콘넥터류 전원케이블 FR-8 6㎟ x 3C 신증설</t>
  </si>
  <si>
    <t>[시간내] 정보통신 케이블 및 콘넥터류 전원케이블 FR-8 6㎟ x 3C 철거(불용)</t>
  </si>
  <si>
    <t>[시간내] 정보통신 케이블 및 콘넥터류 전원케이블 FR-8 6㎟ x 3C 철거(재사용)</t>
  </si>
  <si>
    <t>[시간내] 정보통신 케이블 및 콘넥터류 전원케이블 FR-8 6㎟ x 3C 이설</t>
  </si>
  <si>
    <t>제어케이블</t>
  </si>
  <si>
    <t>CVV-S 1.5㎟ x 2C</t>
  </si>
  <si>
    <t>[시간내] 정보통신 케이블 및 콘넥터류 제어케이블 CVV-S 1.5㎟ x 2C 신증설</t>
  </si>
  <si>
    <t>[시간내] 정보통신 케이블 및 콘넥터류 제어케이블 CVV-S 1.5㎟ x 2C 철거(불용)</t>
  </si>
  <si>
    <t>[시간내] 정보통신 케이블 및 콘넥터류 제어케이블 CVV-S 1.5㎟ x 2C 철거(재사용)</t>
  </si>
  <si>
    <t>[시간내] 정보통신 케이블 및 콘넥터류 제어케이블 CVV-S 1.5㎟ x 2C 이설</t>
  </si>
  <si>
    <t>스피커케이블</t>
  </si>
  <si>
    <t>5.6㎟-4C이하(바닥)</t>
  </si>
  <si>
    <t>[시간내] 정보통신 케이블 및 콘넥터류 스피커케이블 5.6㎟-4C이하(바닥) 신증설</t>
  </si>
  <si>
    <t>[시간내] 정보통신 케이블 및 콘넥터류 스피커케이블 5.6㎟-4C이하(바닥) 철거(불용)</t>
  </si>
  <si>
    <t>[시간내] 정보통신 케이블 및 콘넥터류 스피커케이블 5.6㎟-4C이하(바닥) 철거(재사용)</t>
  </si>
  <si>
    <t>[시간내] 정보통신 케이블 및 콘넥터류 스피커케이블 5.6㎟-4C이하(바닥) 이설</t>
  </si>
  <si>
    <t>5.6㎟-4C이하(천장)</t>
  </si>
  <si>
    <t>[시간내] 정보통신 케이블 및 콘넥터류 스피커케이블 5.6㎟-4C이하(천장) 신증설</t>
  </si>
  <si>
    <t>[시간내] 정보통신 케이블 및 콘넥터류 스피커케이블 5.6㎟-4C이하(천장) 철거(불용)</t>
  </si>
  <si>
    <t>[시간내] 정보통신 케이블 및 콘넥터류 스피커케이블 5.6㎟-4C이하(천장) 철거(재사용)</t>
  </si>
  <si>
    <t>[시간내] 정보통신 케이블 및 콘넥터류 스피커케이블 5.6㎟-4C이하(천장) 이설</t>
  </si>
  <si>
    <t>LAN 콘넥터</t>
  </si>
  <si>
    <t>RJ-45(RJ45-8pin-plug)</t>
  </si>
  <si>
    <t>[시간내] 정보통신 케이블 및 콘넥터류 LAN 콘넥터 RJ-45(RJ45-8pin-plug) 신증설</t>
  </si>
  <si>
    <t>LAN Outlet</t>
  </si>
  <si>
    <t>4구이하</t>
  </si>
  <si>
    <t>[시간내] 정보통신 케이블 및 콘넥터류 LAN Outlet 4구이하 신증설</t>
  </si>
  <si>
    <t>[시간내] 정보통신 케이블 및 콘넥터류 LAN Outlet 4구이하 철거(불용)</t>
  </si>
  <si>
    <t>[시간내] 정보통신 케이블 및 콘넥터류 LAN Outlet 4구이하 철거(재사용)</t>
  </si>
  <si>
    <t>[시간내] 정보통신 케이블 및 콘넥터류 LAN Outlet 4구이하 이설</t>
  </si>
  <si>
    <t>패치판넬</t>
  </si>
  <si>
    <t xml:space="preserve">24포트 </t>
  </si>
  <si>
    <t>[시간내] 정보통신 케이블 및 콘넥터류 패치판넬 24포트  신증설</t>
  </si>
  <si>
    <t>[시간내] 정보통신 케이블 및 콘넥터류 패치판넬 24포트  철거(불용)</t>
  </si>
  <si>
    <t>[시간내] 정보통신 케이블 및 콘넥터류 패치판넬 24포트  철거(재사용)</t>
  </si>
  <si>
    <t>[시간내] 정보통신 케이블 및 콘넥터류 패치판넬 24포트  이설</t>
  </si>
  <si>
    <t>전원콘센트</t>
  </si>
  <si>
    <t>2P x 15A x 250V, 접지</t>
  </si>
  <si>
    <t>[시간내] 정보통신 케이블 및 콘넥터류 전원콘센트 2P x 15A x 250V, 접지 신증설</t>
  </si>
  <si>
    <t>[시간내] 정보통신 케이블 및 콘넥터류 전원콘센트 2P x 15A x 250V, 접지 철거(불용)</t>
  </si>
  <si>
    <t>[시간내] 정보통신 케이블 및 콘넥터류 전원콘센트 2P x 15A x 250V, 접지 철거(재사용)</t>
  </si>
  <si>
    <t>[시간내] 정보통신 케이블 및 콘넥터류 전원콘센트 2P x 15A x 250V, 접지 이설</t>
  </si>
  <si>
    <t>3P x 30A x 250V, 접지</t>
  </si>
  <si>
    <t>[시간내] 정보통신 케이블 및 콘넥터류 전원콘센트 3P x 30A x 250V, 접지 신증설</t>
  </si>
  <si>
    <t>[시간내] 정보통신 케이블 및 콘넥터류 전원콘센트 3P x 30A x 250V, 접지 철거(불용)</t>
  </si>
  <si>
    <t>[시간내] 정보통신 케이블 및 콘넥터류 전원콘센트 3P x 30A x 250V, 접지 철거(재사용)</t>
  </si>
  <si>
    <t>[시간내] 정보통신 케이블 및 콘넥터류 전원콘센트 3P x 30A x 250V, 접지 이설</t>
  </si>
  <si>
    <t>바닥</t>
  </si>
  <si>
    <t>[시간내] 정보통신 케이블 및 콘넥터류 몰드 바닥 신증설</t>
  </si>
  <si>
    <t>철거</t>
  </si>
  <si>
    <t>[시간내] 정보통신 케이블 및 콘넥터류 몰드 바닥 철거</t>
  </si>
  <si>
    <t>벽면</t>
  </si>
  <si>
    <t>[시간내] 정보통신 케이블 및 콘넥터류 몰드 벽면 신증설</t>
  </si>
  <si>
    <t>[시간내] 정보통신 케이블 및 콘넥터류 몰드 벽면 철거</t>
  </si>
  <si>
    <t>네트워크설비</t>
  </si>
  <si>
    <t>게이트웨이(G/W)</t>
  </si>
  <si>
    <t>[시간내] 정보통신 케이블 및 콘넥터류 네트워크설비 게이트웨이(G/W) 신증설</t>
  </si>
  <si>
    <t>[시간내] 정보통신 케이블 및 콘넥터류 네트워크설비 게이트웨이(G/W) 철거(불용)</t>
  </si>
  <si>
    <t>[시간내] 정보통신 케이블 및 콘넥터류 네트워크설비 게이트웨이(G/W) 철거(재사용)</t>
  </si>
  <si>
    <t>[시간내] 정보통신 케이블 및 콘넥터류 네트워크설비 게이트웨이(G/W) 이설</t>
  </si>
  <si>
    <t>[시간내] 정보통신 케이블 및 콘넥터류 네트워크설비 터미널서버 신증설</t>
  </si>
  <si>
    <t>[시간내] 정보통신 케이블 및 콘넥터류 네트워크설비 터미널서버 철거(불용)</t>
  </si>
  <si>
    <t>[시간내] 정보통신 케이블 및 콘넥터류 네트워크설비 터미널서버 철거(재사용)</t>
  </si>
  <si>
    <t>[시간내] 정보통신 케이블 및 콘넥터류 네트워크설비 터미널서버 이설</t>
  </si>
  <si>
    <t>기  타</t>
  </si>
  <si>
    <t>RACK</t>
  </si>
  <si>
    <t>[시간내] 정보통신 케이블 및 콘넥터류 기  타 RACK 신증설</t>
  </si>
  <si>
    <t>[시간내] 정보통신 케이블 및 콘넥터류 기  타 RACK 철거(불용)</t>
  </si>
  <si>
    <t>[시간내] 정보통신 케이블 및 콘넥터류 기  타 RACK 철거(재사용)</t>
  </si>
  <si>
    <t>[시간내] 정보통신 케이블 및 콘넥터류 기  타 RACK 이설</t>
  </si>
  <si>
    <t>배전자동화 기기류</t>
  </si>
  <si>
    <t>케이블</t>
  </si>
  <si>
    <t>광점퍼코드(1본)</t>
  </si>
  <si>
    <t>[시간내] 배전자동화 기기류 케이블 광점퍼코드(1본) 신증설</t>
  </si>
  <si>
    <t>[시간내] 배전자동화 기기류 케이블 광점퍼코드(1본) 철거(불용)</t>
  </si>
  <si>
    <t>[시간내] 배전자동화 기기류 케이블 광점퍼코드(1본) 철거(재사용)</t>
  </si>
  <si>
    <t>[시간내] 배전자동화 기기류 케이블 광점퍼코드(1본) 이설</t>
  </si>
  <si>
    <t>전원케이블 포설, 포박</t>
  </si>
  <si>
    <t>[시간내] 배전자동화 기기류 케이블 전원케이블 포설, 포박 신증설</t>
  </si>
  <si>
    <t>[시간내] 배전자동화 기기류 케이블 전원케이블 포설, 포박 철거(불용)</t>
  </si>
  <si>
    <t>[시간내] 배전자동화 기기류 케이블 전원케이블 포설, 포박 철거(재사용)</t>
  </si>
  <si>
    <t>[시간내] 배전자동화 기기류 케이블 전원케이블 포설, 포박 이설</t>
  </si>
  <si>
    <t>접지케이블(10㎟이하)</t>
  </si>
  <si>
    <t>[시간내] 배전자동화 기기류 케이블 접지케이블(10㎟이하) 신증설</t>
  </si>
  <si>
    <t>[시간내] 배전자동화 기기류 케이블 접지케이블(10㎟이하) 철거(불용)</t>
  </si>
  <si>
    <t>[시간내] 배전자동화 기기류 케이블 접지케이블(10㎟이하) 철거(재사용)</t>
  </si>
  <si>
    <t>[시간내] 배전자동화 기기류 케이블 접지케이블(10㎟이하) 이설</t>
  </si>
  <si>
    <t>배전자동화 케이블 및 콘넥터류</t>
  </si>
  <si>
    <t>접지케이블(36㎟이하)</t>
  </si>
  <si>
    <t>[시간내] 배전자동화 케이블 및 콘넥터류 케이블 접지케이블(36㎟이하) 신증설</t>
  </si>
  <si>
    <t>[시간내] 배전자동화 케이블 및 콘넥터류 케이블 접지케이블(36㎟이하) 철거(불용)</t>
  </si>
  <si>
    <t>[시간내] 배전자동화 케이블 및 콘넥터류 케이블 접지케이블(36㎟이하) 철거(재사용)</t>
  </si>
  <si>
    <t>[시간내] 배전자동화 케이블 및 콘넥터류 케이블 접지케이블(36㎟이하) 이설</t>
  </si>
  <si>
    <t>조가선(38㎟)</t>
  </si>
  <si>
    <t>[시간내] 배전자동화 케이블 및 콘넥터류 케이블 조가선(38㎟) 신증설</t>
  </si>
  <si>
    <t>[시간내] 배전자동화 케이블 및 콘넥터류 케이블 조가선(38㎟) 철거(불용)</t>
  </si>
  <si>
    <t>[시간내] 배전자동화 케이블 및 콘넥터류 케이블 조가선(38㎟) 철거(재사용)</t>
  </si>
  <si>
    <t>[시간내] 배전자동화 케이블 및 콘넥터류 케이블 조가선(38㎟) 이설</t>
  </si>
  <si>
    <t>통신 가공케이블(CPEV 0.65mm이상 x 20P이하)</t>
  </si>
  <si>
    <t>[시간내] 배전자동화 케이블 및 콘넥터류 케이블 통신 가공케이블(CPEV 0.65mm이상 x 20P이하) 신증설</t>
  </si>
  <si>
    <t>[시간내] 배전자동화 케이블 및 콘넥터류 케이블 통신 가공케이블(CPEV 0.65mm이상 x 20P이하) 철거(불용)</t>
  </si>
  <si>
    <t>[시간내] 배전자동화 케이블 및 콘넥터류 케이블 통신 가공케이블(CPEV 0.65mm이상 x 20P이하) 철거(재사용)</t>
  </si>
  <si>
    <t>[시간내] 배전자동화 케이블 및 콘넥터류 케이블 통신 가공케이블(CPEV 0.65mm이상 x 20P이하) 이설</t>
  </si>
  <si>
    <t>급전선 케이블</t>
  </si>
  <si>
    <t>[시간내] 배전자동화 케이블 및 콘넥터류 케이블 급전선 케이블 신증설</t>
  </si>
  <si>
    <t>[시간내] 배전자동화 케이블 및 콘넥터류 케이블 급전선 케이블 철거(불용)</t>
  </si>
  <si>
    <t>[시간내] 배전자동화 케이블 및 콘넥터류 케이블 급전선 케이블 철거(재사용)</t>
  </si>
  <si>
    <t>[시간내] 배전자동화 케이블 및 콘넥터류 케이블 급전선 케이블 이설</t>
  </si>
  <si>
    <t>플렉시블 전선관(22mm)</t>
  </si>
  <si>
    <t>[시간내] 배전자동화 케이블 및 콘넥터류 케이블 플렉시블 전선관(22mm) 신증설</t>
  </si>
  <si>
    <t>[시간내] 배전자동화 케이블 및 콘넥터류 케이블 플렉시블 전선관(22mm) 철거(불용)</t>
  </si>
  <si>
    <t>[시간내] 배전자동화 케이블 및 콘넥터류 케이블 플렉시블 전선관(22mm) 철거(재사용)</t>
  </si>
  <si>
    <t>[시간내] 배전자동화 케이블 및 콘넥터류 케이블 플렉시블 전선관(22mm) 이설</t>
  </si>
  <si>
    <t>콘넥터</t>
  </si>
  <si>
    <t>급전선케이블 콘넥터(7C)</t>
  </si>
  <si>
    <t>[시간내] 배전자동화 케이블 및 콘넥터류 콘넥터 급전선케이블 콘넥터(7C) 신증설</t>
  </si>
  <si>
    <t>접지 서비스콘넥터</t>
  </si>
  <si>
    <t>[시간내] 배전자동화 케이블 및 콘넥터류 콘넥터 접지 서비스콘넥터 신증설</t>
  </si>
  <si>
    <t>철거</t>
    <phoneticPr fontId="9" type="noConversion"/>
  </si>
  <si>
    <t>[시간내] 배전자동화 케이블 및 콘넥터류 콘넥터 접지 서비스콘넥터 철거</t>
  </si>
  <si>
    <t>[시간내] 배전자동화 케이블 및 콘넥터류 콘넥터 접지 서비스콘넥터 이설</t>
  </si>
  <si>
    <t>암타이 밴드(1방 5호)</t>
  </si>
  <si>
    <t>[시간내] 배전자동화 케이블 및 콘넥터류 콘넥터 암타이 밴드(1방 5호) 신증설</t>
  </si>
  <si>
    <t>[시간내] 배전자동화 케이블 및 콘넥터류 콘넥터 암타이 밴드(1방 5호) 철거</t>
  </si>
  <si>
    <t>[시간내] 배전자동화 케이블 및 콘넥터류 콘넥터 암타이 밴드(1방 5호) 이설</t>
  </si>
  <si>
    <t>지선 밴드(2방 5호)</t>
  </si>
  <si>
    <t>[시간내] 배전자동화 케이블 및 콘넥터류 콘넥터 지선 밴드(2방 5호) 신증설</t>
  </si>
  <si>
    <t>[시간내] 배전자동화 케이블 및 콘넥터류 콘넥터 지선 밴드(2방 5호) 철거</t>
  </si>
  <si>
    <t>[시간내] 배전자동화 케이블 및 콘넥터류 콘넥터 지선 밴드(2방 5호) 이설</t>
  </si>
  <si>
    <t>크램프(2B)</t>
  </si>
  <si>
    <t>[시간내] 배전자동화 케이블 및 콘넥터류 콘넥터 크램프(2B) 신증설</t>
  </si>
  <si>
    <t>[시간내] 배전자동화 케이블 및 콘넥터류 콘넥터 크램프(2B) 철거</t>
  </si>
  <si>
    <t>[시간내] 배전자동화 케이블 및 콘넥터류 콘넥터 크램프(2B) 이설</t>
  </si>
  <si>
    <t>크램프(3B)</t>
  </si>
  <si>
    <t>[시간내] 배전자동화 케이블 및 콘넥터류 콘넥터 크램프(3B) 신증설</t>
  </si>
  <si>
    <t>[시간내] 배전자동화 케이블 및 콘넥터류 콘넥터 크램프(3B) 철거</t>
  </si>
  <si>
    <t>[시간내] 배전자동화 케이블 및 콘넥터류 콘넥터 크램프(3B) 이설</t>
  </si>
  <si>
    <t>케이블 명찰</t>
  </si>
  <si>
    <t>[시간내] 배전자동화 케이블 및 콘넥터류 콘넥터 케이블 명찰 신증설</t>
  </si>
  <si>
    <t>케이블 바인딩</t>
  </si>
  <si>
    <t>[시간내] 배전자동화 케이블 및 콘넥터류 콘넥터 케이블 바인딩 신증설</t>
  </si>
  <si>
    <t>[시간내] 배전자동화 케이블 및 콘넥터류 콘넥터 케이블 바인딩 철거</t>
  </si>
  <si>
    <t>기타통신장치</t>
  </si>
  <si>
    <t>전자계 표시장치 단말장치</t>
  </si>
  <si>
    <t>[시간내] 배전자동화 케이블 및 콘넥터류 기타통신장치 전자계 표시장치 단말장치 신증설</t>
  </si>
  <si>
    <t>[시간내] 배전자동화 케이블 및 콘넥터류 기타통신장치 전자계 표시장치 단말장치 철거(불용)</t>
  </si>
  <si>
    <t>[시간내] 배전자동화 케이블 및 콘넥터류 기타통신장치 전자계 표시장치 단말장치 철거(재사용)</t>
  </si>
  <si>
    <t>[시간내] 배전자동화 케이블 및 콘넥터류 기타통신장치 전자계 표시장치 단말장치 이설</t>
  </si>
  <si>
    <t>[시간내] 배전자동화 케이블 및 콘넥터류 기타통신장치 전자계 표시장치 단말장치 단순점검</t>
  </si>
  <si>
    <t>[시간내] 배전자동화 케이블 및 콘넥터류 기타통신장치 전자계 표시장치 단말장치 정밀점검</t>
  </si>
  <si>
    <t>TRS설비</t>
  </si>
  <si>
    <t>TRS모뎀 펌웨어 업그레이드(표준공법)</t>
  </si>
  <si>
    <t>업그레이드(가공)</t>
  </si>
  <si>
    <t>[시간내] 배전자동화 케이블 및 콘넥터류 TRS설비 TRS모뎀 펌웨어 업그레이드(표준공법) 업그레이드(가공)</t>
  </si>
  <si>
    <t>업그레이드(지중)</t>
  </si>
  <si>
    <t>[시간내] 배전자동화 케이블 및 콘넥터류 TRS설비 TRS모뎀 펌웨어 업그레이드(표준공법) 업그레이드(지중)</t>
  </si>
  <si>
    <t>TRS모뎀 펌웨어 업그레이드</t>
  </si>
  <si>
    <t>가공(바켓트럭이용)</t>
  </si>
  <si>
    <t>[시간내] 배전자동화 케이블 및 콘넥터류 TRS설비 TRS모뎀 펌웨어 업그레이드 가공(바켓트럭이용)</t>
  </si>
  <si>
    <t>(바켓트럭/현장 교육정리인원 운용시 적용)</t>
  </si>
  <si>
    <t>가공(바켓트럭+교통정리인원)</t>
  </si>
  <si>
    <t>[시간내] 배전자동화 케이블 및 콘넥터류 TRS설비 (바켓트럭/현장 교육정리인원 운용시 적용) 가공(바켓트럭+교통정리인원)</t>
  </si>
  <si>
    <t>TRS모뎀 무선국 검사 시행</t>
  </si>
  <si>
    <t>가공</t>
  </si>
  <si>
    <t>[시간내] 정보통신 기기류 TRS설비 TRS모뎀 무선국 검사 시행 가공</t>
  </si>
  <si>
    <t>지중</t>
  </si>
  <si>
    <t>[시간내] 정보통신 기기류 TRS설비 TRS모뎀 무선국 검사 시행 지중</t>
  </si>
  <si>
    <t>가공광케이블</t>
  </si>
  <si>
    <t>가공광케이블 포설</t>
  </si>
  <si>
    <t>[시간내] 정보통신 기기류 가공광케이블 가공광케이블 포설 신증설</t>
  </si>
  <si>
    <t>100m</t>
  </si>
  <si>
    <t>[시간내] 정보통신 기기류 가공광케이블 가공광케이블 포설 철거</t>
  </si>
  <si>
    <t>재활용(철거)</t>
  </si>
  <si>
    <t>[시간내] 정보통신 기기류 가공광케이블 가공광케이블 포설 재활용(철거)</t>
  </si>
  <si>
    <t>[시간내] 정보통신 기기류 가공광케이블 가공광케이블 포설 이설</t>
  </si>
  <si>
    <t>이도조정</t>
  </si>
  <si>
    <t>[시간내] 정보통신 기기류 가공광케이블 가공광케이블 포설 이도조정</t>
  </si>
  <si>
    <t>OPSW &amp; OPNW 가공포설</t>
  </si>
  <si>
    <t>[시간내] 정보통신 기기류 가공광케이블 OPSW &amp; OPNW 가공포설 신증설</t>
  </si>
  <si>
    <t>[시간내] 정보통신 기기류 가공광케이블 OPSW &amp; OPNW 가공포설 철거</t>
  </si>
  <si>
    <t>[시간내] 정보통신 기기류 가공광케이블 OPSW &amp; OPNW 가공포설 재활용(철거)</t>
  </si>
  <si>
    <t>[시간내] 정보통신 기기류 가공광케이블 OPSW &amp; OPNW 가공포설 이설</t>
  </si>
  <si>
    <t>광케이블 지장전주이설</t>
  </si>
  <si>
    <t>내관포설</t>
  </si>
  <si>
    <t>PE내관 포설</t>
  </si>
  <si>
    <t>23mm이하</t>
  </si>
  <si>
    <t>[시간내] 광케이블 지장전주이설 내관포설 PE내관 포설 23mm이하</t>
  </si>
  <si>
    <t>28mm이하</t>
  </si>
  <si>
    <t>[시간내] 광케이블 지장전주이설 내관포설 PE내관 포설 28mm이하</t>
  </si>
  <si>
    <t>36mm이하</t>
  </si>
  <si>
    <t>[시간내] 광케이블 지장전주이설 내관포설 PE내관 포설 36mm이하</t>
  </si>
  <si>
    <t>광케이블 접속</t>
  </si>
  <si>
    <t>일반접속</t>
  </si>
  <si>
    <t>12코아이하</t>
  </si>
  <si>
    <t>[시간내] 광케이블 지장전주이설 광케이블 접속 일반접속 12코아이하</t>
  </si>
  <si>
    <t>코아</t>
  </si>
  <si>
    <t>13~48코아</t>
  </si>
  <si>
    <t>[시간내] 광케이블 지장전주이설 광케이블 접속 일반접속 13~48코아</t>
  </si>
  <si>
    <t>49~71코아</t>
  </si>
  <si>
    <t>[시간내] 광케이블 지장전주이설 광케이블 접속 일반접속 49~71코아</t>
  </si>
  <si>
    <t>72코아이상</t>
  </si>
  <si>
    <t>[시간내] 광케이블 지장전주이설 광케이블 접속 일반접속 72코아이상</t>
  </si>
  <si>
    <t>절체접속</t>
  </si>
  <si>
    <t>[시간내] 광케이블 지장전주이설 광케이블 접속 절체접속 12코아이하</t>
  </si>
  <si>
    <t>[시간내] 광케이블 지장전주이설 광케이블 접속 절체접속 13~48코아</t>
  </si>
  <si>
    <t>[시간내] 광케이블 지장전주이설 광케이블 접속 절체접속 49~71코아</t>
  </si>
  <si>
    <t>[시간내] 광케이블 지장전주이설 광케이블 접속 절체접속 72코아이상</t>
  </si>
  <si>
    <t>외피접속</t>
  </si>
  <si>
    <t>국내성단</t>
  </si>
  <si>
    <t>[시간내] 광케이블 지장전주이설 외피접속 국내성단 12코아이하</t>
  </si>
  <si>
    <t>IJP Box설치 및 외피접속(OPSW/OPNW)</t>
  </si>
  <si>
    <t>13~72코아</t>
  </si>
  <si>
    <t>[시간내] 광케이블 지장전주이설 IJP Box설치 및 외피접속(OPSW/OPNW) 국내성단 13~72코아</t>
  </si>
  <si>
    <t>광케이블 시험</t>
  </si>
  <si>
    <t>[시간내] 광케이블 지장전주이설 광케이블 시험 국내성단 72코아이상</t>
  </si>
  <si>
    <t>외피접속(가공케이블)</t>
  </si>
  <si>
    <t>[시간내] 광케이블 지장전주이설 광케이블 시험 외피접속(가공케이블) 외피접속</t>
  </si>
  <si>
    <t>개소</t>
  </si>
  <si>
    <t>[시간내] 광케이블 지장전주이설 광케이블 시험 IJP Box설치 및 외피접속(OPSW/OPNW) 외피접속</t>
  </si>
  <si>
    <t>분배함 및 저장함</t>
  </si>
  <si>
    <t>시험 및 측정</t>
  </si>
  <si>
    <t>접속전시험</t>
  </si>
  <si>
    <t>[시간내] 광케이블 지장전주이설 분배함 및 저장함 시험 및 측정 접속전시험</t>
  </si>
  <si>
    <t>접속후시험</t>
  </si>
  <si>
    <t>[시간내] 광케이블 지장전주이설 분배함 및 저장함 시험 및 측정 접속후시험</t>
  </si>
  <si>
    <t>최종시험</t>
  </si>
  <si>
    <t>[시간내] 광케이블 지장전주이설 분배함 및 저장함 시험 및 측정 최종시험</t>
  </si>
  <si>
    <t>코아</t>
    <phoneticPr fontId="9" type="noConversion"/>
  </si>
  <si>
    <t>분배반(FDF)</t>
  </si>
  <si>
    <t>신설</t>
  </si>
  <si>
    <t>[시간내] 광케이블 지장전주이설 분배반(FDF) 분배함 및 저장함 신설</t>
  </si>
  <si>
    <t>개</t>
    <phoneticPr fontId="9" type="noConversion"/>
  </si>
  <si>
    <t>[시간내] 광케이블 지장전주이설 분배반(FDF) 분배함 및 저장함 철거</t>
  </si>
  <si>
    <t>재활용철거</t>
  </si>
  <si>
    <t>[시간내] 광케이블 지장전주이설 분배반(FDF) 분배함 및 저장함 재활용철거</t>
  </si>
  <si>
    <t>개</t>
  </si>
  <si>
    <t>광단자함(OTP)</t>
  </si>
  <si>
    <t>[시간내] 광케이블 지장전주이설 광단자함(OTP) 분배반(FDF) 신설</t>
  </si>
  <si>
    <t>[시간내] 광케이블 지장전주이설 광단자함(OTP) 분배반(FDF) 철거</t>
  </si>
  <si>
    <t>[시간내] 광케이블 지장전주이설 광단자함(OTP) 분배반(FDF) 재활용철거</t>
  </si>
  <si>
    <t>[시간내] 광케이블 지장전주이설 국내성단 광단자함(OTP) 신설</t>
  </si>
  <si>
    <t>[시간내] 광케이블 지장전주이설 국내성단 광단자함(OTP) 철거</t>
  </si>
  <si>
    <t>[시간내] 광케이블 지장전주이설 국내성단 광단자함(OTP) 재활용철거</t>
  </si>
  <si>
    <t>OPNW 부속자재</t>
  </si>
  <si>
    <t>랙크설치(1선용)</t>
  </si>
  <si>
    <t>[시간내] 광케이블 지장전주이설 OPNW 부속자재 랙크설치(1선용) 신증설</t>
  </si>
  <si>
    <t>[시간내] 광케이블 지장전주이설 OPNW 부속자재 랙크설치(1선용) 철거</t>
  </si>
  <si>
    <t>[시간내] 광케이블 지장전주이설 OPNW 부속자재 랙크설치(1선용) 재활용철거</t>
  </si>
  <si>
    <t>[시간내] 광케이블 지장전주이설 OPNW 부속자재 랙크설치(1선용) 이설</t>
  </si>
  <si>
    <t>전압인류애자</t>
  </si>
  <si>
    <t>[시간내] 광케이블 지장전주이설 OPNW 부속자재 전압인류애자 신증설</t>
  </si>
  <si>
    <t>[시간내] 광케이블 지장전주이설 OPNW 부속자재 전압인류애자 철거</t>
  </si>
  <si>
    <t>[시간내] 광케이블 지장전주이설 OPNW 부속자재 전압인류애자 재활용철거</t>
  </si>
  <si>
    <t>[시간내] 광케이블 지장전주이설 OPNW 부속자재 전압인류애자 이설</t>
  </si>
  <si>
    <t>레인포싱로드/데드엔드그립</t>
  </si>
  <si>
    <t>[시간내] 광케이블 지장전주이설 OPNW 부속자재 레인포싱로드/데드엔드그립 신증설</t>
  </si>
  <si>
    <t>[시간내] 광케이블 지장전주이설 OPNW 부속자재 레인포싱로드/데드엔드그립 철거</t>
  </si>
  <si>
    <t>분기용ACSR케이블(95㎟이하)</t>
  </si>
  <si>
    <t>[시간내] 광케이블 지장전주이설 OPNW 부속자재 분기용ACSR케이블(95㎟이하) 신증설</t>
  </si>
  <si>
    <t>[시간내] 광케이블 지장전주이설 OPNW 부속자재 분기용ACSR케이블(95㎟이하) 철거</t>
  </si>
  <si>
    <t>[시간내] 광케이블 지장전주이설 OPNW 부속자재 분기용ACSR케이블(95㎟이하) 재활용철거</t>
  </si>
  <si>
    <t>[시간내] 광케이블 지장전주이설 OPNW 부속자재 분기용ACSR케이블(95㎟이하) 이설</t>
  </si>
  <si>
    <t>케이블행거(55~105mm)</t>
  </si>
  <si>
    <t>[시간내] 광케이블 지장전주이설 케이블행거(55~105mm) 케이블행거(55~105mm) 신증설</t>
  </si>
  <si>
    <t>km</t>
  </si>
  <si>
    <t>[시간내] 광케이블 지장전주이설 케이블행거(55~105mm) 케이블행거(55~105mm) 철거</t>
  </si>
  <si>
    <t>CCTV</t>
  </si>
  <si>
    <t>CCTV 카메라(일반형)</t>
  </si>
  <si>
    <t>[시간내] 광케이블 지장전주이설 CCTV CCTV 카메라(일반형) 신증설</t>
  </si>
  <si>
    <t>[시간내] 광케이블 지장전주이설 CCTV CCTV 카메라(일반형) 철거</t>
  </si>
  <si>
    <t>[시간내] 광케이블 지장전주이설 CCTV CCTV 카메라(일반형) 재활용철거</t>
  </si>
  <si>
    <t>[시간내] 광케이블 지장전주이설 CCTV CCTV 카메라(일반형) 이설</t>
  </si>
  <si>
    <t>CCTV 카메라(돔(Dome)형)</t>
  </si>
  <si>
    <t>[시간내] 광케이블 지장전주이설 CCTV CCTV 카메라(돔(Dome)형) 신증설</t>
  </si>
  <si>
    <t>[시간내] 광케이블 지장전주이설 CCTV CCTV 카메라(돔(Dome)형) 철거</t>
  </si>
  <si>
    <t>[시간내] 광케이블 지장전주이설 CCTV CCTV 카메라(돔(Dome)형) 재활용철거</t>
  </si>
  <si>
    <t>[시간내] 광케이블 지장전주이설 CCTV CCTV 카메라(돔(Dome)형) 이설</t>
  </si>
  <si>
    <t>CCTV 카메라(돔(Dome)형)(팬틸트일체형,스피드 돔)</t>
  </si>
  <si>
    <t>[시간내] 광케이블 지장전주이설 CCTV CCTV 카메라(돔(Dome)형)(팬틸트일체형,스피드 돔) 신증설</t>
  </si>
  <si>
    <t>[시간내] CCTV CCTV CCTV 카메라(돔(Dome)형)(팬틸트일체형,스피드 돔) 철거</t>
  </si>
  <si>
    <t>[시간내] CCTV CCTV CCTV 카메라(돔(Dome)형)(팬틸트일체형,스피드 돔) 재활용철거</t>
  </si>
  <si>
    <t>[시간내] CCTV CCTV CCTV 카메라(돔(Dome)형)(팬틸트일체형,스피드 돔) 이설</t>
  </si>
  <si>
    <t>브라켓(Bracket) 일반형</t>
  </si>
  <si>
    <t>[시간내] CCTV CCTV 브라켓(Bracket) 일반형 신증설</t>
  </si>
  <si>
    <t>[시간내] CCTV CCTV 브라켓(Bracket) 일반형 철거</t>
  </si>
  <si>
    <t>[시간내] CCTV CCTV 브라켓(Bracket) 일반형 재활용철거</t>
  </si>
  <si>
    <t>[시간내] CCTV CCTV 브라켓(Bracket) 일반형 이설</t>
  </si>
  <si>
    <t>오토리프트</t>
  </si>
  <si>
    <t>[시간내] CCTV CCTV 브라켓(Bracket) 일반형 오토리프트</t>
  </si>
  <si>
    <t>CCTV 브라켓(Bracket) 천정형</t>
  </si>
  <si>
    <t>[시간내] CCTV CCTV CCTV 브라켓(Bracket) 천정형 신증설</t>
  </si>
  <si>
    <t>[시간내] CCTV CCTV CCTV 브라켓(Bracket) 천정형 철거</t>
  </si>
  <si>
    <t>[시간내] CCTV CCTV CCTV 브라켓(Bracket) 천정형 재활용철거</t>
  </si>
  <si>
    <t>[시간내] CCTV CCTV CCTV 브라켓(Bracket) 천정형 이설</t>
  </si>
  <si>
    <t>[시간내] CCTV CCTV CCTV 브라켓(Bracket) 천정형 오토리프트</t>
  </si>
  <si>
    <t>CCTV 팬틸트(Pan/Tilt)</t>
  </si>
  <si>
    <t>[시간내] CCTV CCTV CCTV 팬틸트(Pan/Tilt) 신증설</t>
  </si>
  <si>
    <t>[시간내] CCTV CCTV CCTV 팬틸트(Pan/Tilt) 철거</t>
  </si>
  <si>
    <t>[시간내] CCTV CCTV CCTV 팬틸트(Pan/Tilt) 재활용철거</t>
  </si>
  <si>
    <t>[시간내] CCTV CCTV CCTV 팬틸트(Pan/Tilt) 이설</t>
  </si>
  <si>
    <t>CCTV 투광등</t>
  </si>
  <si>
    <t>[시간내] CCTV CCTV CCTV 투광등 신증설</t>
  </si>
  <si>
    <t>[시간내] CCTV CCTV CCTV 투광등 철거</t>
  </si>
  <si>
    <t>[시간내] CCTV CCTV CCTV 투광등 재활용철거</t>
  </si>
  <si>
    <t>[시간내] CCTV CCTV CCTV 투광등 이설</t>
  </si>
  <si>
    <t>CCTV 안내판</t>
  </si>
  <si>
    <t>[시간내] CCTV CCTV CCTV 안내판 신증설</t>
  </si>
  <si>
    <t>[시간내] CCTV CCTV CCTV 안내판 철거</t>
  </si>
  <si>
    <t>[시간내] CCTV CCTV CCTV 안내판 재활용철거</t>
  </si>
  <si>
    <t>[시간내] CCTV CCTV CCTV 안내판 이설</t>
  </si>
  <si>
    <t>CCTV Receiver 판넬</t>
  </si>
  <si>
    <t>[시간내] CCTV CCTV CCTV Receiver 판넬 신증설</t>
  </si>
  <si>
    <t>[시간내] CCTV CCTV CCTV Receiver 판넬 철거</t>
  </si>
  <si>
    <t>[시간내] CCTV CCTV CCTV Receiver 판넬 재활용철거</t>
  </si>
  <si>
    <t>[시간내] CCTV CCTV CCTV Receiver 판넬 이설</t>
  </si>
  <si>
    <t>CCTV 중앙콘트롤 조작반</t>
  </si>
  <si>
    <t>[시간내] CCTV CCTV CCTV 중앙콘트롤 조작반 신증설</t>
  </si>
  <si>
    <t>[시간내] CCTV CCTV CCTV 중앙콘트롤 조작반 철거</t>
  </si>
  <si>
    <t>[시간내] CCTV CCTV CCTV 중앙콘트롤 조작반 재활용철거</t>
  </si>
  <si>
    <t>[시간내] CCTV CCTV CCTV 중앙콘트롤 조작반 이설</t>
  </si>
  <si>
    <t>CCTV 영상저장장치</t>
  </si>
  <si>
    <t>[시간내] CCTV CCTV CCTV 영상저장장치 신증설</t>
  </si>
  <si>
    <t>[시간내] CCTV CCTV CCTV 영상저장장치 철거</t>
  </si>
  <si>
    <t>[시간내] CCTV CCTV CCTV 영상저장장치 재활용철거</t>
  </si>
  <si>
    <t>[시간내] CCTV CCTV CCTV 영상저장장치 이설</t>
  </si>
  <si>
    <t>CCTV 각종 부대장치</t>
  </si>
  <si>
    <t>[시간내] CCTV CCTV CCTV 각종 부대장치 신증설</t>
  </si>
  <si>
    <t>[시간내] CCTV CCTV CCTV 각종 부대장치 철거</t>
  </si>
  <si>
    <t>[시간내] CCTV CCTV CCTV 각종 부대장치 재활용철거</t>
  </si>
  <si>
    <t>[시간내] CCTV CCTV CCTV 각종 부대장치 이설</t>
  </si>
  <si>
    <t>LTE모뎀</t>
  </si>
  <si>
    <t>[시간내] CCTV CCTV LTE모뎀 신증설</t>
  </si>
  <si>
    <t>철거(불용)</t>
  </si>
  <si>
    <t>[시간내] CCTV CCTV LTE모뎀 철거(불용)</t>
  </si>
  <si>
    <t>철거(재사용)</t>
  </si>
  <si>
    <t>[시간내] CCTV CCTV LTE모뎀 철거(재사용)</t>
  </si>
  <si>
    <t>이설(재사용)</t>
  </si>
  <si>
    <t>[시간내] CCTV CCTV LTE모뎀 이설(재사용)</t>
  </si>
  <si>
    <t>LTE모뎀 점검</t>
  </si>
  <si>
    <t>[시간내] CCTV CCTV LTE모뎀 점검 모뎀교체포함</t>
  </si>
  <si>
    <t>모뎀교체제외</t>
  </si>
  <si>
    <t>[시간내] CCTV CCTV LTE모뎀 점검 모뎀교체제외</t>
  </si>
  <si>
    <t>PRT자재설치비</t>
  </si>
  <si>
    <t>직할(본사포함)</t>
  </si>
  <si>
    <t>[시간내] CCTV CCTV PRT자재설치비 직할(본사포함)</t>
  </si>
  <si>
    <t>지사</t>
  </si>
  <si>
    <t>[시간내] CCTV CCTV PRT자재설치비 지사</t>
  </si>
  <si>
    <t>기타(변전소)</t>
  </si>
  <si>
    <t>[시간내] CCTV CCTV PRT자재설치비 기타(변전소)</t>
  </si>
  <si>
    <t>[시간외]</t>
    <phoneticPr fontId="9" type="noConversion"/>
  </si>
  <si>
    <t>[시간외] 정보통신 기기류 전화기 일반전화기/무선전화기 신증설</t>
  </si>
  <si>
    <t>[시간외] 정보통신 기기류 전화기 일반전화기/무선전화기 철거(불용)</t>
  </si>
  <si>
    <t>[시간외] 정보통신 기기류 전화기 일반전화기/무선전화기 철거(재사용)</t>
  </si>
  <si>
    <t>[시간외] 정보통신 기기류 전화기 일반전화기/무선전화기 이설</t>
  </si>
  <si>
    <t>[시간외] 정보통신 기기류 전화기 다기능전화기/키폰전화기 신증설</t>
  </si>
  <si>
    <t>[시간외] 정보통신 기기류 전화기 다기능전화기/키폰전화기 철거(불용)</t>
  </si>
  <si>
    <t>[시간외] 정보통신 기기류 전화기 다기능전화기/키폰전화기 철거(재사용)</t>
  </si>
  <si>
    <t>[시간외] 정보통신 기기류 전화기 다기능전화기/키폰전화기 이설</t>
  </si>
  <si>
    <t>[시간외] 정보통신 기기류 전화기 IP전화기 신증설</t>
  </si>
  <si>
    <t>[시간외] 정보통신 기기류 전화기 IP전화기 철거(불용)</t>
  </si>
  <si>
    <t>[시간외] 정보통신 기기류 전화기 IP전화기 철거(재사용)</t>
  </si>
  <si>
    <t>[시간외] 정보통신 기기류 전화기 IP전화기 이설</t>
  </si>
  <si>
    <t>[시간외] 정보통신 기기류 전화기 인터폰 신증설</t>
  </si>
  <si>
    <t>[시간외] 정보통신 기기류 전화기 인터폰 철거(불용)</t>
  </si>
  <si>
    <t>[시간외] 정보통신 기기류 전화기 인터폰 철거(재사용)</t>
  </si>
  <si>
    <t>[시간외] 정보통신 기기류 전화기 인터폰 이설</t>
  </si>
  <si>
    <t>[시간외] 정보통신 기기류 전화기 비디오폰 신증설</t>
  </si>
  <si>
    <t>[시간외] 정보통신 기기류 전화기 비디오폰 철거(불용)</t>
  </si>
  <si>
    <t>[시간외] 정보통신 기기류 전화기 비디오폰 철거(재사용)</t>
  </si>
  <si>
    <t>[시간외] 정보통신 기기류 전화기 비디오폰 이설</t>
  </si>
  <si>
    <t>[시간외] 정보통신 기기류 P  C P  C 신증설</t>
  </si>
  <si>
    <t>[시간외] 정보통신 기기류 P  C P  C 철거(불용)</t>
  </si>
  <si>
    <t>[시간외] 정보통신 기기류 P  C P  C 철거(재사용)</t>
  </si>
  <si>
    <t>[시간외] 정보통신 기기류 P  C P  C 이설</t>
  </si>
  <si>
    <t>[시간외] 정보통신 기기류 P  C 노트북 신증설</t>
  </si>
  <si>
    <t>[시간외] 정보통신 기기류 P  C 노트북 철거(불용)</t>
  </si>
  <si>
    <t>[시간외] 정보통신 기기류 P  C 노트북 철거(재사용)</t>
  </si>
  <si>
    <t>[시간외] 정보통신 기기류 P  C 노트북 이설</t>
  </si>
  <si>
    <t>[시간외] 정보통신 기기류 P  C Printer/스캐너/PC용 모니터 신증설</t>
  </si>
  <si>
    <t>[시간외] 정보통신 기기류 P  C Printer/스캐너/PC용 모니터 철거(불용)</t>
  </si>
  <si>
    <t>[시간외] 정보통신 기기류 P  C Printer/스캐너/PC용 모니터 철거(재사용)</t>
  </si>
  <si>
    <t>[시간외] 정보통신 기기류 P  C Printer/스캐너/PC용 모니터 이설</t>
  </si>
  <si>
    <t>[시간외] 정보통신 기기류 P  C 프린터 공유기 신증설</t>
  </si>
  <si>
    <t>[시간외] 정보통신 기기류 P  C 프린터 공유기 철거(불용)</t>
  </si>
  <si>
    <t>[시간외] 정보통신 기기류 P  C 프린터 공유기 철거(재사용)</t>
  </si>
  <si>
    <t>[시간외] 정보통신 기기류 P  C 프린터 공유기 이설</t>
  </si>
  <si>
    <t>[시간외] 정보통신 기기류 P  C 모뎀(외장)/DSU/CSU 신증설</t>
  </si>
  <si>
    <t>[시간외] 정보통신 기기류 P  C 모뎀(외장)/DSU/CSU 철거(불용)</t>
  </si>
  <si>
    <t>[시간외] 정보통신 기기류 P  C 모뎀(외장)/DSU/CSU 철거(재사용)</t>
  </si>
  <si>
    <t>[시간외] 정보통신 기기류 P  C 모뎀(외장)/DSU/CSU 이설</t>
  </si>
  <si>
    <t>[시간외] 정보통신 기기류 L A N ROUTER 신증설</t>
  </si>
  <si>
    <t>[시간외] 정보통신 기기류 L A N ROUTER 철거(불용)</t>
  </si>
  <si>
    <t>[시간외] 정보통신 기기류 L A N ROUTER 철거(재사용)</t>
  </si>
  <si>
    <t>[시간외] 정보통신 기기류 L A N ROUTER 이설</t>
  </si>
  <si>
    <t>[시간외] 정보통신 기기류 L A N Dummy HUB 신증설</t>
  </si>
  <si>
    <t>[시간외] 정보통신 기기류 L A N Dummy HUB 철거(불용)</t>
  </si>
  <si>
    <t>[시간외] 정보통신 기기류 L A N Dummy HUB 철거(재사용)</t>
  </si>
  <si>
    <t>[시간외] 정보통신 기기류 L A N Dummy HUB 이설</t>
  </si>
  <si>
    <t>[시간외] 정보통신 기기류 L A N Intelligent(스위칭) HUB 신증설</t>
  </si>
  <si>
    <t>[시간외] 정보통신 기기류 L A N Intelligent(스위칭) HUB 철거(불용)</t>
  </si>
  <si>
    <t>[시간외] 정보통신 기기류 L A N Intelligent(스위칭) HUB 철거(재사용)</t>
  </si>
  <si>
    <t>[시간외] 정보통신 기기류 L A N Intelligent(스위칭) HUB 이설</t>
  </si>
  <si>
    <t>[시간외] 정보통신 기기류 L A N LAN Card 신증설</t>
  </si>
  <si>
    <t>[시간외] 정보통신 기기류 재석표시기 재석표시기 신증설</t>
  </si>
  <si>
    <t>[시간외] 정보통신 기기류 재석표시기 재석표시기 철거(불용)</t>
  </si>
  <si>
    <t>[시간외] 정보통신 기기류 재석표시기 재석표시기 철거(재사용)</t>
  </si>
  <si>
    <t>[시간외] 정보통신 기기류 재석표시기 재석표시기 이설</t>
  </si>
  <si>
    <t>[시간외] 정보통신 기기류 재석표시기 단일등 신증설</t>
  </si>
  <si>
    <t>[시간외] 정보통신 기기류 재석표시기 단일등 철거(불용)</t>
  </si>
  <si>
    <t>[시간외] 정보통신 기기류 재석표시기 단일등 철거(재사용)</t>
  </si>
  <si>
    <t>[시간외] 정보통신 기기류 재석표시기 단일등 이설</t>
  </si>
  <si>
    <t>[시간외] 정보통신 기기류 재석표시기 부조작반 신증설</t>
  </si>
  <si>
    <t>[시간외] 정보통신 기기류 재석표시기 부조작반 철거(불용)</t>
  </si>
  <si>
    <t>[시간외] 정보통신 기기류 재석표시기 부조작반 철거(재사용)</t>
  </si>
  <si>
    <t>[시간외] 정보통신 기기류 재석표시기 부조작반 이설</t>
  </si>
  <si>
    <t>[시간외] 정보통신 기기류 기타단말기 차량무전기(VHF 및 TRS) 신증설</t>
  </si>
  <si>
    <t>[시간외] 정보통신 기기류 기타단말기 차량무전기(VHF 및 TRS) 철거(불용)</t>
  </si>
  <si>
    <t>[시간외] 정보통신 기기류 기타단말기 차량무전기(VHF 및 TRS) 철거(재사용)</t>
  </si>
  <si>
    <t>[시간외] 정보통신 기기류 기타단말기 차량무전기(VHF 및 TRS) 이설</t>
  </si>
  <si>
    <t>[시간외] 정보통신 기기류 기타단말기 FAX 신증설</t>
  </si>
  <si>
    <t>[시간외] 정보통신 기기류 기타단말기 FAX 철거(불용)</t>
  </si>
  <si>
    <t>[시간외] 정보통신 기기류 기타단말기 FAX 철거(재사용)</t>
  </si>
  <si>
    <t>[시간외] 정보통신 기기류 기타단말기 FAX 이설</t>
  </si>
  <si>
    <t>[시간외] 정보통신 기기류 기타단말기 VTR 신증설</t>
  </si>
  <si>
    <t>[시간외] 정보통신 기기류 기타단말기 VTR 철거(불용)</t>
  </si>
  <si>
    <t>[시간외] 정보통신 기기류 기타단말기 VTR 철거(재사용)</t>
  </si>
  <si>
    <t>[시간외] 정보통신 기기류 기타단말기 VTR 이설</t>
  </si>
  <si>
    <t>[시간외] 정보통신 기기류 기타단말기 전자시계 신증설</t>
  </si>
  <si>
    <t>[시간외] 정보통신 기기류 기타단말기 전자시계 철거(불용)</t>
  </si>
  <si>
    <t>[시간외] 정보통신 기기류 기타단말기 전자시계 철거(재사용)</t>
  </si>
  <si>
    <t>[시간외] 정보통신 기기류 기타단말기 전자시계 이설</t>
  </si>
  <si>
    <t>[시간외] 정보통신 기기류 기타단말기 TV 및 모니터 신증설</t>
  </si>
  <si>
    <t>[시간외] 정보통신 기기류 기타단말기 TV 및 모니터 철거(불용)</t>
  </si>
  <si>
    <t>[시간외] 정보통신 기기류 기타단말기 TV 및 모니터 철거(재사용)</t>
  </si>
  <si>
    <t>[시간외] 정보통신 기기류 기타단말기 TV 및 모니터 이설</t>
  </si>
  <si>
    <t>[시간외] 정보통신 기기류 기타단말기 CATV 분배기 신증설</t>
  </si>
  <si>
    <t>[시간외] 정보통신 기기류 기타단말기 CATV 분배기 철거(불용)</t>
  </si>
  <si>
    <t>[시간외] 정보통신 기기류 기타단말기 CATV 분배기 철거(재사용)</t>
  </si>
  <si>
    <t>[시간외] 정보통신 기기류 기타단말기 CATV 분배기(천장) 신증설</t>
  </si>
  <si>
    <t>[시간외] 정보통신 기기류 기타단말기 CATV 분배기(천장) 철거(불용)</t>
  </si>
  <si>
    <t>[시간외] 정보통신 기기류 기타단말기 CATV 분배기(천장) 철거(재사용)</t>
  </si>
  <si>
    <t>[시간외] 정보통신 기기류 기타단말기 이동형 빔 프로젝터(4,000ANSI이하) 신증설</t>
  </si>
  <si>
    <t>[시간외] 정보통신 기기류 기타단말기 이동형 빔 프로젝터(4,000ANSI이하) 철거(불용)</t>
  </si>
  <si>
    <t>[시간외] 정보통신 기기류 기타단말기 이동형 빔 프로젝터(4,000ANSI이하) 철거(재사용)</t>
  </si>
  <si>
    <t>[시간외] 정보통신 기기류 기타단말기 이동형 빔 프로젝터(4,000ANSI초과~10,000ANSI미만) 신증설</t>
  </si>
  <si>
    <t>[시간외] 정보통신 기기류 기타단말기 이동형 빔 프로젝터(4,000ANSI초과~10,000ANSI미만) 철거(불용)</t>
  </si>
  <si>
    <t>[시간외] 정보통신 기기류 기타단말기 이동형 빔 프로젝터(4,000ANSI초과~10,000ANSI미만) 철거(재사용)</t>
  </si>
  <si>
    <t>[시간외] 정보통신 기기류 기타단말기 이동형 빔 프로젝터(10,000ANSI이상) 신증설</t>
  </si>
  <si>
    <t>[시간외] 정보통신 기기류 기타단말기 이동형 빔 프로젝터(10,000ANSI이상) 철거(불용)</t>
  </si>
  <si>
    <t>[시간외] 정보통신 기기류 기타단말기 이동형 빔 프로젝터(10,000ANSI이상) 철거(재사용)</t>
  </si>
  <si>
    <t>[시간외] 정보통신 기기류 기타단말기 이동형 앰프 신증설</t>
  </si>
  <si>
    <t>[시간외] 정보통신 기기류 기타단말기 이동형 앰프 철거(불용)</t>
  </si>
  <si>
    <t>[시간외] 정보통신 기기류 기타단말기 이동형 앰프 철거(재사용)</t>
  </si>
  <si>
    <t>[시간외] 정보통신 기기류 기타단말기 마이크 신증설</t>
  </si>
  <si>
    <t>[시간외] 정보통신 기기류 기타단말기 마이크 철거(불용)</t>
  </si>
  <si>
    <t>[시간외] 정보통신 기기류 기타단말기 마이크 철거(재사용)</t>
  </si>
  <si>
    <t>[시간외] 정보통신 기기류 기타단말기 스피커 신증설</t>
  </si>
  <si>
    <t>[시간외] 정보통신 기기류 기타단말기 스피커 철거(불용)</t>
  </si>
  <si>
    <t>[시간외] 정보통신 기기류 기타단말기 스피커 철거(재사용)</t>
  </si>
  <si>
    <t>[시간외] 정보통신 기기류 기타단말기 스피커 이설</t>
  </si>
  <si>
    <t>[시간외] 정보통신 기기류 기타단말기 스피커(천장) 신증설</t>
  </si>
  <si>
    <t>[시간외] 정보통신 기기류 기타단말기 스피커(천장) 철거(불용)</t>
  </si>
  <si>
    <t>[시간외] 정보통신 기기류 기타단말기 스피커(천장) 철거(재사용)</t>
  </si>
  <si>
    <t>[시간외] 정보통신 기기류 기타단말기 스피커(천장) 이설</t>
  </si>
  <si>
    <t>[시간외] 정보통신 기기류 기타단말기 ATT(감쇄기) 신증설</t>
  </si>
  <si>
    <t>[시간외] 정보통신 기기류 기타단말기 ATT(감쇄기) 철거(불용)</t>
  </si>
  <si>
    <t>[시간외] 정보통신 기기류 기타단말기 ATT(감쇄기) 철거(재사용)</t>
  </si>
  <si>
    <t>[시간외] 정보통신 기기류 기타단말기 ATT(감쇄기) 이설</t>
  </si>
  <si>
    <t>[시간외] 정보통신 기기류 고압원격검침시스템 원격검침 단말장치 신증설</t>
  </si>
  <si>
    <t>[시간외] 정보통신 기기류 고압원격검침시스템 원격검침 단말장치 철거(불용)</t>
  </si>
  <si>
    <t>[시간외] 정보통신 기기류 고압원격검침시스템 원격검침 단말장치 철거(재사용)</t>
  </si>
  <si>
    <t>[시간외] 정보통신 기기류 고압원격검침시스템 원격검침 단말장치 이설</t>
  </si>
  <si>
    <t>[시간외] 정보통신 기기류 고압원격검침시스템 원격검침 단말장치 점검 점검(교체포함)</t>
  </si>
  <si>
    <t>[시간외] 정보통신 기기류 고압원격검침시스템 원격검침 단말장치 점검 단순점검</t>
  </si>
  <si>
    <t>[시간외] 정보통신 기기류 고압원격검침시스템 고압원격검침 자모뎀 신증설</t>
  </si>
  <si>
    <t>[시간외] 정보통신 기기류 고압원격검침시스템 고압원격검침 자모뎀 철거(불용)</t>
  </si>
  <si>
    <t>[시간외] 정보통신 기기류 고압원격검침시스템 고압원격검침 자모뎀 철거(재사용)</t>
  </si>
  <si>
    <t>[시간외] 정보통신 기기류 고압원격검침시스템 고압원격검침 자모뎀 이설</t>
  </si>
  <si>
    <t>[시간외] 정보통신 기기류 고압원격검침시스템 고압원격검침 자모뎀 점검 모뎀교체포함</t>
  </si>
  <si>
    <t>[시간외] 정보통신 기기류 고압원격검침시스템 고압원격검침 자모뎀 점검 모뎀교체미포함</t>
  </si>
  <si>
    <t>[시간외] 정보통신 기기류 PC H/W 업그레이드(1) PC H/W 업그레이드(1) 신증설</t>
  </si>
  <si>
    <t>[시간외] 정보통신 기기류 PC H/W 업그레이드(2) PC H/W 업그레이드(2) 신증설</t>
  </si>
  <si>
    <t>[시간외] 정보통신 기기류 PC S/W 설치 PC S/W 설치 신증설</t>
  </si>
  <si>
    <t>[시간외] 정보통신 기기류 정보보호 S/W 설치 정보보호 S/W 설치 신증설</t>
  </si>
  <si>
    <t>[시간외] 정보통신 기기류 D-TRS 서버 GIS DATA 이관작업 D-TRS 서버 GIS DATA 이관작업 D-TRS 서버 GIS DATA 이관작업</t>
  </si>
  <si>
    <t>[시간외] 정보통신 기기류 가상사설망 단말장치 설치 가상사설망 단말장치 설치 신증설</t>
  </si>
  <si>
    <t>[시간외] 정보통신 기기류 가상사설망 단말장치 설치 가상사설망 단말장치 설치 철거(불용)</t>
  </si>
  <si>
    <t>[시간외] 정보통신 기기류 가상사설망 단말장치 설치 가상사설망 단말장치 설치 철거(재사용)</t>
  </si>
  <si>
    <t>[시간외] 정보통신 기기류 가상사설망 단말장치 설치 가상사설망 단말장치 설치 이설</t>
  </si>
  <si>
    <t>[시간외] 정보통신 기기류 배전자동화 통신장치 점검 전용선망점검 단순점검</t>
  </si>
  <si>
    <t>[시간외] 정보통신 기기류 배전자동화 통신장치 점검 전용선망점검 정밀점검</t>
  </si>
  <si>
    <t>[시간외] 정보통신 기기류 배전자동화 통신장치 점검 TRS망점검 단순점검</t>
  </si>
  <si>
    <t>[시간외] 정보통신 기기류 배전자동화 통신장치 점검 TRS망점검 정밀점검</t>
  </si>
  <si>
    <t>[시간외] 정보통신 기기류 배전자동화 통신장치 점검 무선망점검 단순점검</t>
  </si>
  <si>
    <t>[시간외] 정보통신 기기류 배전자동화 통신장치 점검 무선망점검 정밀점검</t>
  </si>
  <si>
    <t>[시간외] 정보통신 기기류 배전자동화 통신장치 점검 광통신망점검 단순점검</t>
  </si>
  <si>
    <t>[시간외] 정보통신 기기류 배전자동화 통신장치 점검 광통신망점검 정밀점검</t>
  </si>
  <si>
    <t>[시간외] 정보통신 기기류 통신케이블 인터폰선 0.6mm x 2P 신증설</t>
  </si>
  <si>
    <t>[시간외] 정보통신 기기류 통신케이블 인터폰선 0.6mm x 2P 철거(불용)</t>
  </si>
  <si>
    <t>[시간외] 정보통신 기기류 통신케이블 인터폰선 0.6mm x 2P 철거(재사용)</t>
  </si>
  <si>
    <t>[시간외] 정보통신 기기류 통신케이블 인터폰선 0.6mm x 2P 이설</t>
  </si>
  <si>
    <t>[시간외] 정보통신 기기류 통신케이블 컴퓨터용 0.5㎟ x 4C 실드 신증설</t>
  </si>
  <si>
    <t>[시간외] 정보통신 기기류 통신케이블 컴퓨터용 0.5㎟ x 4C 실드 철거(불용)</t>
  </si>
  <si>
    <t>[시간외] 정보통신 기기류 통신케이블 컴퓨터용 0.5㎟ x 4C 실드 철거(재사용)</t>
  </si>
  <si>
    <t>[시간외] 정보통신 기기류 통신케이블 컴퓨터용 0.5㎟ x 4C 실드 이설</t>
  </si>
  <si>
    <t>[시간외] 정보통신 기기류 통신케이블 SWV-SH-10C 신증설</t>
  </si>
  <si>
    <t>[시간외] 정보통신 기기류 통신케이블 SWV-SH-10C 철거(불용)</t>
  </si>
  <si>
    <t>[시간외] 정보통신 기기류 통신케이블 SWV-SH-10C 철거(재사용)</t>
  </si>
  <si>
    <t>[시간외] 정보통신 기기류 통신케이블 SWV-SH-10C 이설</t>
  </si>
  <si>
    <t>[시간외] 정보통신 케이블 및 콘넥터류 LAN케이블 UTP 4Pr 신증설</t>
  </si>
  <si>
    <t>[시간외] 정보통신 케이블 및 콘넥터류 LAN케이블 UTP 4Pr 철거(불용)</t>
  </si>
  <si>
    <t>[시간외] 정보통신 케이블 및 콘넥터류 LAN케이블 UTP 4Pr 철거(재사용)</t>
  </si>
  <si>
    <t>[시간외] 정보통신 케이블 및 콘넥터류 LAN케이블 UTP 4Pr 이설</t>
  </si>
  <si>
    <t>[시간외] 정보통신 케이블 및 콘넥터류 LAN케이블 UTP 4Pr(행사/회의지원) 신증설</t>
  </si>
  <si>
    <t>[시간외] 정보통신 케이블 및 콘넥터류 LAN케이블 UTP 4Pr(행사/회의지원) 철거(불용)</t>
  </si>
  <si>
    <t>[시간외] 정보통신 케이블 및 콘넥터류 LAN케이블 UTP 25Pr 신증설</t>
  </si>
  <si>
    <t>[시간외] 정보통신 케이블 및 콘넥터류 LAN케이블 UTP 25Pr 철거(불용)</t>
  </si>
  <si>
    <t>[시간외] 정보통신 케이블 및 콘넥터류 LAN케이블 UTP 25Pr 철거(재사용)</t>
  </si>
  <si>
    <t>[시간외] 정보통신 케이블 및 콘넥터류 LAN케이블 UTP 25Pr 이설</t>
  </si>
  <si>
    <t>[시간외] 정보통신 케이블 및 콘넥터류 LAN케이블 UTP 50Pr 신증설</t>
  </si>
  <si>
    <t>[시간외] 정보통신 케이블 및 콘넥터류 LAN케이블 UTP 50Pr 철거(불용)</t>
  </si>
  <si>
    <t>[시간외] 정보통신 케이블 및 콘넥터류 LAN케이블 UTP 50Pr 철거(재사용)</t>
  </si>
  <si>
    <t>[시간외] 정보통신 케이블 및 콘넥터류 LAN케이블 UTP 50Pr 이설</t>
  </si>
  <si>
    <t>[시간외] 정보통신 케이블 및 콘넥터류 동축케이블 5C-2V 신증설</t>
  </si>
  <si>
    <t>[시간외] 정보통신 케이블 및 콘넥터류 동축케이블 5C-2V 철거(불용)</t>
  </si>
  <si>
    <t>[시간외] 정보통신 케이블 및 콘넥터류 동축케이블 5C-2V 철거(재사용)</t>
  </si>
  <si>
    <t>[시간외] 정보통신 케이블 및 콘넥터류 동축케이블 5C-2V 이설</t>
  </si>
  <si>
    <t>[시간외] 정보통신 케이블 및 콘넥터류 동축케이블 7C-2V 신증설</t>
  </si>
  <si>
    <t>[시간외] 정보통신 케이블 및 콘넥터류 동축케이블 7C-2V 철거(불용)</t>
  </si>
  <si>
    <t>[시간외] 정보통신 케이블 및 콘넥터류 동축케이블 7C-2V 철거(재사용)</t>
  </si>
  <si>
    <t>[시간외] 정보통신 케이블 및 콘넥터류 동축케이블 7C-2V 이설</t>
  </si>
  <si>
    <t>[시간외] 정보통신 케이블 및 콘넥터류 전원케이블 600V VCT 2.5㎟ x 2C 신증설</t>
  </si>
  <si>
    <t>[시간외] 정보통신 케이블 및 콘넥터류 전원케이블 600V VCT 2.5㎟ x 2C 철거(불용)</t>
  </si>
  <si>
    <t>[시간외] 정보통신 케이블 및 콘넥터류 전원케이블 600V VCT 2.5㎟ x 2C 철거(재사용)</t>
  </si>
  <si>
    <t>[시간외] 정보통신 케이블 및 콘넥터류 전원케이블 600V VCT 2.5㎟ x 2C 이설</t>
  </si>
  <si>
    <t>[시간외] 정보통신 케이블 및 콘넥터류 전원케이블 600V VCT 2.5㎟ x 3C 신증설</t>
  </si>
  <si>
    <t>[시간외] 정보통신 케이블 및 콘넥터류 전원케이블 600V VCT 2.5㎟ x 3C 철거(불용)</t>
  </si>
  <si>
    <t>[시간외] 정보통신 케이블 및 콘넥터류 전원케이블 600V VCT 2.5㎟ x 3C 철거(재사용)</t>
  </si>
  <si>
    <t>[시간외] 정보통신 케이블 및 콘넥터류 전원케이블 600V VCT 2.5㎟ x 3C 이설</t>
  </si>
  <si>
    <t>[시간외] 정보통신 케이블 및 콘넥터류 전원케이블 FR-8 4㎟ x 3C 신증설</t>
  </si>
  <si>
    <t>[시간외] 정보통신 케이블 및 콘넥터류 전원케이블 FR-8 4㎟ x 3C 철거(불용)</t>
  </si>
  <si>
    <t>[시간외] 정보통신 케이블 및 콘넥터류 전원케이블 FR-8 4㎟ x 3C 철거(재사용)</t>
  </si>
  <si>
    <t>[시간외] 정보통신 케이블 및 콘넥터류 전원케이블 FR-8 4㎟ x 3C 이설</t>
  </si>
  <si>
    <t>[시간외] 정보통신 케이블 및 콘넥터류 전원케이블 FR-8 6㎟ x 3C 신증설</t>
  </si>
  <si>
    <t>[시간외] 정보통신 케이블 및 콘넥터류 전원케이블 FR-8 6㎟ x 3C 철거(불용)</t>
  </si>
  <si>
    <t>[시간외] 정보통신 케이블 및 콘넥터류 전원케이블 FR-8 6㎟ x 3C 철거(재사용)</t>
  </si>
  <si>
    <t>[시간외] 정보통신 케이블 및 콘넥터류 전원케이블 FR-8 6㎟ x 3C 이설</t>
  </si>
  <si>
    <t>[시간외] 정보통신 케이블 및 콘넥터류 제어케이블 CVV-S 1.5㎟ x 2C 신증설</t>
  </si>
  <si>
    <t>[시간외] 정보통신 케이블 및 콘넥터류 제어케이블 CVV-S 1.5㎟ x 2C 철거(불용)</t>
  </si>
  <si>
    <t>[시간외] 정보통신 케이블 및 콘넥터류 제어케이블 CVV-S 1.5㎟ x 2C 철거(재사용)</t>
  </si>
  <si>
    <t>[시간외] 정보통신 케이블 및 콘넥터류 제어케이블 CVV-S 1.5㎟ x 2C 이설</t>
  </si>
  <si>
    <t>[시간외] 정보통신 케이블 및 콘넥터류 스피커케이블 5.6㎟-4C이하(바닥) 신증설</t>
  </si>
  <si>
    <t>[시간외] 정보통신 케이블 및 콘넥터류 스피커케이블 5.6㎟-4C이하(바닥) 철거(불용)</t>
  </si>
  <si>
    <t>[시간외] 정보통신 케이블 및 콘넥터류 스피커케이블 5.6㎟-4C이하(바닥) 철거(재사용)</t>
  </si>
  <si>
    <t>[시간외] 정보통신 케이블 및 콘넥터류 스피커케이블 5.6㎟-4C이하(바닥) 이설</t>
  </si>
  <si>
    <t>[시간외] 정보통신 케이블 및 콘넥터류 스피커케이블 5.6㎟-4C이하(천장) 신증설</t>
  </si>
  <si>
    <t>[시간외] 정보통신 케이블 및 콘넥터류 스피커케이블 5.6㎟-4C이하(천장) 철거(불용)</t>
  </si>
  <si>
    <t>[시간외] 정보통신 케이블 및 콘넥터류 스피커케이블 5.6㎟-4C이하(천장) 철거(재사용)</t>
  </si>
  <si>
    <t>[시간외] 정보통신 케이블 및 콘넥터류 스피커케이블 5.6㎟-4C이하(천장) 이설</t>
  </si>
  <si>
    <t>[시간외] 정보통신 케이블 및 콘넥터류 LAN 콘넥터 RJ-45(RJ45-8pin-plug) 신증설</t>
  </si>
  <si>
    <t>[시간외] 정보통신 케이블 및 콘넥터류 LAN Outlet 4구이하 신증설</t>
  </si>
  <si>
    <t>[시간외] 정보통신 케이블 및 콘넥터류 LAN Outlet 4구이하 철거(불용)</t>
  </si>
  <si>
    <t>[시간외] 정보통신 케이블 및 콘넥터류 LAN Outlet 4구이하 철거(재사용)</t>
  </si>
  <si>
    <t>[시간외] 정보통신 케이블 및 콘넥터류 LAN Outlet 4구이하 이설</t>
  </si>
  <si>
    <t>[시간외] 정보통신 케이블 및 콘넥터류 패치판넬 24포트  신증설</t>
  </si>
  <si>
    <t>[시간외] 정보통신 케이블 및 콘넥터류 패치판넬 24포트  철거(불용)</t>
  </si>
  <si>
    <t>[시간외] 정보통신 케이블 및 콘넥터류 패치판넬 24포트  철거(재사용)</t>
  </si>
  <si>
    <t>[시간외] 정보통신 케이블 및 콘넥터류 패치판넬 24포트  이설</t>
  </si>
  <si>
    <t>[시간외] 정보통신 케이블 및 콘넥터류 전원콘센트 2P x 15A x 250V, 접지 신증설</t>
  </si>
  <si>
    <t>[시간외] 정보통신 케이블 및 콘넥터류 전원콘센트 2P x 15A x 250V, 접지 철거(불용)</t>
  </si>
  <si>
    <t>[시간외] 정보통신 케이블 및 콘넥터류 전원콘센트 2P x 15A x 250V, 접지 철거(재사용)</t>
  </si>
  <si>
    <t>[시간외] 정보통신 케이블 및 콘넥터류 전원콘센트 2P x 15A x 250V, 접지 이설</t>
  </si>
  <si>
    <t>[시간외] 정보통신 케이블 및 콘넥터류 전원콘센트 3P x 30A x 250V, 접지 신증설</t>
  </si>
  <si>
    <t>[시간외] 정보통신 케이블 및 콘넥터류 전원콘센트 3P x 30A x 250V, 접지 철거(불용)</t>
  </si>
  <si>
    <t>[시간외] 정보통신 케이블 및 콘넥터류 전원콘센트 3P x 30A x 250V, 접지 철거(재사용)</t>
  </si>
  <si>
    <t>[시간외] 정보통신 케이블 및 콘넥터류 전원콘센트 3P x 30A x 250V, 접지 이설</t>
  </si>
  <si>
    <t>[시간외] 정보통신 케이블 및 콘넥터류 몰드 바닥 신증설</t>
  </si>
  <si>
    <t>[시간외] 정보통신 케이블 및 콘넥터류 몰드 바닥 철거</t>
  </si>
  <si>
    <t>[시간외] 정보통신 케이블 및 콘넥터류 몰드 벽면 신증설</t>
  </si>
  <si>
    <t>[시간외] 정보통신 케이블 및 콘넥터류 몰드 벽면 철거</t>
  </si>
  <si>
    <t>[시간외] 정보통신 케이블 및 콘넥터류 네트워크설비 게이트웨이(G/W) 신증설</t>
  </si>
  <si>
    <t>[시간외] 정보통신 케이블 및 콘넥터류 네트워크설비 게이트웨이(G/W) 철거(불용)</t>
  </si>
  <si>
    <t>[시간외] 정보통신 케이블 및 콘넥터류 네트워크설비 게이트웨이(G/W) 철거(재사용)</t>
  </si>
  <si>
    <t>[시간외] 정보통신 케이블 및 콘넥터류 네트워크설비 게이트웨이(G/W) 이설</t>
  </si>
  <si>
    <t>[시간외] 정보통신 케이블 및 콘넥터류 네트워크설비 터미널서버 신증설</t>
  </si>
  <si>
    <t>[시간외] 정보통신 케이블 및 콘넥터류 네트워크설비 터미널서버 철거(불용)</t>
  </si>
  <si>
    <t>[시간외] 정보통신 케이블 및 콘넥터류 네트워크설비 터미널서버 철거(재사용)</t>
  </si>
  <si>
    <t>[시간외] 정보통신 케이블 및 콘넥터류 네트워크설비 터미널서버 이설</t>
  </si>
  <si>
    <t>[시간외] 정보통신 케이블 및 콘넥터류 기  타 RACK 신증설</t>
  </si>
  <si>
    <t>[시간외] 정보통신 케이블 및 콘넥터류 기  타 RACK 철거(불용)</t>
  </si>
  <si>
    <t>[시간외] 정보통신 케이블 및 콘넥터류 기  타 RACK 철거(재사용)</t>
  </si>
  <si>
    <t>[시간외] 정보통신 케이블 및 콘넥터류 기  타 RACK 이설</t>
  </si>
  <si>
    <t>[시간외] 배전자동화 기기류 케이블 광점퍼코드(1본) 신증설</t>
  </si>
  <si>
    <t>[시간외] 배전자동화 기기류 케이블 광점퍼코드(1본) 철거(불용)</t>
  </si>
  <si>
    <t>[시간외] 배전자동화 기기류 케이블 광점퍼코드(1본) 철거(재사용)</t>
  </si>
  <si>
    <t>[시간외] 배전자동화 기기류 케이블 광점퍼코드(1본) 이설</t>
  </si>
  <si>
    <t>[시간외] 배전자동화 기기류 케이블 전원케이블 포설, 포박 신증설</t>
  </si>
  <si>
    <t>[시간외] 배전자동화 기기류 케이블 전원케이블 포설, 포박 철거(불용)</t>
  </si>
  <si>
    <t>[시간외] 배전자동화 기기류 케이블 전원케이블 포설, 포박 철거(재사용)</t>
  </si>
  <si>
    <t>[시간외] 배전자동화 기기류 케이블 전원케이블 포설, 포박 이설</t>
  </si>
  <si>
    <t>[시간외] 배전자동화 기기류 케이블 접지케이블(10㎟이하) 신증설</t>
  </si>
  <si>
    <t>[시간외] 배전자동화 기기류 케이블 접지케이블(10㎟이하) 철거(불용)</t>
  </si>
  <si>
    <t>[시간외] 배전자동화 기기류 케이블 접지케이블(10㎟이하) 철거(재사용)</t>
  </si>
  <si>
    <t>[시간외] 배전자동화 기기류 케이블 접지케이블(10㎟이하) 이설</t>
  </si>
  <si>
    <t>[시간외] 배전자동화 케이블 및 콘넥터류 케이블 접지케이블(36㎟이하) 신증설</t>
  </si>
  <si>
    <t>[시간외] 배전자동화 케이블 및 콘넥터류 케이블 접지케이블(36㎟이하) 철거(불용)</t>
  </si>
  <si>
    <t>[시간외] 배전자동화 케이블 및 콘넥터류 케이블 접지케이블(36㎟이하) 철거(재사용)</t>
  </si>
  <si>
    <t>[시간외] 배전자동화 케이블 및 콘넥터류 케이블 접지케이블(36㎟이하) 이설</t>
  </si>
  <si>
    <t>[시간외] 배전자동화 케이블 및 콘넥터류 케이블 조가선(38㎟) 신증설</t>
  </si>
  <si>
    <t>[시간외] 배전자동화 케이블 및 콘넥터류 케이블 조가선(38㎟) 철거(불용)</t>
  </si>
  <si>
    <t>[시간외] 배전자동화 케이블 및 콘넥터류 케이블 조가선(38㎟) 철거(재사용)</t>
  </si>
  <si>
    <t>[시간외] 배전자동화 케이블 및 콘넥터류 케이블 조가선(38㎟) 이설</t>
  </si>
  <si>
    <t>[시간외] 배전자동화 케이블 및 콘넥터류 케이블 통신 가공케이블(CPEV 0.65mm이상 x 20P이하) 신증설</t>
  </si>
  <si>
    <t>[시간외] 배전자동화 케이블 및 콘넥터류 케이블 통신 가공케이블(CPEV 0.65mm이상 x 20P이하) 철거(불용)</t>
  </si>
  <si>
    <t>[시간외] 배전자동화 케이블 및 콘넥터류 케이블 통신 가공케이블(CPEV 0.65mm이상 x 20P이하) 철거(재사용)</t>
  </si>
  <si>
    <t>[시간외] 배전자동화 케이블 및 콘넥터류 케이블 통신 가공케이블(CPEV 0.65mm이상 x 20P이하) 이설</t>
  </si>
  <si>
    <t>[시간외] 배전자동화 케이블 및 콘넥터류 케이블 급전선 케이블 신증설</t>
  </si>
  <si>
    <t>[시간외] 배전자동화 케이블 및 콘넥터류 케이블 급전선 케이블 철거(불용)</t>
  </si>
  <si>
    <t>[시간외] 배전자동화 케이블 및 콘넥터류 케이블 급전선 케이블 철거(재사용)</t>
  </si>
  <si>
    <t>[시간외] 배전자동화 케이블 및 콘넥터류 케이블 급전선 케이블 이설</t>
  </si>
  <si>
    <t>[시간외] 배전자동화 케이블 및 콘넥터류 케이블 플렉시블 전선관(22mm) 신증설</t>
  </si>
  <si>
    <t>[시간외] 배전자동화 케이블 및 콘넥터류 케이블 플렉시블 전선관(22mm) 철거(불용)</t>
  </si>
  <si>
    <t>[시간외] 배전자동화 케이블 및 콘넥터류 케이블 플렉시블 전선관(22mm) 철거(재사용)</t>
  </si>
  <si>
    <t>[시간외] 배전자동화 케이블 및 콘넥터류 케이블 플렉시블 전선관(22mm) 이설</t>
  </si>
  <si>
    <t>[시간외] 배전자동화 케이블 및 콘넥터류 콘넥터 급전선케이블 콘넥터(7C) 신증설</t>
  </si>
  <si>
    <t>[시간외] 배전자동화 케이블 및 콘넥터류 콘넥터 접지 서비스콘넥터 신증설</t>
  </si>
  <si>
    <t>[시간외] 배전자동화 케이블 및 콘넥터류 콘넥터 접지 서비스콘넥터 철거</t>
  </si>
  <si>
    <t>[시간외] 배전자동화 케이블 및 콘넥터류 콘넥터 접지 서비스콘넥터 이설</t>
  </si>
  <si>
    <t>[시간외] 배전자동화 케이블 및 콘넥터류 콘넥터 암타이 밴드(1방 5호) 신증설</t>
  </si>
  <si>
    <t>[시간외] 배전자동화 케이블 및 콘넥터류 콘넥터 암타이 밴드(1방 5호) 철거</t>
  </si>
  <si>
    <t>[시간외] 배전자동화 케이블 및 콘넥터류 콘넥터 암타이 밴드(1방 5호) 이설</t>
  </si>
  <si>
    <t>[시간외] 배전자동화 케이블 및 콘넥터류 콘넥터 지선 밴드(2방 5호) 신증설</t>
  </si>
  <si>
    <t>[시간외] 배전자동화 케이블 및 콘넥터류 콘넥터 지선 밴드(2방 5호) 철거</t>
  </si>
  <si>
    <t>[시간외] 배전자동화 케이블 및 콘넥터류 콘넥터 지선 밴드(2방 5호) 이설</t>
  </si>
  <si>
    <t>[시간외] 배전자동화 케이블 및 콘넥터류 콘넥터 크램프(2B) 신증설</t>
  </si>
  <si>
    <t>[시간외] 배전자동화 케이블 및 콘넥터류 콘넥터 크램프(2B) 철거</t>
  </si>
  <si>
    <t>[시간외] 배전자동화 케이블 및 콘넥터류 콘넥터 크램프(2B) 이설</t>
  </si>
  <si>
    <t>[시간외] 배전자동화 케이블 및 콘넥터류 콘넥터 크램프(3B) 신증설</t>
  </si>
  <si>
    <t>[시간외] 배전자동화 케이블 및 콘넥터류 콘넥터 크램프(3B) 철거</t>
  </si>
  <si>
    <t>[시간외] 배전자동화 케이블 및 콘넥터류 콘넥터 크램프(3B) 이설</t>
  </si>
  <si>
    <t>[시간외] 배전자동화 케이블 및 콘넥터류 콘넥터 케이블 명찰 신증설</t>
  </si>
  <si>
    <t>[시간외] 배전자동화 케이블 및 콘넥터류 콘넥터 케이블 바인딩 신증설</t>
  </si>
  <si>
    <t>[시간외] 배전자동화 케이블 및 콘넥터류 콘넥터 케이블 바인딩 철거</t>
  </si>
  <si>
    <t>[시간외] 배전자동화 케이블 및 콘넥터류 기타통신장치 전자계 표시장치 단말장치 신증설</t>
  </si>
  <si>
    <t>[시간외] 배전자동화 케이블 및 콘넥터류 기타통신장치 전자계 표시장치 단말장치 철거(불용)</t>
  </si>
  <si>
    <t>[시간외] 배전자동화 케이블 및 콘넥터류 기타통신장치 전자계 표시장치 단말장치 철거(재사용)</t>
  </si>
  <si>
    <t>[시간외] 배전자동화 케이블 및 콘넥터류 기타통신장치 전자계 표시장치 단말장치 이설</t>
  </si>
  <si>
    <t>[시간외] 배전자동화 케이블 및 콘넥터류 기타통신장치 전자계 표시장치 단말장치 단순점검</t>
  </si>
  <si>
    <t>[시간외] 배전자동화 케이블 및 콘넥터류 기타통신장치 전자계 표시장치 단말장치 정밀점검</t>
  </si>
  <si>
    <t>[시간외] 배전자동화 케이블 및 콘넥터류 TRS설비 TRS모뎀 펌웨어 업그레이드(표준공법) 업그레이드(가공)</t>
  </si>
  <si>
    <t>[시간외] 배전자동화 케이블 및 콘넥터류 TRS설비 TRS모뎀 펌웨어 업그레이드(표준공법) 업그레이드(지중)</t>
  </si>
  <si>
    <t>[시간외] 배전자동화 케이블 및 콘넥터류 TRS설비 TRS모뎀 펌웨어 업그레이드 가공(바켓트럭이용)</t>
  </si>
  <si>
    <t>[시간외] 배전자동화 케이블 및 콘넥터류 TRS설비 (바켓트럭/현장 교육정리인원 운용시 적용) 가공(바켓트럭+교통정리인원)</t>
  </si>
  <si>
    <t>[시간외] 정보통신 기기류 TRS설비 TRS모뎀 무선국 검사 시행 가공</t>
  </si>
  <si>
    <t>[시간외] 정보통신 기기류 TRS설비 TRS모뎀 무선국 검사 시행 지중</t>
  </si>
  <si>
    <t>[시간외] 정보통신 기기류 가공광케이블 가공광케이블 포설 신증설</t>
  </si>
  <si>
    <t>[시간외] 정보통신 기기류 가공광케이블 가공광케이블 포설 철거</t>
  </si>
  <si>
    <t>[시간외] 정보통신 기기류 가공광케이블 가공광케이블 포설 재활용(철거)</t>
  </si>
  <si>
    <t>[시간외] 정보통신 기기류 가공광케이블 가공광케이블 포설 이설</t>
  </si>
  <si>
    <t>[시간외] 정보통신 기기류 가공광케이블 가공광케이블 포설 이도조정</t>
  </si>
  <si>
    <t>[시간외] 정보통신 기기류 가공광케이블 OPSW &amp; OPNW 가공포설 신증설</t>
  </si>
  <si>
    <t>[시간외] 정보통신 기기류 가공광케이블 OPSW &amp; OPNW 가공포설 철거</t>
  </si>
  <si>
    <t>[시간외] 정보통신 기기류 가공광케이블 OPSW &amp; OPNW 가공포설 재활용(철거)</t>
  </si>
  <si>
    <t>[시간외] 정보통신 기기류 가공광케이블 OPSW &amp; OPNW 가공포설 이설</t>
  </si>
  <si>
    <t>[시간외] 광케이블 지장전주이설 내관포설 PE내관 포설 23mm이하</t>
  </si>
  <si>
    <t>[시간외] 광케이블 지장전주이설 내관포설 PE내관 포설 28mm이하</t>
  </si>
  <si>
    <t>[시간외] 광케이블 지장전주이설 내관포설 PE내관 포설 36mm이하</t>
  </si>
  <si>
    <t>[시간외] 광케이블 지장전주이설 광케이블 접속 일반접속 12코아이하</t>
  </si>
  <si>
    <t>[시간외] 광케이블 지장전주이설 광케이블 접속 일반접속 13~48코아</t>
  </si>
  <si>
    <t>[시간외] 광케이블 지장전주이설 광케이블 접속 일반접속 49~71코아</t>
  </si>
  <si>
    <t>[시간외] 광케이블 지장전주이설 광케이블 접속 일반접속 72코아이상</t>
  </si>
  <si>
    <t>[시간외] 광케이블 지장전주이설 광케이블 접속 절체접속 12코아이하</t>
  </si>
  <si>
    <t>[시간외] 광케이블 지장전주이설 광케이블 접속 절체접속 13~48코아</t>
  </si>
  <si>
    <t>[시간외] 광케이블 지장전주이설 광케이블 접속 절체접속 49~71코아</t>
  </si>
  <si>
    <t>[시간외] 광케이블 지장전주이설 광케이블 접속 절체접속 72코아이상</t>
  </si>
  <si>
    <t>[시간외] 광케이블 지장전주이설 외피접속 국내성단 12코아이하</t>
  </si>
  <si>
    <t>[시간외] 광케이블 지장전주이설 IJP Box설치 및 외피접속(OPSW/OPNW) 국내성단 13~72코아</t>
  </si>
  <si>
    <t>[시간외] 광케이블 지장전주이설 광케이블 시험 국내성단 72코아이상</t>
  </si>
  <si>
    <t>[시간외] 광케이블 지장전주이설 광케이블 시험 외피접속(가공케이블) 외피접속</t>
  </si>
  <si>
    <t>[시간외] 광케이블 지장전주이설 광케이블 시험 IJP Box설치 및 외피접속(OPSW/OPNW) 외피접속</t>
  </si>
  <si>
    <t>[시간외] 광케이블 지장전주이설 분배함 및 저장함 시험 및 측정 접속전시험</t>
  </si>
  <si>
    <t>[시간외] 광케이블 지장전주이설 분배함 및 저장함 시험 및 측정 접속후시험</t>
  </si>
  <si>
    <t>[시간외] 광케이블 지장전주이설 분배함 및 저장함 시험 및 측정 최종시험</t>
  </si>
  <si>
    <t>[시간외] 광케이블 지장전주이설 분배반(FDF) 분배함 및 저장함 신설</t>
  </si>
  <si>
    <t>[시간외] 광케이블 지장전주이설 분배반(FDF) 분배함 및 저장함 철거</t>
  </si>
  <si>
    <t>[시간외] 광케이블 지장전주이설 분배반(FDF) 분배함 및 저장함 재활용철거</t>
  </si>
  <si>
    <t>[시간외] 광케이블 지장전주이설 광단자함(OTP) 분배반(FDF) 신설</t>
  </si>
  <si>
    <t>[시간외] 광케이블 지장전주이설 광단자함(OTP) 분배반(FDF) 철거</t>
  </si>
  <si>
    <t>[시간외] 광케이블 지장전주이설 광단자함(OTP) 분배반(FDF) 재활용철거</t>
  </si>
  <si>
    <t>[시간외] 광케이블 지장전주이설 국내성단 광단자함(OTP) 신설</t>
  </si>
  <si>
    <t>[시간외] 광케이블 지장전주이설 국내성단 광단자함(OTP) 철거</t>
  </si>
  <si>
    <t>[시간외] 광케이블 지장전주이설 국내성단 광단자함(OTP) 재활용철거</t>
  </si>
  <si>
    <t>[시간외] 광케이블 지장전주이설 OPNW 부속자재 랙크설치(1선용) 신증설</t>
  </si>
  <si>
    <t>[시간외] 광케이블 지장전주이설 OPNW 부속자재 랙크설치(1선용) 철거</t>
  </si>
  <si>
    <t>[시간외] 광케이블 지장전주이설 OPNW 부속자재 랙크설치(1선용) 재활용철거</t>
  </si>
  <si>
    <t>[시간외] 광케이블 지장전주이설 OPNW 부속자재 랙크설치(1선용) 이설</t>
  </si>
  <si>
    <t>[시간외] 광케이블 지장전주이설 OPNW 부속자재 전압인류애자 신증설</t>
  </si>
  <si>
    <t>[시간외] 광케이블 지장전주이설 OPNW 부속자재 전압인류애자 철거</t>
  </si>
  <si>
    <t>[시간외] 광케이블 지장전주이설 OPNW 부속자재 전압인류애자 재활용철거</t>
  </si>
  <si>
    <t>[시간외] 광케이블 지장전주이설 OPNW 부속자재 전압인류애자 이설</t>
  </si>
  <si>
    <t>[시간외] 광케이블 지장전주이설 OPNW 부속자재 레인포싱로드/데드엔드그립 신증설</t>
  </si>
  <si>
    <t>[시간외] 광케이블 지장전주이설 OPNW 부속자재 레인포싱로드/데드엔드그립 철거</t>
  </si>
  <si>
    <t>[시간외] 광케이블 지장전주이설 OPNW 부속자재 분기용ACSR케이블(95㎟이하) 신증설</t>
  </si>
  <si>
    <t>[시간외] 광케이블 지장전주이설 OPNW 부속자재 분기용ACSR케이블(95㎟이하) 철거</t>
  </si>
  <si>
    <t>[시간외] 광케이블 지장전주이설 OPNW 부속자재 분기용ACSR케이블(95㎟이하) 재활용철거</t>
  </si>
  <si>
    <t>[시간외] 광케이블 지장전주이설 OPNW 부속자재 분기용ACSR케이블(95㎟이하) 이설</t>
  </si>
  <si>
    <t>[시간외] 광케이블 지장전주이설 케이블행거(55~105mm) 케이블행거(55~105mm) 신증설</t>
  </si>
  <si>
    <t>[시간외] 광케이블 지장전주이설 케이블행거(55~105mm) 케이블행거(55~105mm) 철거</t>
  </si>
  <si>
    <t>[시간외] 광케이블 지장전주이설 CCTV CCTV 카메라(일반형) 신증설</t>
  </si>
  <si>
    <t>[시간외] 광케이블 지장전주이설 CCTV CCTV 카메라(일반형) 철거</t>
  </si>
  <si>
    <t>[시간외] 광케이블 지장전주이설 CCTV CCTV 카메라(일반형) 재활용철거</t>
  </si>
  <si>
    <t>[시간외] 광케이블 지장전주이설 CCTV CCTV 카메라(일반형) 이설</t>
  </si>
  <si>
    <t>[시간외] 광케이블 지장전주이설 CCTV CCTV 카메라(돔(Dome)형) 신증설</t>
  </si>
  <si>
    <t>[시간외] 광케이블 지장전주이설 CCTV CCTV 카메라(돔(Dome)형) 철거</t>
  </si>
  <si>
    <t>[시간외] 광케이블 지장전주이설 CCTV CCTV 카메라(돔(Dome)형) 재활용철거</t>
  </si>
  <si>
    <t>[시간외] 광케이블 지장전주이설 CCTV CCTV 카메라(돔(Dome)형) 이설</t>
  </si>
  <si>
    <t>[시간외] 광케이블 지장전주이설 CCTV CCTV 카메라(돔(Dome)형)(팬틸트일체형,스피드 돔) 신증설</t>
  </si>
  <si>
    <t>[시간외] CCTV CCTV CCTV 카메라(돔(Dome)형)(팬틸트일체형,스피드 돔) 철거</t>
  </si>
  <si>
    <t>[시간외] CCTV CCTV CCTV 카메라(돔(Dome)형)(팬틸트일체형,스피드 돔) 재활용철거</t>
  </si>
  <si>
    <t>[시간외] CCTV CCTV CCTV 카메라(돔(Dome)형)(팬틸트일체형,스피드 돔) 이설</t>
  </si>
  <si>
    <t>[시간외] CCTV CCTV 브라켓(Bracket) 일반형 신증설</t>
  </si>
  <si>
    <t>[시간외] CCTV CCTV 브라켓(Bracket) 일반형 철거</t>
  </si>
  <si>
    <t>[시간외] CCTV CCTV 브라켓(Bracket) 일반형 재활용철거</t>
  </si>
  <si>
    <t>[시간외] CCTV CCTV 브라켓(Bracket) 일반형 이설</t>
  </si>
  <si>
    <t>[시간외] CCTV CCTV 브라켓(Bracket) 일반형 오토리프트</t>
  </si>
  <si>
    <t>[시간외] CCTV CCTV CCTV 브라켓(Bracket) 천정형 신증설</t>
  </si>
  <si>
    <t>[시간외] CCTV CCTV CCTV 브라켓(Bracket) 천정형 철거</t>
  </si>
  <si>
    <t>[시간외] CCTV CCTV CCTV 브라켓(Bracket) 천정형 재활용철거</t>
  </si>
  <si>
    <t>[시간외] CCTV CCTV CCTV 브라켓(Bracket) 천정형 이설</t>
  </si>
  <si>
    <t>[시간외] CCTV CCTV CCTV 브라켓(Bracket) 천정형 오토리프트</t>
  </si>
  <si>
    <t>[시간외] CCTV CCTV CCTV 팬틸트(Pan/Tilt) 신증설</t>
  </si>
  <si>
    <t>[시간외] CCTV CCTV CCTV 팬틸트(Pan/Tilt) 철거</t>
  </si>
  <si>
    <t>[시간외] CCTV CCTV CCTV 팬틸트(Pan/Tilt) 재활용철거</t>
  </si>
  <si>
    <t>[시간외] CCTV CCTV CCTV 팬틸트(Pan/Tilt) 이설</t>
  </si>
  <si>
    <t>[시간외] CCTV CCTV CCTV 투광등 신증설</t>
  </si>
  <si>
    <t>[시간외] CCTV CCTV CCTV 투광등 철거</t>
  </si>
  <si>
    <t>[시간외] CCTV CCTV CCTV 투광등 재활용철거</t>
  </si>
  <si>
    <t>[시간외] CCTV CCTV CCTV 투광등 이설</t>
  </si>
  <si>
    <t>[시간외] CCTV CCTV CCTV 안내판 신증설</t>
  </si>
  <si>
    <t>[시간외] CCTV CCTV CCTV 안내판 철거</t>
  </si>
  <si>
    <t>[시간외] CCTV CCTV CCTV 안내판 재활용철거</t>
  </si>
  <si>
    <t>[시간외] CCTV CCTV CCTV 안내판 이설</t>
  </si>
  <si>
    <t>[시간외] CCTV CCTV CCTV Receiver 판넬 신증설</t>
  </si>
  <si>
    <t>[시간외] CCTV CCTV CCTV Receiver 판넬 철거</t>
  </si>
  <si>
    <t>[시간외] CCTV CCTV CCTV Receiver 판넬 재활용철거</t>
  </si>
  <si>
    <t>[시간외] CCTV CCTV CCTV Receiver 판넬 이설</t>
  </si>
  <si>
    <t>[시간외] CCTV CCTV CCTV 중앙콘트롤 조작반 신증설</t>
  </si>
  <si>
    <t>[시간외] CCTV CCTV CCTV 중앙콘트롤 조작반 철거</t>
  </si>
  <si>
    <t>[시간외] CCTV CCTV CCTV 중앙콘트롤 조작반 재활용철거</t>
  </si>
  <si>
    <t>[시간외] CCTV CCTV CCTV 중앙콘트롤 조작반 이설</t>
  </si>
  <si>
    <t>[시간외] CCTV CCTV CCTV 영상저장장치 신증설</t>
  </si>
  <si>
    <t>[시간외] CCTV CCTV CCTV 영상저장장치 철거</t>
  </si>
  <si>
    <t>[시간외] CCTV CCTV CCTV 영상저장장치 재활용철거</t>
  </si>
  <si>
    <t>[시간외] CCTV CCTV CCTV 영상저장장치 이설</t>
  </si>
  <si>
    <t>[시간외] CCTV CCTV CCTV 각종 부대장치 신증설</t>
  </si>
  <si>
    <t>[시간외] CCTV CCTV CCTV 각종 부대장치 철거</t>
  </si>
  <si>
    <t>[시간외] CCTV CCTV CCTV 각종 부대장치 재활용철거</t>
  </si>
  <si>
    <t>[시간외] CCTV CCTV CCTV 각종 부대장치 이설</t>
  </si>
  <si>
    <t>[시간외] CCTV CCTV LTE모뎀 신증설</t>
  </si>
  <si>
    <t>[시간외] CCTV CCTV LTE모뎀 철거(불용)</t>
  </si>
  <si>
    <t>[시간외] CCTV CCTV LTE모뎀 철거(재사용)</t>
  </si>
  <si>
    <t>[시간외] CCTV CCTV LTE모뎀 이설(재사용)</t>
  </si>
  <si>
    <t>[시간외] CCTV CCTV LTE모뎀 점검 모뎀교체포함</t>
  </si>
  <si>
    <t>[시간외] CCTV CCTV LTE모뎀 점검 모뎀교체제외</t>
  </si>
  <si>
    <t>[시간외] CCTV CCTV PRT자재설치비 직할(본사포함)</t>
  </si>
  <si>
    <t>[시간외] CCTV CCTV PRT자재설치비 지사</t>
  </si>
  <si>
    <t>[시간외] CCTV CCTV PRT자재설치비 기타(변전소)</t>
  </si>
  <si>
    <t>통신케이블</t>
    <phoneticPr fontId="9" type="noConversion"/>
  </si>
  <si>
    <t>인터폰선 0.6mm x 2P_신증설 2열 동시설치</t>
  </si>
  <si>
    <t>신증설</t>
    <phoneticPr fontId="9" type="noConversion"/>
  </si>
  <si>
    <t>[시간내] 정보통신 케이블 및 콘넥터류 통신케이블 인터폰선 0.6mm x 2P_신증설 2열 동시설치 신증설</t>
  </si>
  <si>
    <t>인터폰선 0.6mm x 2P_신증설 3열 동시설치</t>
  </si>
  <si>
    <t>[시간내] 정보통신 케이블 및 콘넥터류 통신케이블 인터폰선 0.6mm x 2P_신증설 3열 동시설치 신증설</t>
  </si>
  <si>
    <t>인터폰선 0.6mm x 2P_신증설 4열 동시설치</t>
  </si>
  <si>
    <t>[시간내] 정보통신 케이블 및 콘넥터류 통신케이블 인터폰선 0.6mm x 2P_신증설 4열 동시설치 신증설</t>
  </si>
  <si>
    <t>컴퓨터용 0.5㎟ x 4C 실드_신증설 2열 동시설치</t>
  </si>
  <si>
    <t>[시간내] 정보통신 케이블 및 콘넥터류 통신케이블 컴퓨터용 0.5㎟ x 4C 실드_신증설 2열 동시설치 신증설</t>
  </si>
  <si>
    <t>컴퓨터용 0.5㎟ x 4C 실드_신증설 3열 동시설치</t>
  </si>
  <si>
    <t>[시간내] 정보통신 케이블 및 콘넥터류 통신케이블 컴퓨터용 0.5㎟ x 4C 실드_신증설 3열 동시설치 신증설</t>
  </si>
  <si>
    <t>컴퓨터용 0.5㎟ x 4C 실드_신증설 4열 동시설치</t>
  </si>
  <si>
    <t>[시간내] 정보통신 케이블 및 콘넥터류 통신케이블 컴퓨터용 0.5㎟ x 4C 실드_신증설 4열 동시설치 신증설</t>
  </si>
  <si>
    <t>LAN케이블</t>
    <phoneticPr fontId="9" type="noConversion"/>
  </si>
  <si>
    <t>UTP 4Pr_신증설 2열 동시설치</t>
  </si>
  <si>
    <t>[시간내] 정보통신 케이블 및 콘넥터류 LAN케이블 UTP 4Pr_신증설 2열 동시설치 신증설</t>
  </si>
  <si>
    <t>UTP 4Pr_신증설 3열 동시설치</t>
  </si>
  <si>
    <t>[시간내] 정보통신 케이블 및 콘넥터류 LAN케이블 UTP 4Pr_신증설 3열 동시설치 신증설</t>
  </si>
  <si>
    <t>UTP 4Pr_신증설 4열 동시설치</t>
  </si>
  <si>
    <t>[시간내] 정보통신 케이블 및 콘넥터류 LAN케이블 UTP 4Pr_신증설 4열 동시설치 신증설</t>
  </si>
  <si>
    <t>UTP 4Pr(행사/회의지원)_신증설 2열 동시설치</t>
  </si>
  <si>
    <t>[시간내] 정보통신 케이블 및 콘넥터류 LAN케이블 UTP 4Pr(행사/회의지원)_신증설 2열 동시설치 신증설</t>
  </si>
  <si>
    <t>UTP 4Pr(행사/회의지원)_신증설 3열 동시설치</t>
  </si>
  <si>
    <t>[시간내] 정보통신 케이블 및 콘넥터류 LAN케이블 UTP 4Pr(행사/회의지원)_신증설 3열 동시설치 신증설</t>
  </si>
  <si>
    <t>UTP 4Pr(행사/회의지원)_신증설 4열 동시설치</t>
  </si>
  <si>
    <t>[시간내] 정보통신 케이블 및 콘넥터류 LAN케이블 UTP 4Pr(행사/회의지원)_신증설 4열 동시설치 신증설</t>
  </si>
  <si>
    <t>동축케이블</t>
    <phoneticPr fontId="9" type="noConversion"/>
  </si>
  <si>
    <t>5C-2V_신증설 2열 동시설치</t>
  </si>
  <si>
    <t>[시간내] 정보통신 케이블 및 콘넥터류 동축케이블 5C-2V_신증설 2열 동시설치 신증설</t>
  </si>
  <si>
    <t>5C-2V_신증설 3열 동시설치</t>
  </si>
  <si>
    <t>[시간내] 정보통신 케이블 및 콘넥터류 동축케이블 5C-2V_신증설 3열 동시설치 신증설</t>
  </si>
  <si>
    <t>5C-2V_신증설 4열 동시설치</t>
  </si>
  <si>
    <t>[시간내] 정보통신 케이블 및 콘넥터류 동축케이블 5C-2V_신증설 4열 동시설치 신증설</t>
  </si>
  <si>
    <t>600V VCT 2.5㎟ x 2C_신증설 2열 동시설치</t>
  </si>
  <si>
    <t>[시간내] 정보통신 케이블 및 콘넥터류 전원케이블 600V VCT 2.5㎟ x 2C_신증설 2열 동시설치 신증설</t>
  </si>
  <si>
    <t>600V VCT 2.5㎟ x 2C_신증설 3열 동시설치</t>
  </si>
  <si>
    <t>[시간내] 정보통신 케이블 및 콘넥터류 전원케이블 600V VCT 2.5㎟ x 2C_신증설 3열 동시설치 신증설</t>
  </si>
  <si>
    <t>600V VCT 2.5㎟ x 2C_신증설 4열 동시설치</t>
  </si>
  <si>
    <t>[시간내] 정보통신 케이블 및 콘넥터류 전원케이블 600V VCT 2.5㎟ x 2C_신증설 4열 동시설치 신증설</t>
  </si>
  <si>
    <t>600V VCT 2.5㎟ x 3C_신증설 2열 동시설치</t>
  </si>
  <si>
    <t>[시간내] 정보통신 케이블 및 콘넥터류 전원케이블 600V VCT 2.5㎟ x 3C_신증설 2열 동시설치 신증설</t>
  </si>
  <si>
    <t>600V VCT 2.5㎟ x 3C_신증설 3열 동시설치</t>
  </si>
  <si>
    <t>[시간내] 정보통신 케이블 및 콘넥터류 전원케이블 600V VCT 2.5㎟ x 3C_신증설 3열 동시설치 신증설</t>
  </si>
  <si>
    <t>전원케이블</t>
    <phoneticPr fontId="9" type="noConversion"/>
  </si>
  <si>
    <t>600V VCT 2.5㎟ x 3C_신증설 4열 동시설치</t>
  </si>
  <si>
    <t>[시간내] 정보통신 케이블 및 콘넥터류 전원케이블 600V VCT 2.5㎟ x 3C_신증설 4열 동시설치 신증설</t>
  </si>
  <si>
    <t>제어케이블</t>
    <phoneticPr fontId="9" type="noConversion"/>
  </si>
  <si>
    <t>CVV-S 1.5㎟ x 2C_신증설 2열 동시설치</t>
  </si>
  <si>
    <t>[시간내] 정보통신 케이블 및 콘넥터류 제어케이블 CVV-S 1.5㎟ x 2C_신증설 2열 동시설치 신증설</t>
  </si>
  <si>
    <t>CVV-S 1.5㎟ x 2C_신증설 3열 동시설치</t>
  </si>
  <si>
    <t>[시간내] 정보통신 케이블 및 콘넥터류 제어케이블 CVV-S 1.5㎟ x 2C_신증설 3열 동시설치 신증설</t>
  </si>
  <si>
    <t>CVV-S 1.5㎟ x 2C_신증설 4열 동시설치</t>
  </si>
  <si>
    <t>[시간내] 정보통신 케이블 및 콘넥터류 제어케이블 CVV-S 1.5㎟ x 2C_신증설 4열 동시설치 신증설</t>
  </si>
  <si>
    <t>FR-8 4㎟ x 3C_신증설 2열 동시설치</t>
  </si>
  <si>
    <t>[시간내] 정보통신 케이블 및 콘넥터류 전원케이블 FR-8 4㎟ x 3C_신증설 2열 동시설치 신증설</t>
  </si>
  <si>
    <t>FR-8 4㎟ x 3C_신증설 3열 동시설치</t>
  </si>
  <si>
    <t>[시간내] 정보통신 케이블 및 콘넥터류 전원케이블 FR-8 4㎟ x 3C_신증설 3열 동시설치 신증설</t>
  </si>
  <si>
    <t>FR-8 4㎟ x 3C_신증설 4열 동시설치</t>
  </si>
  <si>
    <t>[시간내] 정보통신 케이블 및 콘넥터류 전원케이블 FR-8 4㎟ x 3C_신증설 4열 동시설치 신증설</t>
  </si>
  <si>
    <t>FR-8 6㎟ x 3C_신증설 2열 동시설치</t>
  </si>
  <si>
    <t>[시간내] 정보통신 케이블 및 콘넥터류 전원케이블 FR-8 6㎟ x 3C_신증설 2열 동시설치 신증설</t>
  </si>
  <si>
    <t>FR-8 6㎟ x 3C_신증설 3열 동시설치</t>
  </si>
  <si>
    <t>[시간내] 정보통신 케이블 및 콘넥터류 전원케이블 FR-8 6㎟ x 3C_신증설 3열 동시설치 신증설</t>
  </si>
  <si>
    <t>FR-8 6㎟ x 3C_신증설 4열 동시설치</t>
  </si>
  <si>
    <t>[시간내] 정보통신 케이블 및 콘넥터류 전원케이블 FR-8 6㎟ x 3C_신증설 4열 동시설치 신증설</t>
  </si>
  <si>
    <t>접지케이블</t>
    <phoneticPr fontId="9" type="noConversion"/>
  </si>
  <si>
    <t>접지케이블(10㎟이하)_신증설 2열 동시설치</t>
  </si>
  <si>
    <t>[시간내] 배전자동화 케이블 및 콘넥터류 접지케이블 접지케이블(10㎟이하)_신증설 2열 동시설치 신증설</t>
  </si>
  <si>
    <t>접지케이블(10㎟이하)_신증설 3열 동시설치</t>
  </si>
  <si>
    <t>[시간내] 배전자동화 케이블 및 콘넥터류 접지케이블 접지케이블(10㎟이하)_신증설 3열 동시설치 신증설</t>
  </si>
  <si>
    <t>접지케이블(10㎟이하)_신증설 4열 동시설치</t>
  </si>
  <si>
    <t>[시간내] 배전자동화 케이블 및 콘넥터류 접지케이블 접지케이블(10㎟이하)_신증설 4열 동시설치 신증설</t>
  </si>
  <si>
    <t>스피커케이블</t>
    <phoneticPr fontId="9" type="noConversion"/>
  </si>
  <si>
    <t>5.6㎟-4C이하(바닥)_신증설 2열 동시설치</t>
  </si>
  <si>
    <t>[시간내] 정보통신 케이블 및 콘넥터류 스피커케이블 5.6㎟-4C이하(바닥)_신증설 2열 동시설치 신증설</t>
  </si>
  <si>
    <t>5.6㎟-4C이하(바닥)_신증설 3열 동시설치</t>
  </si>
  <si>
    <t>[시간내] 정보통신 케이블 및 콘넥터류 스피커케이블 5.6㎟-4C이하(바닥)_신증설 3열 동시설치 신증설</t>
  </si>
  <si>
    <t>5.6㎟-4C이하(바닥)_신증설 4열 동시설치</t>
  </si>
  <si>
    <t>[시간내] 정보통신 케이블 및 콘넥터류 스피커케이블 5.6㎟-4C이하(바닥)_신증설 4열 동시설치 신증설</t>
  </si>
  <si>
    <t>5.6㎟-4C이하(천장)_신증설 2열 동시설치</t>
  </si>
  <si>
    <t>[시간내] 정보통신 케이블 및 콘넥터류 스피커케이블 5.6㎟-4C이하(천장)_신증설 2열 동시설치 신증설</t>
  </si>
  <si>
    <t>5.6㎟-4C이하(천장)_신증설 3열 동시설치</t>
  </si>
  <si>
    <t>[시간내] 정보통신 케이블 및 콘넥터류 스피커케이블 5.6㎟-4C이하(천장)_신증설 3열 동시설치 신증설</t>
  </si>
  <si>
    <t>5.6㎟-4C이하(천장)_신증설 4열 동시설치</t>
  </si>
  <si>
    <t>[시간내] 정보통신 케이블 및 콘넥터류 스피커케이블 5.6㎟-4C이하(천장)_신증설 4열 동시설치 신증설</t>
  </si>
  <si>
    <t>[시간내] 정보통신 케이블 및 콘넥터류 통신케이블 인터폰선 0.6mm x 2P_신증설 2열 동시설치 철거(불용)</t>
  </si>
  <si>
    <t>[시간내] 정보통신 케이블 및 콘넥터류 통신케이블 인터폰선 0.6mm x 2P_신증설 3열 동시설치 철거(불용)</t>
  </si>
  <si>
    <t>[시간내] 정보통신 케이블 및 콘넥터류 통신케이블 인터폰선 0.6mm x 2P_신증설 4열 동시설치 철거(불용)</t>
  </si>
  <si>
    <t>[시간내] 정보통신 케이블 및 콘넥터류 통신케이블 컴퓨터용 0.5㎟ x 4C 실드_신증설 2열 동시설치 철거(불용)</t>
  </si>
  <si>
    <t>[시간내] 정보통신 케이블 및 콘넥터류 통신케이블 컴퓨터용 0.5㎟ x 4C 실드_신증설 3열 동시설치 철거(불용)</t>
  </si>
  <si>
    <t>[시간내] 정보통신 케이블 및 콘넥터류 통신케이블 컴퓨터용 0.5㎟ x 4C 실드_신증설 4열 동시설치 철거(불용)</t>
  </si>
  <si>
    <t>[시간내] 정보통신 케이블 및 콘넥터류 LAN케이블 UTP 4Pr_신증설 2열 동시설치 철거(불용)</t>
  </si>
  <si>
    <t>[시간내] 정보통신 케이블 및 콘넥터류 LAN케이블 UTP 4Pr_신증설 3열 동시설치 철거(불용)</t>
  </si>
  <si>
    <t>[시간내] 정보통신 케이블 및 콘넥터류 LAN케이블 UTP 4Pr_신증설 4열 동시설치 철거(불용)</t>
  </si>
  <si>
    <t>[시간내] 정보통신 케이블 및 콘넥터류 LAN케이블 UTP 4Pr(행사/회의지원)_신증설 2열 동시설치 철거(불용)</t>
  </si>
  <si>
    <t>[시간내] 정보통신 케이블 및 콘넥터류 LAN케이블 UTP 4Pr(행사/회의지원)_신증설 3열 동시설치 철거(불용)</t>
  </si>
  <si>
    <t>[시간내] 정보통신 케이블 및 콘넥터류 LAN케이블 UTP 4Pr(행사/회의지원)_신증설 4열 동시설치 철거(불용)</t>
  </si>
  <si>
    <t>[시간내] 정보통신 케이블 및 콘넥터류 동축케이블 5C-2V_신증설 2열 동시설치 철거(불용)</t>
  </si>
  <si>
    <t>[시간내] 정보통신 케이블 및 콘넥터류 동축케이블 5C-2V_신증설 3열 동시설치 철거(불용)</t>
  </si>
  <si>
    <t>[시간내] 정보통신 케이블 및 콘넥터류 동축케이블 5C-2V_신증설 4열 동시설치 철거(불용)</t>
  </si>
  <si>
    <t>[시간내] 정보통신 케이블 및 콘넥터류 전원케이블 600V VCT 2.5㎟ x 2C_신증설 2열 동시설치 철거(불용)</t>
  </si>
  <si>
    <t>[시간내] 정보통신 케이블 및 콘넥터류 전원케이블 600V VCT 2.5㎟ x 2C_신증설 3열 동시설치 철거(불용)</t>
  </si>
  <si>
    <t>[시간내] 정보통신 케이블 및 콘넥터류 전원케이블 600V VCT 2.5㎟ x 2C_신증설 4열 동시설치 철거(불용)</t>
  </si>
  <si>
    <t>[시간내] 정보통신 케이블 및 콘넥터류 전원케이블 600V VCT 2.5㎟ x 3C_신증설 2열 동시설치 철거(불용)</t>
  </si>
  <si>
    <t>[시간내] 정보통신 케이블 및 콘넥터류 전원케이블 600V VCT 2.5㎟ x 3C_신증설 3열 동시설치 철거(불용)</t>
  </si>
  <si>
    <t>[시간내] 정보통신 케이블 및 콘넥터류 전원케이블 600V VCT 2.5㎟ x 3C_신증설 4열 동시설치 철거(불용)</t>
  </si>
  <si>
    <t>[시간내] 정보통신 케이블 및 콘넥터류 제어케이블 CVV-S 1.5㎟ x 2C_신증설 2열 동시설치 철거(불용)</t>
  </si>
  <si>
    <t>[시간내] 정보통신 케이블 및 콘넥터류 제어케이블 CVV-S 1.5㎟ x 2C_신증설 3열 동시설치 철거(불용)</t>
  </si>
  <si>
    <t>[시간내] 정보통신 케이블 및 콘넥터류 제어케이블 CVV-S 1.5㎟ x 2C_신증설 4열 동시설치 철거(불용)</t>
  </si>
  <si>
    <t>[시간내] 정보통신 케이블 및 콘넥터류 전원케이블 FR-8 4㎟ x 3C_신증설 2열 동시설치 철거(불용)</t>
  </si>
  <si>
    <t>[시간내] 정보통신 케이블 및 콘넥터류 전원케이블 FR-8 4㎟ x 3C_신증설 3열 동시설치 철거(불용)</t>
  </si>
  <si>
    <t>[시간내] 정보통신 케이블 및 콘넥터류 전원케이블 FR-8 4㎟ x 3C_신증설 4열 동시설치 철거(불용)</t>
  </si>
  <si>
    <t>[시간내] 정보통신 케이블 및 콘넥터류 전원케이블 FR-8 6㎟ x 3C_신증설 2열 동시설치 철거(불용)</t>
  </si>
  <si>
    <t>[시간내] 정보통신 케이블 및 콘넥터류 전원케이블 FR-8 6㎟ x 3C_신증설 3열 동시설치 철거(불용)</t>
  </si>
  <si>
    <t>[시간내] 정보통신 케이블 및 콘넥터류 전원케이블 FR-8 6㎟ x 3C_신증설 4열 동시설치 철거(불용)</t>
  </si>
  <si>
    <t>[시간내] 배전자동화 케이블 및 콘넥터류 접지케이블 접지케이블(10㎟이하)_신증설 2열 동시설치 철거(불용)</t>
  </si>
  <si>
    <t>[시간내] 배전자동화 케이블 및 콘넥터류 접지케이블 접지케이블(10㎟이하)_신증설 3열 동시설치 철거(불용)</t>
  </si>
  <si>
    <t>[시간내] 배전자동화 케이블 및 콘넥터류 접지케이블 접지케이블(10㎟이하)_신증설 4열 동시설치 철거(불용)</t>
  </si>
  <si>
    <t>[시간내] 정보통신 케이블 및 콘넥터류 스피커케이블 5.6㎟-4C이하(바닥)_신증설 2열 동시설치 철거(불용)</t>
  </si>
  <si>
    <t>[시간내] 정보통신 케이블 및 콘넥터류 스피커케이블 5.6㎟-4C이하(바닥)_신증설 3열 동시설치 철거(불용)</t>
  </si>
  <si>
    <t>[시간내] 정보통신 케이블 및 콘넥터류 스피커케이블 5.6㎟-4C이하(바닥)_신증설 4열 동시설치 철거(불용)</t>
  </si>
  <si>
    <t>[시간내] 정보통신 케이블 및 콘넥터류 스피커케이블 5.6㎟-4C이하(천장)_신증설 2열 동시설치 철거(불용)</t>
  </si>
  <si>
    <t>[시간내] 정보통신 케이블 및 콘넥터류 스피커케이블 5.6㎟-4C이하(천장)_신증설 3열 동시설치 철거(불용)</t>
  </si>
  <si>
    <t>[시간내] 정보통신 케이블 및 콘넥터류 스피커케이블 5.6㎟-4C이하(천장)_신증설 4열 동시설치 철거(불용)</t>
  </si>
  <si>
    <t>감지기</t>
  </si>
  <si>
    <t>자석/열선감지기</t>
  </si>
  <si>
    <t>셧터감지기</t>
  </si>
  <si>
    <t>E/M Lock</t>
  </si>
  <si>
    <t>신증설 2열 동시설치</t>
  </si>
  <si>
    <t>신증설 3열 동시설치</t>
  </si>
  <si>
    <t>신증설 4열 동시설치</t>
  </si>
  <si>
    <t>철거(불용) 2열 동시철거</t>
  </si>
  <si>
    <t>[시간외] 정보통신 케이블 및 콘넥터류 통신케이블 인터폰선 0.6mm x 2P_신증설 2열 동시설치 신증설</t>
  </si>
  <si>
    <t>[시간외] 정보통신 케이블 및 콘넥터류 통신케이블 인터폰선 0.6mm x 2P_신증설 3열 동시설치 신증설</t>
  </si>
  <si>
    <t>[시간외] 정보통신 케이블 및 콘넥터류 통신케이블 인터폰선 0.6mm x 2P_신증설 4열 동시설치 신증설</t>
  </si>
  <si>
    <t>[시간외] 정보통신 케이블 및 콘넥터류 통신케이블 컴퓨터용 0.5㎟ x 4C 실드_신증설 2열 동시설치 신증설</t>
  </si>
  <si>
    <t>[시간외] 정보통신 케이블 및 콘넥터류 통신케이블 컴퓨터용 0.5㎟ x 4C 실드_신증설 3열 동시설치 신증설</t>
  </si>
  <si>
    <t>[시간외] 정보통신 케이블 및 콘넥터류 통신케이블 컴퓨터용 0.5㎟ x 4C 실드_신증설 4열 동시설치 신증설</t>
  </si>
  <si>
    <t>[시간외] 정보통신 케이블 및 콘넥터류 LAN케이블 UTP 4Pr_신증설 2열 동시설치 신증설</t>
  </si>
  <si>
    <t>[시간외] 정보통신 케이블 및 콘넥터류 LAN케이블 UTP 4Pr_신증설 3열 동시설치 신증설</t>
  </si>
  <si>
    <t>[시간외] 정보통신 케이블 및 콘넥터류 LAN케이블 UTP 4Pr_신증설 4열 동시설치 신증설</t>
  </si>
  <si>
    <t>[시간외] 정보통신 케이블 및 콘넥터류 LAN케이블 UTP 4Pr(행사/회의지원)_신증설 2열 동시설치 신증설</t>
  </si>
  <si>
    <t>[시간외] 정보통신 케이블 및 콘넥터류 LAN케이블 UTP 4Pr(행사/회의지원)_신증설 3열 동시설치 신증설</t>
  </si>
  <si>
    <t>[시간외] 정보통신 케이블 및 콘넥터류 LAN케이블 UTP 4Pr(행사/회의지원)_신증설 4열 동시설치 신증설</t>
  </si>
  <si>
    <t>[시간외] 정보통신 케이블 및 콘넥터류 동축케이블 5C-2V_신증설 2열 동시설치 신증설</t>
  </si>
  <si>
    <t>[시간외] 정보통신 케이블 및 콘넥터류 동축케이블 5C-2V_신증설 3열 동시설치 신증설</t>
  </si>
  <si>
    <t>[시간외] 정보통신 케이블 및 콘넥터류 동축케이블 5C-2V_신증설 4열 동시설치 신증설</t>
  </si>
  <si>
    <t>[시간외] 정보통신 케이블 및 콘넥터류 전원케이블 600V VCT 2.5㎟ x 2C_신증설 2열 동시설치 신증설</t>
  </si>
  <si>
    <t>[시간외] 정보통신 케이블 및 콘넥터류 전원케이블 600V VCT 2.5㎟ x 2C_신증설 3열 동시설치 신증설</t>
  </si>
  <si>
    <t>[시간외] 정보통신 케이블 및 콘넥터류 전원케이블 600V VCT 2.5㎟ x 2C_신증설 4열 동시설치 신증설</t>
  </si>
  <si>
    <t>[시간외] 정보통신 케이블 및 콘넥터류 전원케이블 600V VCT 2.5㎟ x 3C_신증설 2열 동시설치 신증설</t>
  </si>
  <si>
    <t>[시간외] 정보통신 케이블 및 콘넥터류 전원케이블 600V VCT 2.5㎟ x 3C_신증설 3열 동시설치 신증설</t>
  </si>
  <si>
    <t>[시간외] 정보통신 케이블 및 콘넥터류 전원케이블 600V VCT 2.5㎟ x 3C_신증설 4열 동시설치 신증설</t>
  </si>
  <si>
    <t>[시간외] 정보통신 케이블 및 콘넥터류 제어케이블 CVV-S 1.5㎟ x 2C_신증설 2열 동시설치 신증설</t>
  </si>
  <si>
    <t>[시간외] 정보통신 케이블 및 콘넥터류 제어케이블 CVV-S 1.5㎟ x 2C_신증설 3열 동시설치 신증설</t>
  </si>
  <si>
    <t>[시간외] 정보통신 케이블 및 콘넥터류 제어케이블 CVV-S 1.5㎟ x 2C_신증설 4열 동시설치 신증설</t>
  </si>
  <si>
    <t>[시간외] 정보통신 케이블 및 콘넥터류 전원케이블 FR-8 4㎟ x 3C_신증설 2열 동시설치 신증설</t>
  </si>
  <si>
    <t>[시간외] 정보통신 케이블 및 콘넥터류 전원케이블 FR-8 4㎟ x 3C_신증설 3열 동시설치 신증설</t>
  </si>
  <si>
    <t>[시간외] 정보통신 케이블 및 콘넥터류 전원케이블 FR-8 4㎟ x 3C_신증설 4열 동시설치 신증설</t>
  </si>
  <si>
    <t>[시간외] 정보통신 케이블 및 콘넥터류 전원케이블 FR-8 6㎟ x 3C_신증설 2열 동시설치 신증설</t>
  </si>
  <si>
    <t>[시간외] 정보통신 케이블 및 콘넥터류 전원케이블 FR-8 6㎟ x 3C_신증설 3열 동시설치 신증설</t>
  </si>
  <si>
    <t>[시간외] 정보통신 케이블 및 콘넥터류 전원케이블 FR-8 6㎟ x 3C_신증설 4열 동시설치 신증설</t>
  </si>
  <si>
    <t>[시간외] 배전자동화 케이블 및 콘넥터류 접지케이블 접지케이블(10㎟이하)_신증설 2열 동시설치 신증설</t>
  </si>
  <si>
    <t>[시간외] 배전자동화 케이블 및 콘넥터류 접지케이블 접지케이블(10㎟이하)_신증설 3열 동시설치 신증설</t>
  </si>
  <si>
    <t>[시간외] 배전자동화 케이블 및 콘넥터류 접지케이블 접지케이블(10㎟이하)_신증설 4열 동시설치 신증설</t>
  </si>
  <si>
    <t>[시간외] 정보통신 케이블 및 콘넥터류 스피커케이블 5.6㎟-4C이하(바닥)_신증설 2열 동시설치 신증설</t>
  </si>
  <si>
    <t>[시간외] 정보통신 케이블 및 콘넥터류 스피커케이블 5.6㎟-4C이하(바닥)_신증설 3열 동시설치 신증설</t>
  </si>
  <si>
    <t>[시간외] 정보통신 케이블 및 콘넥터류 스피커케이블 5.6㎟-4C이하(바닥)_신증설 4열 동시설치 신증설</t>
  </si>
  <si>
    <t>[시간외] 정보통신 케이블 및 콘넥터류 스피커케이블 5.6㎟-4C이하(천장)_신증설 2열 동시설치 신증설</t>
  </si>
  <si>
    <t>[시간외] 정보통신 케이블 및 콘넥터류 스피커케이블 5.6㎟-4C이하(천장)_신증설 3열 동시설치 신증설</t>
  </si>
  <si>
    <t>[시간외] 정보통신 케이블 및 콘넥터류 스피커케이블 5.6㎟-4C이하(천장)_신증설 4열 동시설치 신증설</t>
  </si>
  <si>
    <t>[시간외] 정보통신 케이블 및 콘넥터류 통신케이블 인터폰선 0.6mm x 2P_신증설 2열 동시설치 철거(불용)</t>
  </si>
  <si>
    <t>[시간외] 정보통신 케이블 및 콘넥터류 통신케이블 인터폰선 0.6mm x 2P_신증설 3열 동시설치 철거(불용)</t>
  </si>
  <si>
    <t>[시간외] 정보통신 케이블 및 콘넥터류 통신케이블 인터폰선 0.6mm x 2P_신증설 4열 동시설치 철거(불용)</t>
  </si>
  <si>
    <t>[시간외] 정보통신 케이블 및 콘넥터류 통신케이블 컴퓨터용 0.5㎟ x 4C 실드_신증설 2열 동시설치 철거(불용)</t>
  </si>
  <si>
    <t>[시간외] 정보통신 케이블 및 콘넥터류 통신케이블 컴퓨터용 0.5㎟ x 4C 실드_신증설 3열 동시설치 철거(불용)</t>
  </si>
  <si>
    <t>[시간외] 정보통신 케이블 및 콘넥터류 통신케이블 컴퓨터용 0.5㎟ x 4C 실드_신증설 4열 동시설치 철거(불용)</t>
  </si>
  <si>
    <t>[시간외] 정보통신 케이블 및 콘넥터류 LAN케이블 UTP 4Pr_신증설 2열 동시설치 철거(불용)</t>
  </si>
  <si>
    <t>[시간외] 정보통신 케이블 및 콘넥터류 LAN케이블 UTP 4Pr_신증설 3열 동시설치 철거(불용)</t>
  </si>
  <si>
    <t>[시간외] 정보통신 케이블 및 콘넥터류 LAN케이블 UTP 4Pr_신증설 4열 동시설치 철거(불용)</t>
  </si>
  <si>
    <t>[시간외] 정보통신 케이블 및 콘넥터류 LAN케이블 UTP 4Pr(행사/회의지원)_신증설 2열 동시설치 철거(불용)</t>
  </si>
  <si>
    <t>[시간외] 정보통신 케이블 및 콘넥터류 LAN케이블 UTP 4Pr(행사/회의지원)_신증설 3열 동시설치 철거(불용)</t>
  </si>
  <si>
    <t>[시간외] 정보통신 케이블 및 콘넥터류 LAN케이블 UTP 4Pr(행사/회의지원)_신증설 4열 동시설치 철거(불용)</t>
  </si>
  <si>
    <t>[시간외] 정보통신 케이블 및 콘넥터류 동축케이블 5C-2V_신증설 2열 동시설치 철거(불용)</t>
  </si>
  <si>
    <t>[시간외] 정보통신 케이블 및 콘넥터류 동축케이블 5C-2V_신증설 3열 동시설치 철거(불용)</t>
  </si>
  <si>
    <t>[시간외] 정보통신 케이블 및 콘넥터류 동축케이블 5C-2V_신증설 4열 동시설치 철거(불용)</t>
  </si>
  <si>
    <t>[시간외] 정보통신 케이블 및 콘넥터류 전원케이블 600V VCT 2.5㎟ x 2C_신증설 2열 동시설치 철거(불용)</t>
  </si>
  <si>
    <t>[시간외] 정보통신 케이블 및 콘넥터류 전원케이블 600V VCT 2.5㎟ x 2C_신증설 3열 동시설치 철거(불용)</t>
  </si>
  <si>
    <t>[시간외] 정보통신 케이블 및 콘넥터류 전원케이블 600V VCT 2.5㎟ x 2C_신증설 4열 동시설치 철거(불용)</t>
  </si>
  <si>
    <t>[시간외] 정보통신 케이블 및 콘넥터류 전원케이블 600V VCT 2.5㎟ x 3C_신증설 2열 동시설치 철거(불용)</t>
  </si>
  <si>
    <t>[시간외] 정보통신 케이블 및 콘넥터류 전원케이블 600V VCT 2.5㎟ x 3C_신증설 3열 동시설치 철거(불용)</t>
  </si>
  <si>
    <t>[시간외] 정보통신 케이블 및 콘넥터류 전원케이블 600V VCT 2.5㎟ x 3C_신증설 4열 동시설치 철거(불용)</t>
  </si>
  <si>
    <t>[시간외] 정보통신 케이블 및 콘넥터류 제어케이블 CVV-S 1.5㎟ x 2C_신증설 2열 동시설치 철거(불용)</t>
  </si>
  <si>
    <t>[시간외] 정보통신 케이블 및 콘넥터류 제어케이블 CVV-S 1.5㎟ x 2C_신증설 3열 동시설치 철거(불용)</t>
  </si>
  <si>
    <t>[시간외] 정보통신 케이블 및 콘넥터류 제어케이블 CVV-S 1.5㎟ x 2C_신증설 4열 동시설치 철거(불용)</t>
  </si>
  <si>
    <t>[시간외] 정보통신 케이블 및 콘넥터류 전원케이블 FR-8 4㎟ x 3C_신증설 2열 동시설치 철거(불용)</t>
  </si>
  <si>
    <t>[시간외] 정보통신 케이블 및 콘넥터류 전원케이블 FR-8 4㎟ x 3C_신증설 3열 동시설치 철거(불용)</t>
  </si>
  <si>
    <t>[시간외] 정보통신 케이블 및 콘넥터류 전원케이블 FR-8 4㎟ x 3C_신증설 4열 동시설치 철거(불용)</t>
  </si>
  <si>
    <t>[시간외] 정보통신 케이블 및 콘넥터류 전원케이블 FR-8 6㎟ x 3C_신증설 2열 동시설치 철거(불용)</t>
  </si>
  <si>
    <t>[시간외] 정보통신 케이블 및 콘넥터류 전원케이블 FR-8 6㎟ x 3C_신증설 3열 동시설치 철거(불용)</t>
  </si>
  <si>
    <t>[시간외] 정보통신 케이블 및 콘넥터류 전원케이블 FR-8 6㎟ x 3C_신증설 4열 동시설치 철거(불용)</t>
  </si>
  <si>
    <t>[시간외] 배전자동화 케이블 및 콘넥터류 접지케이블 접지케이블(10㎟이하)_신증설 2열 동시설치 철거(불용)</t>
  </si>
  <si>
    <t>[시간외] 배전자동화 케이블 및 콘넥터류 접지케이블 접지케이블(10㎟이하)_신증설 3열 동시설치 철거(불용)</t>
  </si>
  <si>
    <t>[시간외] 배전자동화 케이블 및 콘넥터류 접지케이블 접지케이블(10㎟이하)_신증설 4열 동시설치 철거(불용)</t>
  </si>
  <si>
    <t>[시간외] 정보통신 케이블 및 콘넥터류 스피커케이블 5.6㎟-4C이하(바닥)_신증설 2열 동시설치 철거(불용)</t>
  </si>
  <si>
    <t>[시간외] 정보통신 케이블 및 콘넥터류 스피커케이블 5.6㎟-4C이하(바닥)_신증설 3열 동시설치 철거(불용)</t>
  </si>
  <si>
    <t>[시간외] 정보통신 케이블 및 콘넥터류 스피커케이블 5.6㎟-4C이하(바닥)_신증설 4열 동시설치 철거(불용)</t>
  </si>
  <si>
    <t>[시간외] 정보통신 케이블 및 콘넥터류 스피커케이블 5.6㎟-4C이하(천장)_신증설 2열 동시설치 철거(불용)</t>
  </si>
  <si>
    <t>[시간외] 정보통신 케이블 및 콘넥터류 스피커케이블 5.6㎟-4C이하(천장)_신증설 3열 동시설치 철거(불용)</t>
  </si>
  <si>
    <t>[시간외] 정보통신 케이블 및 콘넥터류 스피커케이블 5.6㎟-4C이하(천장)_신증설 4열 동시설치 철거(불용)</t>
  </si>
  <si>
    <t>[시간외]</t>
  </si>
  <si>
    <t>단순공사</t>
    <phoneticPr fontId="2" type="noConversion"/>
  </si>
  <si>
    <t>[시간내]</t>
    <phoneticPr fontId="2" type="noConversion"/>
  </si>
  <si>
    <t>PC</t>
    <phoneticPr fontId="2" type="noConversion"/>
  </si>
  <si>
    <t>TFT LCD</t>
    <phoneticPr fontId="2" type="noConversion"/>
  </si>
  <si>
    <t>점검</t>
    <phoneticPr fontId="2" type="noConversion"/>
  </si>
  <si>
    <t>[시간내] 정보통신 기기류 PC TFT LCD 점검</t>
    <phoneticPr fontId="2" type="noConversion"/>
  </si>
  <si>
    <t>일반전화기</t>
    <phoneticPr fontId="2" type="noConversion"/>
  </si>
  <si>
    <t>[시간내] 정보통신 기기류 전화기 일반전화기 점검</t>
    <phoneticPr fontId="2" type="noConversion"/>
  </si>
  <si>
    <t>IP전화기</t>
    <phoneticPr fontId="2" type="noConversion"/>
  </si>
  <si>
    <t>[시간내] 정보통신 기기류 전화기 IP전화기 점검</t>
    <phoneticPr fontId="2" type="noConversion"/>
  </si>
  <si>
    <t>TV</t>
    <phoneticPr fontId="2" type="noConversion"/>
  </si>
  <si>
    <t>일반TV</t>
    <phoneticPr fontId="2" type="noConversion"/>
  </si>
  <si>
    <t>[시간내] 정보통신 기기류 TV 일반TV 점검</t>
    <phoneticPr fontId="2" type="noConversion"/>
  </si>
  <si>
    <t>PDP/LCD TV</t>
    <phoneticPr fontId="2" type="noConversion"/>
  </si>
  <si>
    <t>[시간내] 정보통신 기기류 TV PDP/LCD TV 점검</t>
    <phoneticPr fontId="2" type="noConversion"/>
  </si>
  <si>
    <t>기타단말기</t>
    <phoneticPr fontId="2" type="noConversion"/>
  </si>
  <si>
    <t>마이크</t>
    <phoneticPr fontId="2" type="noConversion"/>
  </si>
  <si>
    <t>[시간내] 정보통신 기기류 기타단말기 마이크 점검</t>
    <phoneticPr fontId="2" type="noConversion"/>
  </si>
  <si>
    <t>스피커(상주)</t>
    <phoneticPr fontId="2" type="noConversion"/>
  </si>
  <si>
    <t>[시간내] 정보통신 기기류 기타단말기 스피커(상주) 점검</t>
    <phoneticPr fontId="2" type="noConversion"/>
  </si>
  <si>
    <t>[시간외]</t>
    <phoneticPr fontId="2" type="noConversion"/>
  </si>
  <si>
    <t>[시간외] 정보통신 기기류 PC TFT LCD 점검</t>
    <phoneticPr fontId="2" type="noConversion"/>
  </si>
  <si>
    <t>[시간외] 정보통신 기기류 전화기 일반전화기 점검</t>
    <phoneticPr fontId="2" type="noConversion"/>
  </si>
  <si>
    <t>[시간외] 정보통신 기기류 전화기 IP전화기 점검</t>
    <phoneticPr fontId="2" type="noConversion"/>
  </si>
  <si>
    <t>[시간외] 정보통신 기기류 TV 일반TV 점검</t>
    <phoneticPr fontId="2" type="noConversion"/>
  </si>
  <si>
    <t>[시간외] 정보통신 기기류 TV PDP/LCD TV 점검</t>
    <phoneticPr fontId="2" type="noConversion"/>
  </si>
  <si>
    <t>[시간외] 정보통신 기기류 기타단말기 마이크 점검</t>
    <phoneticPr fontId="2" type="noConversion"/>
  </si>
  <si>
    <t>[시간외] 정보통신 기기류 기타단말기 스피커(상주) 점검</t>
    <phoneticPr fontId="2" type="noConversion"/>
  </si>
  <si>
    <t>시중노임 단가</t>
    <phoneticPr fontId="2" type="noConversion"/>
  </si>
  <si>
    <t>공 표 일</t>
  </si>
  <si>
    <t>2020년 하반기</t>
    <phoneticPr fontId="2" type="noConversion"/>
  </si>
  <si>
    <t>2019년 하반기</t>
    <phoneticPr fontId="2" type="noConversion"/>
  </si>
  <si>
    <t>번 호</t>
    <phoneticPr fontId="2" type="noConversion"/>
  </si>
  <si>
    <t>직 종 명</t>
    <phoneticPr fontId="2" type="noConversion"/>
  </si>
  <si>
    <t>작업반장</t>
  </si>
  <si>
    <t>특별인부</t>
  </si>
  <si>
    <t>조력공</t>
  </si>
  <si>
    <t>제도사</t>
  </si>
  <si>
    <t>비계공</t>
  </si>
  <si>
    <t>형틀목공</t>
  </si>
  <si>
    <t>철근공</t>
  </si>
  <si>
    <t>철공</t>
  </si>
  <si>
    <t>철판공</t>
  </si>
  <si>
    <t>철골공</t>
  </si>
  <si>
    <t>용접공</t>
  </si>
  <si>
    <t>콘크리트공</t>
  </si>
  <si>
    <t>보링공</t>
  </si>
  <si>
    <t>착암공</t>
  </si>
  <si>
    <t>화약취급공</t>
  </si>
  <si>
    <t>할석공</t>
  </si>
  <si>
    <t>포설공</t>
  </si>
  <si>
    <t>포장공</t>
  </si>
  <si>
    <t>잠수부</t>
  </si>
  <si>
    <t>조적공</t>
  </si>
  <si>
    <t>견출공</t>
  </si>
  <si>
    <t>창호공</t>
  </si>
  <si>
    <t>유리공</t>
  </si>
  <si>
    <t>방수공</t>
  </si>
  <si>
    <t>미장공</t>
  </si>
  <si>
    <t>타일공</t>
  </si>
  <si>
    <t>도장공</t>
  </si>
  <si>
    <t>내장공</t>
  </si>
  <si>
    <t>도배공</t>
  </si>
  <si>
    <t>*1032</t>
  </si>
  <si>
    <t>연마공</t>
  </si>
  <si>
    <t>석공</t>
  </si>
  <si>
    <t>줄눈공</t>
  </si>
  <si>
    <t>판넬조립공</t>
  </si>
  <si>
    <t>지붕잇기공</t>
  </si>
  <si>
    <t>*1037</t>
  </si>
  <si>
    <t>벌목부</t>
  </si>
  <si>
    <t>조경공</t>
  </si>
  <si>
    <t>배관공</t>
  </si>
  <si>
    <t>배관공(수도)</t>
  </si>
  <si>
    <t>*1041</t>
  </si>
  <si>
    <t>보일러공</t>
  </si>
  <si>
    <t>위생공</t>
  </si>
  <si>
    <t>덕트공</t>
  </si>
  <si>
    <t>보온공</t>
  </si>
  <si>
    <t>인력운반공</t>
  </si>
  <si>
    <t>*1046</t>
  </si>
  <si>
    <t>궤도공</t>
  </si>
  <si>
    <t>*1047</t>
  </si>
  <si>
    <t>건설기계조장</t>
  </si>
  <si>
    <t>건설기계운전사</t>
  </si>
  <si>
    <t>화물차운전사</t>
  </si>
  <si>
    <t>*1050</t>
  </si>
  <si>
    <t>일반기계운전사</t>
  </si>
  <si>
    <t>기계설비공</t>
  </si>
  <si>
    <t>*1052</t>
  </si>
  <si>
    <t>준설선선장</t>
  </si>
  <si>
    <t>*1053</t>
  </si>
  <si>
    <t>준설선기관사</t>
  </si>
  <si>
    <t>*1054</t>
  </si>
  <si>
    <t>준설선운전사</t>
  </si>
  <si>
    <t>*1055</t>
  </si>
  <si>
    <t>선원</t>
  </si>
  <si>
    <t>플랜트배관공</t>
  </si>
  <si>
    <t>플랜트제관공</t>
  </si>
  <si>
    <t>플랜트용접공</t>
  </si>
  <si>
    <t>*1059</t>
  </si>
  <si>
    <t>플랜트특수용접공</t>
  </si>
  <si>
    <t xml:space="preserve">- </t>
  </si>
  <si>
    <t>플랜트기계설치공</t>
  </si>
  <si>
    <t>플랜트특별인부</t>
  </si>
  <si>
    <t>플랜트케이블전공</t>
  </si>
  <si>
    <t>*1063</t>
  </si>
  <si>
    <t>플랜트계장공</t>
  </si>
  <si>
    <t>*1064</t>
  </si>
  <si>
    <t>플랜트덕트공</t>
  </si>
  <si>
    <t>*1065</t>
  </si>
  <si>
    <t>플랜트보온공</t>
  </si>
  <si>
    <t>*1066</t>
  </si>
  <si>
    <t>제철축로공</t>
  </si>
  <si>
    <t>비파괴시험공</t>
  </si>
  <si>
    <t>*1068</t>
  </si>
  <si>
    <t>특급품질관리원</t>
  </si>
  <si>
    <t>*1069</t>
  </si>
  <si>
    <t>고급품질관리원</t>
  </si>
  <si>
    <t>중급품질관리원</t>
  </si>
  <si>
    <t>*1071</t>
  </si>
  <si>
    <t>초급품질관리원</t>
  </si>
  <si>
    <t>지적기사</t>
  </si>
  <si>
    <t>지적산업기사</t>
  </si>
  <si>
    <t>지적기능사</t>
  </si>
  <si>
    <t>내선전공</t>
  </si>
  <si>
    <t>특고압케이블전공</t>
  </si>
  <si>
    <t>고압케이블전공</t>
  </si>
  <si>
    <t>저압케이블전공</t>
  </si>
  <si>
    <t>송전전공</t>
  </si>
  <si>
    <t>송전활선전공</t>
  </si>
  <si>
    <t>배전전공</t>
  </si>
  <si>
    <t>배전활선전공</t>
  </si>
  <si>
    <t>플랜트전공</t>
  </si>
  <si>
    <t>계장공</t>
  </si>
  <si>
    <t>철도신호공</t>
  </si>
  <si>
    <t>통신내선공</t>
  </si>
  <si>
    <t>통신설비공</t>
  </si>
  <si>
    <t>통신외선공</t>
  </si>
  <si>
    <t>통신케이블공</t>
  </si>
  <si>
    <t>무선안테나공</t>
  </si>
  <si>
    <t>석면해체공</t>
  </si>
  <si>
    <t>광케이블설치사</t>
  </si>
  <si>
    <t>H/W시험사</t>
  </si>
  <si>
    <t>S/W시험사</t>
  </si>
  <si>
    <t>**3001</t>
  </si>
  <si>
    <t>도편수</t>
  </si>
  <si>
    <t>-</t>
  </si>
  <si>
    <t>**3002</t>
  </si>
  <si>
    <t>드잡이공</t>
  </si>
  <si>
    <t>한식목공</t>
  </si>
  <si>
    <t>*3004</t>
  </si>
  <si>
    <t>한식목공조공</t>
  </si>
  <si>
    <t>한식석공</t>
  </si>
  <si>
    <t>한식미장공</t>
  </si>
  <si>
    <t>한식와공</t>
  </si>
  <si>
    <t>*3008</t>
  </si>
  <si>
    <t>한식와공조공</t>
  </si>
  <si>
    <t>*3009</t>
  </si>
  <si>
    <t>목조각공</t>
  </si>
  <si>
    <t>**3010</t>
  </si>
  <si>
    <t>석조각공</t>
  </si>
  <si>
    <t>**3011</t>
  </si>
  <si>
    <t>특수화공</t>
  </si>
  <si>
    <t>(※238,720)</t>
  </si>
  <si>
    <t>*3012</t>
  </si>
  <si>
    <t>화공</t>
  </si>
  <si>
    <t>**3013</t>
  </si>
  <si>
    <t>드잡이공편수</t>
  </si>
  <si>
    <t>*3014</t>
  </si>
  <si>
    <t>한식미장공편수</t>
  </si>
  <si>
    <t>**3015</t>
  </si>
  <si>
    <t>한식와공편수</t>
  </si>
  <si>
    <t>**3016</t>
  </si>
  <si>
    <t>한식단청공편수</t>
  </si>
  <si>
    <t>*3017</t>
  </si>
  <si>
    <t>한식석공조공</t>
  </si>
  <si>
    <t>*3018</t>
  </si>
  <si>
    <t>한식미장공조공</t>
  </si>
  <si>
    <t>원자력플랜트전공</t>
  </si>
  <si>
    <t>원자력용접공</t>
  </si>
  <si>
    <t>원자력기계설치공</t>
  </si>
  <si>
    <t>원자력품질관리사</t>
  </si>
  <si>
    <t>통신관련기사</t>
  </si>
  <si>
    <t>통신관련산업기사</t>
  </si>
  <si>
    <t>통신관련기능사</t>
  </si>
  <si>
    <t>전기공사기사</t>
  </si>
  <si>
    <t>전기공사산업기사</t>
  </si>
  <si>
    <t>변전전공</t>
  </si>
  <si>
    <t>코킹공</t>
  </si>
  <si>
    <t>특급품질관리기술인</t>
  </si>
  <si>
    <t>고급품질관리기술인</t>
  </si>
  <si>
    <t>중급품질관리기술인</t>
  </si>
  <si>
    <t>초급품질관리기술인</t>
  </si>
  <si>
    <t>대전세종충남본부</t>
    <phoneticPr fontId="2" type="noConversion"/>
  </si>
  <si>
    <t>지우지마세요</t>
    <phoneticPr fontId="2" type="noConversion"/>
  </si>
  <si>
    <t>PC
인터넷
철거</t>
    <phoneticPr fontId="2" type="noConversion"/>
  </si>
  <si>
    <t>PC
인터넷
설치</t>
    <phoneticPr fontId="2" type="noConversion"/>
  </si>
  <si>
    <t>PC
인터넷
포맷</t>
    <phoneticPr fontId="2" type="noConversion"/>
  </si>
  <si>
    <t>예산지사</t>
    <phoneticPr fontId="2" type="noConversion"/>
  </si>
  <si>
    <t>본관 1층</t>
    <phoneticPr fontId="2" type="noConversion"/>
  </si>
  <si>
    <t>고객지원부</t>
    <phoneticPr fontId="2" type="noConversion"/>
  </si>
  <si>
    <t>이현지</t>
    <phoneticPr fontId="2" type="noConversion"/>
  </si>
  <si>
    <t>HA091904</t>
    <phoneticPr fontId="2" type="noConversion"/>
  </si>
  <si>
    <t>2021/05/17 ~ 2021/05/24</t>
    <phoneticPr fontId="2" type="noConversion"/>
  </si>
  <si>
    <t>2021.05.14</t>
    <phoneticPr fontId="2" type="noConversion"/>
  </si>
  <si>
    <t>서상현</t>
    <phoneticPr fontId="2" type="noConversion"/>
  </si>
  <si>
    <t>인터넷망 OS재설치 전</t>
    <phoneticPr fontId="2" type="noConversion"/>
  </si>
  <si>
    <t>인터넷망 OS재설치 후</t>
    <phoneticPr fontId="2" type="noConversion"/>
  </si>
  <si>
    <t>고객지원부 인터넷망 OS 재설치</t>
    <phoneticPr fontId="2" type="noConversion"/>
  </si>
  <si>
    <t>예산지사 고객지원부 인터넷망 OS 재설치</t>
    <phoneticPr fontId="2" type="noConversion"/>
  </si>
  <si>
    <t>인터넷망 OS 재설치</t>
    <phoneticPr fontId="2" type="noConversion"/>
  </si>
  <si>
    <t>○ 공 사 명 : 예산지사 고객지원부 인터넷망 OS 재설치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</si>
</sst>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#"/>
    <numFmt numFmtId="177" formatCode="0_ "/>
    <numFmt numFmtId="178" formatCode="_-* #,##0.00_-;\-* #,##0.00_-;_-* &quot;-&quot;_-;_-@_-"/>
    <numFmt numFmtId="179" formatCode="#,##0_ "/>
    <numFmt numFmtId="180" formatCode="#,##0.0000"/>
    <numFmt numFmtId="181" formatCode="_-* #,##0.0000_-;\-* #,##0.0000_-;_-* &quot;-&quot;_-;_-@_-"/>
  </numFmts>
  <fonts count="5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28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6"/>
      <name val="굴림체"/>
      <family val="3"/>
      <charset val="129"/>
    </font>
    <font>
      <b/>
      <sz val="10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name val="굴림체"/>
      <family val="3"/>
      <charset val="129"/>
    </font>
    <font>
      <b/>
      <sz val="9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10"/>
      <name val="맑은 고딕"/>
      <family val="3"/>
      <charset val="129"/>
    </font>
    <font>
      <b/>
      <u/>
      <sz val="18"/>
      <name val="고딕"/>
      <family val="3"/>
      <charset val="129"/>
    </font>
    <font>
      <sz val="8"/>
      <name val="바탕체"/>
      <family val="1"/>
      <charset val="129"/>
    </font>
    <font>
      <b/>
      <sz val="12"/>
      <name val="돋움"/>
      <family val="3"/>
      <charset val="129"/>
    </font>
    <font>
      <b/>
      <sz val="8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1"/>
      <name val="굴림체"/>
      <family val="3"/>
      <charset val="129"/>
    </font>
    <font>
      <sz val="11"/>
      <color indexed="8"/>
      <name val="굴림체"/>
      <family val="3"/>
      <charset val="129"/>
    </font>
    <font>
      <sz val="12"/>
      <name val="바탕체"/>
      <family val="1"/>
      <charset val="129"/>
    </font>
    <font>
      <b/>
      <sz val="11"/>
      <color indexed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CFFCC"/>
        <bgColor indexed="8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41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44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4" fillId="0" borderId="0"/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432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176" fontId="3" fillId="0" borderId="0" xfId="0" applyNumberFormat="1" applyFont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shrinkToFit="1"/>
    </xf>
    <xf numFmtId="177" fontId="7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10" fillId="0" borderId="0" xfId="2" applyFont="1" applyAlignment="1">
      <alignment vertical="center"/>
    </xf>
    <xf numFmtId="176" fontId="10" fillId="0" borderId="0" xfId="2" applyNumberFormat="1" applyFont="1" applyAlignment="1">
      <alignment vertical="center"/>
    </xf>
    <xf numFmtId="0" fontId="10" fillId="0" borderId="0" xfId="2" applyFont="1" applyAlignment="1">
      <alignment horizontal="center" vertical="center"/>
    </xf>
    <xf numFmtId="176" fontId="10" fillId="0" borderId="0" xfId="2" applyNumberFormat="1" applyFont="1" applyAlignment="1">
      <alignment horizontal="center" vertical="center"/>
    </xf>
    <xf numFmtId="176" fontId="7" fillId="0" borderId="0" xfId="2" applyNumberFormat="1" applyFont="1" applyFill="1" applyAlignment="1">
      <alignment horizontal="left" vertical="center"/>
    </xf>
    <xf numFmtId="41" fontId="10" fillId="0" borderId="16" xfId="2" applyNumberFormat="1" applyFont="1" applyBorder="1" applyAlignment="1">
      <alignment horizontal="center" vertical="center" shrinkToFit="1"/>
    </xf>
    <xf numFmtId="0" fontId="10" fillId="0" borderId="16" xfId="2" applyNumberFormat="1" applyFont="1" applyFill="1" applyBorder="1" applyAlignment="1">
      <alignment horizontal="left" vertical="center"/>
    </xf>
    <xf numFmtId="41" fontId="10" fillId="0" borderId="16" xfId="3" applyNumberFormat="1" applyFont="1" applyBorder="1" applyAlignment="1">
      <alignment horizontal="right" vertical="center" shrinkToFit="1"/>
    </xf>
    <xf numFmtId="41" fontId="10" fillId="0" borderId="16" xfId="2" applyNumberFormat="1" applyFont="1" applyBorder="1" applyAlignment="1">
      <alignment horizontal="right" vertical="center" shrinkToFit="1"/>
    </xf>
    <xf numFmtId="41" fontId="10" fillId="0" borderId="16" xfId="2" applyNumberFormat="1" applyFont="1" applyFill="1" applyBorder="1" applyAlignment="1">
      <alignment horizontal="center" vertical="center" shrinkToFit="1"/>
    </xf>
    <xf numFmtId="0" fontId="10" fillId="0" borderId="16" xfId="2" applyFont="1" applyFill="1" applyBorder="1" applyAlignment="1">
      <alignment horizontal="center" vertical="center" shrinkToFit="1"/>
    </xf>
    <xf numFmtId="41" fontId="10" fillId="0" borderId="16" xfId="2" applyNumberFormat="1" applyFont="1" applyFill="1" applyBorder="1" applyAlignment="1">
      <alignment horizontal="left" vertical="center"/>
    </xf>
    <xf numFmtId="41" fontId="10" fillId="0" borderId="17" xfId="2" applyNumberFormat="1" applyFont="1" applyFill="1" applyBorder="1" applyAlignment="1">
      <alignment horizontal="center" vertical="center" shrinkToFit="1"/>
    </xf>
    <xf numFmtId="0" fontId="7" fillId="0" borderId="6" xfId="4" applyFont="1" applyFill="1" applyBorder="1" applyAlignment="1">
      <alignment horizontal="center" vertical="center" wrapText="1"/>
    </xf>
    <xf numFmtId="0" fontId="7" fillId="3" borderId="7" xfId="4" applyFont="1" applyFill="1" applyBorder="1" applyAlignment="1">
      <alignment horizontal="center" vertical="center" wrapText="1"/>
    </xf>
    <xf numFmtId="0" fontId="7" fillId="3" borderId="7" xfId="4" applyFont="1" applyFill="1" applyBorder="1" applyAlignment="1">
      <alignment horizontal="center" vertical="center"/>
    </xf>
    <xf numFmtId="0" fontId="7" fillId="3" borderId="7" xfId="4" applyFont="1" applyFill="1" applyBorder="1" applyAlignment="1">
      <alignment horizontal="left" vertical="center" wrapText="1"/>
    </xf>
    <xf numFmtId="0" fontId="11" fillId="0" borderId="16" xfId="5" applyFont="1" applyBorder="1" applyAlignment="1">
      <alignment horizontal="center" vertical="center" shrinkToFit="1"/>
    </xf>
    <xf numFmtId="41" fontId="11" fillId="0" borderId="7" xfId="5" applyNumberFormat="1" applyFont="1" applyBorder="1" applyAlignment="1">
      <alignment horizontal="center" vertical="center" shrinkToFit="1"/>
    </xf>
    <xf numFmtId="41" fontId="12" fillId="4" borderId="7" xfId="5" applyNumberFormat="1" applyFont="1" applyFill="1" applyBorder="1" applyAlignment="1">
      <alignment horizontal="center" vertical="center"/>
    </xf>
    <xf numFmtId="41" fontId="12" fillId="0" borderId="7" xfId="2" applyNumberFormat="1" applyFont="1" applyBorder="1">
      <alignment vertical="center"/>
    </xf>
    <xf numFmtId="41" fontId="12" fillId="0" borderId="7" xfId="2" applyNumberFormat="1" applyFont="1" applyBorder="1" applyAlignment="1">
      <alignment horizontal="center" vertical="center" shrinkToFit="1"/>
    </xf>
    <xf numFmtId="0" fontId="7" fillId="0" borderId="16" xfId="4" applyFont="1" applyFill="1" applyBorder="1" applyAlignment="1">
      <alignment horizontal="center" vertical="center" shrinkToFit="1"/>
    </xf>
    <xf numFmtId="0" fontId="7" fillId="0" borderId="16" xfId="4" applyFont="1" applyFill="1" applyBorder="1" applyAlignment="1">
      <alignment horizontal="left" vertical="center" shrinkToFit="1"/>
    </xf>
    <xf numFmtId="41" fontId="7" fillId="0" borderId="16" xfId="4" applyNumberFormat="1" applyFont="1" applyBorder="1" applyAlignment="1">
      <alignment horizontal="center" vertical="center" shrinkToFit="1"/>
    </xf>
    <xf numFmtId="41" fontId="7" fillId="0" borderId="16" xfId="4" applyNumberFormat="1" applyFont="1" applyFill="1" applyBorder="1" applyAlignment="1">
      <alignment horizontal="left" vertical="center" shrinkToFit="1"/>
    </xf>
    <xf numFmtId="41" fontId="10" fillId="0" borderId="7" xfId="2" applyNumberFormat="1" applyFont="1" applyFill="1" applyBorder="1" applyAlignment="1">
      <alignment horizontal="center" vertical="center" shrinkToFit="1"/>
    </xf>
    <xf numFmtId="41" fontId="10" fillId="0" borderId="10" xfId="2" applyNumberFormat="1" applyFont="1" applyFill="1" applyBorder="1" applyAlignment="1">
      <alignment horizontal="center" vertical="center" shrinkToFit="1"/>
    </xf>
    <xf numFmtId="0" fontId="10" fillId="0" borderId="0" xfId="2" applyFont="1" applyBorder="1" applyAlignment="1">
      <alignment vertical="center"/>
    </xf>
    <xf numFmtId="41" fontId="7" fillId="0" borderId="7" xfId="4" applyNumberFormat="1" applyFont="1" applyFill="1" applyBorder="1" applyAlignment="1">
      <alignment horizontal="center" vertical="center" shrinkToFit="1"/>
    </xf>
    <xf numFmtId="41" fontId="10" fillId="4" borderId="7" xfId="4" applyNumberFormat="1" applyFont="1" applyFill="1" applyBorder="1" applyAlignment="1">
      <alignment horizontal="center" vertical="center"/>
    </xf>
    <xf numFmtId="0" fontId="10" fillId="0" borderId="7" xfId="4" applyFont="1" applyBorder="1" applyAlignment="1">
      <alignment horizontal="center" vertical="center" wrapText="1"/>
    </xf>
    <xf numFmtId="41" fontId="8" fillId="5" borderId="6" xfId="2" applyNumberFormat="1" applyFont="1" applyFill="1" applyBorder="1" applyAlignment="1">
      <alignment horizontal="center" vertical="center" shrinkToFit="1"/>
    </xf>
    <xf numFmtId="41" fontId="8" fillId="5" borderId="7" xfId="2" applyNumberFormat="1" applyFont="1" applyFill="1" applyBorder="1" applyAlignment="1">
      <alignment horizontal="center" vertical="center" shrinkToFit="1"/>
    </xf>
    <xf numFmtId="41" fontId="8" fillId="5" borderId="7" xfId="2" applyNumberFormat="1" applyFont="1" applyFill="1" applyBorder="1" applyAlignment="1">
      <alignment horizontal="center" vertical="center"/>
    </xf>
    <xf numFmtId="41" fontId="8" fillId="5" borderId="7" xfId="2" applyNumberFormat="1" applyFont="1" applyFill="1" applyBorder="1" applyAlignment="1">
      <alignment horizontal="left" vertical="center" shrinkToFit="1"/>
    </xf>
    <xf numFmtId="0" fontId="8" fillId="5" borderId="7" xfId="2" applyFont="1" applyFill="1" applyBorder="1" applyAlignment="1">
      <alignment horizontal="center" vertical="center"/>
    </xf>
    <xf numFmtId="41" fontId="8" fillId="5" borderId="7" xfId="2" applyNumberFormat="1" applyFont="1" applyFill="1" applyBorder="1" applyAlignment="1">
      <alignment horizontal="right" vertical="center" shrinkToFit="1"/>
    </xf>
    <xf numFmtId="0" fontId="8" fillId="5" borderId="7" xfId="2" applyFont="1" applyFill="1" applyBorder="1" applyAlignment="1">
      <alignment horizontal="center" vertical="center" shrinkToFit="1"/>
    </xf>
    <xf numFmtId="0" fontId="8" fillId="5" borderId="7" xfId="2" applyFont="1" applyFill="1" applyBorder="1" applyAlignment="1">
      <alignment horizontal="left" vertical="center" shrinkToFit="1"/>
    </xf>
    <xf numFmtId="0" fontId="8" fillId="5" borderId="10" xfId="2" applyFont="1" applyFill="1" applyBorder="1" applyAlignment="1">
      <alignment horizontal="center" vertical="center" shrinkToFit="1"/>
    </xf>
    <xf numFmtId="0" fontId="8" fillId="0" borderId="0" xfId="2" applyFont="1" applyBorder="1" applyAlignment="1">
      <alignment vertical="center"/>
    </xf>
    <xf numFmtId="0" fontId="8" fillId="0" borderId="0" xfId="2" applyFont="1" applyAlignment="1">
      <alignment vertical="center"/>
    </xf>
    <xf numFmtId="49" fontId="8" fillId="6" borderId="19" xfId="2" applyNumberFormat="1" applyFont="1" applyFill="1" applyBorder="1" applyAlignment="1">
      <alignment horizontal="center" vertical="center" shrinkToFit="1"/>
    </xf>
    <xf numFmtId="42" fontId="8" fillId="6" borderId="19" xfId="2" applyNumberFormat="1" applyFont="1" applyFill="1" applyBorder="1" applyAlignment="1">
      <alignment horizontal="center" vertical="center"/>
    </xf>
    <xf numFmtId="41" fontId="8" fillId="6" borderId="19" xfId="3" applyFont="1" applyFill="1" applyBorder="1" applyAlignment="1">
      <alignment horizontal="center" vertical="center" shrinkToFit="1"/>
    </xf>
    <xf numFmtId="42" fontId="8" fillId="6" borderId="19" xfId="2" applyNumberFormat="1" applyFont="1" applyFill="1" applyBorder="1" applyAlignment="1">
      <alignment horizontal="right" vertical="center" shrinkToFit="1"/>
    </xf>
    <xf numFmtId="42" fontId="8" fillId="6" borderId="19" xfId="2" applyNumberFormat="1" applyFont="1" applyFill="1" applyBorder="1" applyAlignment="1">
      <alignment vertical="center" shrinkToFit="1"/>
    </xf>
    <xf numFmtId="42" fontId="8" fillId="6" borderId="19" xfId="2" applyNumberFormat="1" applyFont="1" applyFill="1" applyBorder="1" applyAlignment="1">
      <alignment horizontal="center" vertical="center" shrinkToFit="1"/>
    </xf>
    <xf numFmtId="42" fontId="8" fillId="6" borderId="19" xfId="2" applyNumberFormat="1" applyFont="1" applyFill="1" applyBorder="1" applyAlignment="1">
      <alignment horizontal="left" vertical="center"/>
    </xf>
    <xf numFmtId="41" fontId="8" fillId="6" borderId="19" xfId="2" applyNumberFormat="1" applyFont="1" applyFill="1" applyBorder="1" applyAlignment="1">
      <alignment horizontal="right" vertical="center" shrinkToFit="1"/>
    </xf>
    <xf numFmtId="42" fontId="8" fillId="6" borderId="20" xfId="2" applyNumberFormat="1" applyFont="1" applyFill="1" applyBorder="1" applyAlignment="1">
      <alignment horizontal="center" vertical="center" shrinkToFit="1"/>
    </xf>
    <xf numFmtId="0" fontId="8" fillId="0" borderId="0" xfId="2" applyFont="1" applyFill="1" applyAlignment="1">
      <alignment vertical="center"/>
    </xf>
    <xf numFmtId="176" fontId="8" fillId="0" borderId="0" xfId="2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14" fontId="10" fillId="0" borderId="0" xfId="0" applyNumberFormat="1" applyFont="1" applyFill="1" applyAlignment="1">
      <alignment horizontal="center" vertical="center" shrinkToFit="1"/>
    </xf>
    <xf numFmtId="41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NumberFormat="1" applyFont="1" applyAlignment="1">
      <alignment vertical="center"/>
    </xf>
    <xf numFmtId="0" fontId="10" fillId="0" borderId="0" xfId="0" applyFont="1">
      <alignment vertical="center"/>
    </xf>
    <xf numFmtId="42" fontId="10" fillId="0" borderId="0" xfId="0" applyNumberFormat="1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176" fontId="10" fillId="0" borderId="0" xfId="0" applyNumberFormat="1" applyFont="1">
      <alignment vertical="center"/>
    </xf>
    <xf numFmtId="0" fontId="10" fillId="0" borderId="0" xfId="0" applyNumberFormat="1" applyFont="1" applyAlignment="1">
      <alignment horizontal="center" vertical="center"/>
    </xf>
    <xf numFmtId="41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left" vertical="center"/>
    </xf>
    <xf numFmtId="41" fontId="10" fillId="0" borderId="0" xfId="0" applyNumberFormat="1" applyFont="1" applyAlignment="1">
      <alignment vertical="center"/>
    </xf>
    <xf numFmtId="41" fontId="10" fillId="0" borderId="0" xfId="0" applyNumberFormat="1" applyFont="1" applyAlignment="1">
      <alignment horizontal="left" vertical="center" shrinkToFit="1"/>
    </xf>
    <xf numFmtId="178" fontId="10" fillId="0" borderId="0" xfId="0" applyNumberFormat="1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38" fontId="18" fillId="0" borderId="0" xfId="0" applyNumberFormat="1" applyFont="1" applyAlignment="1">
      <alignment horizontal="right" vertical="center"/>
    </xf>
    <xf numFmtId="38" fontId="18" fillId="0" borderId="0" xfId="0" applyNumberFormat="1" applyFont="1">
      <alignment vertical="center"/>
    </xf>
    <xf numFmtId="179" fontId="18" fillId="0" borderId="0" xfId="0" applyNumberFormat="1" applyFont="1" applyAlignment="1">
      <alignment horizontal="right"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22" fillId="0" borderId="19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41" fontId="0" fillId="0" borderId="48" xfId="1" applyFont="1" applyFill="1" applyBorder="1">
      <alignment vertical="center"/>
    </xf>
    <xf numFmtId="41" fontId="0" fillId="0" borderId="49" xfId="1" applyFont="1" applyFill="1" applyBorder="1">
      <alignment vertical="center"/>
    </xf>
    <xf numFmtId="41" fontId="0" fillId="0" borderId="50" xfId="1" applyFont="1" applyFill="1" applyBorder="1" applyAlignment="1">
      <alignment horizontal="right" vertical="center"/>
    </xf>
    <xf numFmtId="41" fontId="25" fillId="0" borderId="49" xfId="1" applyFont="1" applyFill="1" applyBorder="1" applyAlignment="1">
      <alignment vertical="center"/>
    </xf>
    <xf numFmtId="41" fontId="0" fillId="0" borderId="49" xfId="1" applyFont="1" applyFill="1" applyBorder="1" applyAlignment="1">
      <alignment vertical="center"/>
    </xf>
    <xf numFmtId="41" fontId="0" fillId="0" borderId="50" xfId="1" applyFont="1" applyFill="1" applyBorder="1">
      <alignment vertical="center"/>
    </xf>
    <xf numFmtId="41" fontId="25" fillId="0" borderId="48" xfId="1" applyFont="1" applyFill="1" applyBorder="1">
      <alignment vertical="center"/>
    </xf>
    <xf numFmtId="41" fontId="0" fillId="0" borderId="52" xfId="1" applyFont="1" applyFill="1" applyBorder="1">
      <alignment vertical="center"/>
    </xf>
    <xf numFmtId="179" fontId="0" fillId="0" borderId="48" xfId="0" applyNumberFormat="1" applyBorder="1" applyAlignment="1">
      <alignment horizontal="right" vertical="center"/>
    </xf>
    <xf numFmtId="41" fontId="0" fillId="0" borderId="59" xfId="1" applyFont="1" applyFill="1" applyBorder="1">
      <alignment vertical="center"/>
    </xf>
    <xf numFmtId="179" fontId="0" fillId="0" borderId="60" xfId="0" applyNumberFormat="1" applyBorder="1">
      <alignment vertical="center"/>
    </xf>
    <xf numFmtId="179" fontId="0" fillId="0" borderId="61" xfId="0" applyNumberFormat="1" applyBorder="1">
      <alignment vertical="center"/>
    </xf>
    <xf numFmtId="177" fontId="0" fillId="0" borderId="62" xfId="0" applyNumberFormat="1" applyBorder="1" applyAlignment="1">
      <alignment vertical="center" wrapText="1"/>
    </xf>
    <xf numFmtId="41" fontId="0" fillId="0" borderId="0" xfId="1" applyFont="1" applyAlignment="1">
      <alignment horizontal="center" vertical="center"/>
    </xf>
    <xf numFmtId="41" fontId="25" fillId="0" borderId="0" xfId="1" applyFont="1">
      <alignment vertical="center"/>
    </xf>
    <xf numFmtId="41" fontId="0" fillId="0" borderId="0" xfId="1" applyFont="1">
      <alignment vertical="center"/>
    </xf>
    <xf numFmtId="0" fontId="1" fillId="4" borderId="0" xfId="4" applyFont="1" applyFill="1">
      <alignment vertical="center"/>
    </xf>
    <xf numFmtId="0" fontId="28" fillId="4" borderId="63" xfId="4" applyFont="1" applyFill="1" applyBorder="1">
      <alignment vertical="center"/>
    </xf>
    <xf numFmtId="0" fontId="29" fillId="4" borderId="64" xfId="4" applyFont="1" applyFill="1" applyBorder="1" applyAlignment="1"/>
    <xf numFmtId="0" fontId="29" fillId="4" borderId="65" xfId="4" applyFont="1" applyFill="1" applyBorder="1" applyAlignment="1"/>
    <xf numFmtId="0" fontId="29" fillId="4" borderId="66" xfId="4" applyFont="1" applyFill="1" applyBorder="1" applyAlignment="1"/>
    <xf numFmtId="0" fontId="29" fillId="4" borderId="67" xfId="4" applyFont="1" applyFill="1" applyBorder="1" applyAlignment="1"/>
    <xf numFmtId="0" fontId="29" fillId="4" borderId="0" xfId="4" applyFont="1" applyFill="1" applyAlignment="1"/>
    <xf numFmtId="0" fontId="29" fillId="4" borderId="71" xfId="4" applyFont="1" applyFill="1" applyBorder="1" applyAlignment="1"/>
    <xf numFmtId="0" fontId="30" fillId="4" borderId="77" xfId="4" applyFont="1" applyFill="1" applyBorder="1">
      <alignment vertical="center"/>
    </xf>
    <xf numFmtId="0" fontId="30" fillId="4" borderId="77" xfId="4" applyFont="1" applyFill="1" applyBorder="1" applyAlignment="1">
      <alignment horizontal="center" vertical="center"/>
    </xf>
    <xf numFmtId="0" fontId="28" fillId="4" borderId="77" xfId="4" applyFont="1" applyFill="1" applyBorder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0" fontId="34" fillId="9" borderId="7" xfId="0" applyFont="1" applyFill="1" applyBorder="1" applyAlignment="1">
      <alignment horizontal="center" vertical="center" shrinkToFit="1"/>
    </xf>
    <xf numFmtId="0" fontId="34" fillId="0" borderId="30" xfId="0" applyFont="1" applyBorder="1" applyAlignment="1">
      <alignment horizontal="centerContinuous" vertical="center" shrinkToFit="1"/>
    </xf>
    <xf numFmtId="0" fontId="34" fillId="0" borderId="0" xfId="0" applyFont="1" applyBorder="1" applyAlignment="1">
      <alignment horizontal="centerContinuous" vertical="center" shrinkToFit="1"/>
    </xf>
    <xf numFmtId="0" fontId="34" fillId="0" borderId="3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41" fontId="34" fillId="0" borderId="8" xfId="0" applyNumberFormat="1" applyFont="1" applyBorder="1" applyAlignment="1">
      <alignment horizontal="center" vertical="center" shrinkToFit="1"/>
    </xf>
    <xf numFmtId="41" fontId="34" fillId="0" borderId="78" xfId="0" applyNumberFormat="1" applyFont="1" applyBorder="1" applyAlignment="1">
      <alignment horizontal="center" vertical="center" shrinkToFit="1"/>
    </xf>
    <xf numFmtId="0" fontId="34" fillId="0" borderId="79" xfId="0" applyFont="1" applyBorder="1" applyAlignment="1">
      <alignment horizontal="centerContinuous" vertical="center" shrinkToFit="1"/>
    </xf>
    <xf numFmtId="0" fontId="34" fillId="0" borderId="80" xfId="0" applyFont="1" applyBorder="1" applyAlignment="1">
      <alignment horizontal="centerContinuous" vertical="center" shrinkToFit="1"/>
    </xf>
    <xf numFmtId="0" fontId="34" fillId="0" borderId="79" xfId="0" applyFont="1" applyBorder="1" applyAlignment="1">
      <alignment vertical="center"/>
    </xf>
    <xf numFmtId="0" fontId="34" fillId="0" borderId="80" xfId="0" applyFont="1" applyBorder="1" applyAlignment="1">
      <alignment vertical="center"/>
    </xf>
    <xf numFmtId="41" fontId="34" fillId="0" borderId="16" xfId="0" applyNumberFormat="1" applyFont="1" applyBorder="1" applyAlignment="1">
      <alignment horizontal="center" vertical="center" shrinkToFit="1"/>
    </xf>
    <xf numFmtId="41" fontId="34" fillId="0" borderId="81" xfId="0" applyNumberFormat="1" applyFont="1" applyBorder="1" applyAlignment="1">
      <alignment horizontal="center" vertical="center" shrinkToFit="1"/>
    </xf>
    <xf numFmtId="0" fontId="34" fillId="0" borderId="8" xfId="0" applyFont="1" applyBorder="1" applyAlignment="1">
      <alignment horizontal="center" vertical="center" shrinkToFit="1"/>
    </xf>
    <xf numFmtId="0" fontId="34" fillId="0" borderId="16" xfId="0" applyFont="1" applyBorder="1" applyAlignment="1">
      <alignment horizontal="center" vertical="center" shrinkToFit="1"/>
    </xf>
    <xf numFmtId="0" fontId="34" fillId="0" borderId="7" xfId="0" applyFont="1" applyBorder="1" applyAlignment="1">
      <alignment vertical="center"/>
    </xf>
    <xf numFmtId="41" fontId="34" fillId="0" borderId="7" xfId="0" applyNumberFormat="1" applyFont="1" applyBorder="1" applyAlignment="1">
      <alignment horizontal="center" vertical="center" shrinkToFit="1"/>
    </xf>
    <xf numFmtId="3" fontId="34" fillId="0" borderId="9" xfId="0" applyNumberFormat="1" applyFont="1" applyBorder="1" applyAlignment="1">
      <alignment horizontal="center" vertical="center" shrinkToFit="1"/>
    </xf>
    <xf numFmtId="38" fontId="34" fillId="0" borderId="9" xfId="0" applyNumberFormat="1" applyFont="1" applyBorder="1" applyAlignment="1">
      <alignment horizontal="center" vertical="center" shrinkToFit="1"/>
    </xf>
    <xf numFmtId="180" fontId="34" fillId="0" borderId="82" xfId="0" applyNumberFormat="1" applyFont="1" applyBorder="1" applyAlignment="1">
      <alignment horizontal="center" vertical="center" shrinkToFit="1"/>
    </xf>
    <xf numFmtId="41" fontId="34" fillId="0" borderId="9" xfId="0" applyNumberFormat="1" applyFont="1" applyBorder="1" applyAlignment="1">
      <alignment horizontal="center" vertical="center" shrinkToFit="1"/>
    </xf>
    <xf numFmtId="3" fontId="34" fillId="0" borderId="16" xfId="0" applyNumberFormat="1" applyFont="1" applyBorder="1" applyAlignment="1">
      <alignment horizontal="center" vertical="center" shrinkToFit="1"/>
    </xf>
    <xf numFmtId="38" fontId="34" fillId="0" borderId="16" xfId="0" applyNumberFormat="1" applyFont="1" applyBorder="1" applyAlignment="1">
      <alignment horizontal="center" vertical="center" shrinkToFit="1"/>
    </xf>
    <xf numFmtId="180" fontId="34" fillId="0" borderId="79" xfId="0" applyNumberFormat="1" applyFont="1" applyBorder="1" applyAlignment="1">
      <alignment horizontal="center" vertical="center" shrinkToFit="1"/>
    </xf>
    <xf numFmtId="41" fontId="34" fillId="0" borderId="82" xfId="0" applyNumberFormat="1" applyFont="1" applyBorder="1" applyAlignment="1">
      <alignment horizontal="center" vertical="center" shrinkToFit="1"/>
    </xf>
    <xf numFmtId="180" fontId="34" fillId="0" borderId="16" xfId="0" applyNumberFormat="1" applyFont="1" applyBorder="1" applyAlignment="1">
      <alignment horizontal="center" vertical="center" shrinkToFit="1"/>
    </xf>
    <xf numFmtId="41" fontId="34" fillId="0" borderId="30" xfId="0" applyNumberFormat="1" applyFont="1" applyBorder="1" applyAlignment="1">
      <alignment horizontal="center" vertical="center" shrinkToFit="1"/>
    </xf>
    <xf numFmtId="180" fontId="34" fillId="0" borderId="9" xfId="0" applyNumberFormat="1" applyFont="1" applyBorder="1" applyAlignment="1">
      <alignment horizontal="center" vertical="center" shrinkToFit="1"/>
    </xf>
    <xf numFmtId="41" fontId="34" fillId="0" borderId="79" xfId="0" applyNumberFormat="1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82" xfId="0" applyFont="1" applyBorder="1" applyAlignment="1">
      <alignment horizontal="centerContinuous" vertical="center" shrinkToFit="1"/>
    </xf>
    <xf numFmtId="0" fontId="34" fillId="0" borderId="84" xfId="0" applyFont="1" applyBorder="1" applyAlignment="1">
      <alignment horizontal="centerContinuous" vertical="center" shrinkToFit="1"/>
    </xf>
    <xf numFmtId="0" fontId="34" fillId="0" borderId="82" xfId="0" applyFont="1" applyBorder="1">
      <alignment vertical="center"/>
    </xf>
    <xf numFmtId="0" fontId="34" fillId="0" borderId="84" xfId="0" applyFont="1" applyFill="1" applyBorder="1" applyAlignment="1">
      <alignment vertical="center"/>
    </xf>
    <xf numFmtId="41" fontId="34" fillId="0" borderId="84" xfId="0" applyNumberFormat="1" applyFont="1" applyFill="1" applyBorder="1" applyAlignment="1">
      <alignment horizontal="center" vertical="center" shrinkToFit="1"/>
    </xf>
    <xf numFmtId="41" fontId="34" fillId="0" borderId="83" xfId="0" applyNumberFormat="1" applyFont="1" applyFill="1" applyBorder="1" applyAlignment="1">
      <alignment horizontal="center" vertical="center" shrinkToFit="1"/>
    </xf>
    <xf numFmtId="0" fontId="34" fillId="0" borderId="30" xfId="0" applyFont="1" applyBorder="1">
      <alignment vertical="center"/>
    </xf>
    <xf numFmtId="0" fontId="34" fillId="0" borderId="0" xfId="0" applyFont="1" applyFill="1" applyBorder="1" applyAlignment="1">
      <alignment vertical="center"/>
    </xf>
    <xf numFmtId="41" fontId="34" fillId="0" borderId="0" xfId="0" applyNumberFormat="1" applyFont="1" applyFill="1" applyBorder="1" applyAlignment="1">
      <alignment horizontal="center" vertical="center" shrinkToFit="1"/>
    </xf>
    <xf numFmtId="181" fontId="34" fillId="0" borderId="0" xfId="0" applyNumberFormat="1" applyFont="1" applyFill="1" applyBorder="1" applyAlignment="1">
      <alignment horizontal="center" vertical="center" shrinkToFit="1"/>
    </xf>
    <xf numFmtId="41" fontId="34" fillId="0" borderId="78" xfId="0" applyNumberFormat="1" applyFont="1" applyFill="1" applyBorder="1" applyAlignment="1">
      <alignment horizontal="center" vertical="center" shrinkToFit="1"/>
    </xf>
    <xf numFmtId="0" fontId="34" fillId="0" borderId="79" xfId="0" applyFont="1" applyBorder="1">
      <alignment vertical="center"/>
    </xf>
    <xf numFmtId="0" fontId="34" fillId="0" borderId="80" xfId="0" applyFont="1" applyFill="1" applyBorder="1" applyAlignment="1">
      <alignment vertical="center"/>
    </xf>
    <xf numFmtId="41" fontId="34" fillId="0" borderId="80" xfId="0" applyNumberFormat="1" applyFont="1" applyFill="1" applyBorder="1" applyAlignment="1">
      <alignment horizontal="center" vertical="center" shrinkToFit="1"/>
    </xf>
    <xf numFmtId="41" fontId="34" fillId="0" borderId="81" xfId="0" applyNumberFormat="1" applyFont="1" applyFill="1" applyBorder="1" applyAlignment="1">
      <alignment horizontal="center" vertical="center" shrinkToFit="1"/>
    </xf>
    <xf numFmtId="0" fontId="34" fillId="0" borderId="7" xfId="0" applyFont="1" applyBorder="1" applyAlignment="1">
      <alignment horizontal="center" vertical="center" shrinkToFit="1"/>
    </xf>
    <xf numFmtId="0" fontId="34" fillId="0" borderId="35" xfId="0" applyFont="1" applyBorder="1" applyAlignment="1">
      <alignment vertical="center"/>
    </xf>
    <xf numFmtId="0" fontId="34" fillId="0" borderId="83" xfId="0" applyFont="1" applyBorder="1" applyAlignment="1">
      <alignment horizontal="centerContinuous" vertical="center" shrinkToFit="1"/>
    </xf>
    <xf numFmtId="0" fontId="34" fillId="0" borderId="9" xfId="0" applyFont="1" applyBorder="1" applyAlignment="1">
      <alignment horizontal="centerContinuous" vertical="center" shrinkToFit="1"/>
    </xf>
    <xf numFmtId="0" fontId="34" fillId="0" borderId="35" xfId="0" applyFont="1" applyBorder="1" applyAlignment="1">
      <alignment horizontal="centerContinuous" vertical="center" shrinkToFit="1"/>
    </xf>
    <xf numFmtId="0" fontId="34" fillId="0" borderId="36" xfId="0" applyFont="1" applyBorder="1" applyAlignment="1">
      <alignment horizontal="centerContinuous" vertical="center" shrinkToFit="1"/>
    </xf>
    <xf numFmtId="41" fontId="34" fillId="0" borderId="7" xfId="0" applyNumberFormat="1" applyFont="1" applyBorder="1" applyAlignment="1">
      <alignment vertical="center" shrinkToFit="1"/>
    </xf>
    <xf numFmtId="0" fontId="34" fillId="0" borderId="84" xfId="0" applyFont="1" applyBorder="1" applyAlignment="1">
      <alignment vertical="center"/>
    </xf>
    <xf numFmtId="41" fontId="34" fillId="0" borderId="9" xfId="0" applyNumberFormat="1" applyFont="1" applyBorder="1" applyAlignment="1">
      <alignment vertical="center" shrinkToFit="1"/>
    </xf>
    <xf numFmtId="0" fontId="34" fillId="9" borderId="37" xfId="0" applyFont="1" applyFill="1" applyBorder="1" applyAlignment="1">
      <alignment horizontal="centerContinuous" vertical="center" shrinkToFit="1"/>
    </xf>
    <xf numFmtId="0" fontId="34" fillId="9" borderId="35" xfId="0" applyFont="1" applyFill="1" applyBorder="1" applyAlignment="1">
      <alignment horizontal="centerContinuous" vertical="center" shrinkToFit="1"/>
    </xf>
    <xf numFmtId="0" fontId="34" fillId="9" borderId="36" xfId="0" applyFont="1" applyFill="1" applyBorder="1" applyAlignment="1">
      <alignment horizontal="centerContinuous" vertical="center" shrinkToFit="1"/>
    </xf>
    <xf numFmtId="0" fontId="34" fillId="9" borderId="35" xfId="0" applyFont="1" applyFill="1" applyBorder="1" applyAlignment="1">
      <alignment horizontal="centerContinuous" vertical="center"/>
    </xf>
    <xf numFmtId="41" fontId="34" fillId="9" borderId="7" xfId="0" applyNumberFormat="1" applyFont="1" applyFill="1" applyBorder="1" applyAlignment="1">
      <alignment vertical="center" shrinkToFit="1"/>
    </xf>
    <xf numFmtId="43" fontId="0" fillId="0" borderId="0" xfId="0" applyNumberFormat="1">
      <alignment vertical="center"/>
    </xf>
    <xf numFmtId="41" fontId="34" fillId="10" borderId="7" xfId="0" applyNumberFormat="1" applyFont="1" applyFill="1" applyBorder="1" applyAlignment="1">
      <alignment vertical="center"/>
    </xf>
    <xf numFmtId="0" fontId="34" fillId="11" borderId="37" xfId="0" applyFont="1" applyFill="1" applyBorder="1" applyAlignment="1">
      <alignment horizontal="centerContinuous" vertical="center" shrinkToFit="1"/>
    </xf>
    <xf numFmtId="0" fontId="34" fillId="11" borderId="35" xfId="0" applyFont="1" applyFill="1" applyBorder="1" applyAlignment="1">
      <alignment horizontal="centerContinuous" vertical="center" shrinkToFit="1"/>
    </xf>
    <xf numFmtId="0" fontId="34" fillId="11" borderId="36" xfId="0" applyFont="1" applyFill="1" applyBorder="1" applyAlignment="1">
      <alignment horizontal="centerContinuous" vertical="center" shrinkToFit="1"/>
    </xf>
    <xf numFmtId="41" fontId="34" fillId="11" borderId="7" xfId="0" applyNumberFormat="1" applyFont="1" applyFill="1" applyBorder="1" applyAlignment="1">
      <alignment vertical="center" shrinkToFit="1"/>
    </xf>
    <xf numFmtId="0" fontId="34" fillId="0" borderId="82" xfId="0" applyFont="1" applyFill="1" applyBorder="1" applyAlignment="1">
      <alignment vertical="center"/>
    </xf>
    <xf numFmtId="0" fontId="34" fillId="0" borderId="30" xfId="0" applyFont="1" applyFill="1" applyBorder="1" applyAlignment="1">
      <alignment vertical="center"/>
    </xf>
    <xf numFmtId="0" fontId="34" fillId="0" borderId="79" xfId="0" applyFont="1" applyFill="1" applyBorder="1" applyAlignment="1">
      <alignment vertical="center"/>
    </xf>
    <xf numFmtId="0" fontId="45" fillId="12" borderId="7" xfId="0" applyFont="1" applyFill="1" applyBorder="1">
      <alignment vertical="center"/>
    </xf>
    <xf numFmtId="0" fontId="45" fillId="12" borderId="7" xfId="0" applyFont="1" applyFill="1" applyBorder="1" applyAlignment="1">
      <alignment horizontal="left" vertical="center"/>
    </xf>
    <xf numFmtId="41" fontId="45" fillId="12" borderId="7" xfId="1" applyFont="1" applyFill="1" applyBorder="1">
      <alignment vertical="center"/>
    </xf>
    <xf numFmtId="41" fontId="45" fillId="12" borderId="7" xfId="1" applyFont="1" applyFill="1" applyBorder="1" applyAlignment="1">
      <alignment horizontal="center" vertical="center"/>
    </xf>
    <xf numFmtId="0" fontId="45" fillId="12" borderId="7" xfId="0" applyFont="1" applyFill="1" applyBorder="1" applyAlignment="1">
      <alignment horizontal="center" vertical="center"/>
    </xf>
    <xf numFmtId="41" fontId="45" fillId="12" borderId="7" xfId="12" applyFont="1" applyFill="1" applyBorder="1" applyAlignment="1">
      <alignment horizontal="center" vertical="center"/>
    </xf>
    <xf numFmtId="41" fontId="45" fillId="12" borderId="8" xfId="12" applyFont="1" applyFill="1" applyBorder="1" applyAlignment="1">
      <alignment horizontal="center" vertical="center"/>
    </xf>
    <xf numFmtId="41" fontId="45" fillId="12" borderId="30" xfId="12" applyFont="1" applyFill="1" applyBorder="1" applyAlignment="1">
      <alignment horizontal="center" vertical="center"/>
    </xf>
    <xf numFmtId="0" fontId="42" fillId="0" borderId="7" xfId="13" applyFont="1" applyFill="1" applyBorder="1" applyAlignment="1">
      <alignment horizontal="center" vertical="center" shrinkToFit="1"/>
    </xf>
    <xf numFmtId="177" fontId="42" fillId="0" borderId="7" xfId="13" applyNumberFormat="1" applyFont="1" applyFill="1" applyBorder="1" applyAlignment="1">
      <alignment horizontal="center" vertical="center" shrinkToFit="1"/>
    </xf>
    <xf numFmtId="177" fontId="11" fillId="0" borderId="7" xfId="13" applyNumberFormat="1" applyFont="1" applyFill="1" applyBorder="1" applyAlignment="1">
      <alignment horizontal="center" vertical="center" shrinkToFit="1"/>
    </xf>
    <xf numFmtId="0" fontId="43" fillId="9" borderId="7" xfId="14" applyFont="1" applyFill="1" applyBorder="1">
      <alignment vertical="center"/>
    </xf>
    <xf numFmtId="0" fontId="43" fillId="0" borderId="7" xfId="14" applyFont="1" applyBorder="1" applyAlignment="1">
      <alignment horizontal="left" vertical="center"/>
    </xf>
    <xf numFmtId="0" fontId="43" fillId="0" borderId="7" xfId="14" applyFont="1" applyFill="1" applyBorder="1" applyAlignment="1">
      <alignment horizontal="left" vertical="center"/>
    </xf>
    <xf numFmtId="0" fontId="43" fillId="0" borderId="7" xfId="14" applyFont="1" applyBorder="1" applyAlignment="1">
      <alignment horizontal="center" vertical="center"/>
    </xf>
    <xf numFmtId="41" fontId="43" fillId="0" borderId="7" xfId="1" applyFont="1" applyBorder="1" applyAlignment="1">
      <alignment horizontal="center" vertical="center"/>
    </xf>
    <xf numFmtId="41" fontId="29" fillId="0" borderId="7" xfId="1" applyFont="1" applyBorder="1">
      <alignment vertical="center"/>
    </xf>
    <xf numFmtId="41" fontId="29" fillId="0" borderId="7" xfId="12" applyFont="1" applyBorder="1">
      <alignment vertical="center"/>
    </xf>
    <xf numFmtId="41" fontId="29" fillId="0" borderId="7" xfId="12" applyFont="1" applyBorder="1" applyAlignment="1">
      <alignment horizontal="center" vertical="center"/>
    </xf>
    <xf numFmtId="41" fontId="42" fillId="0" borderId="7" xfId="1" applyFont="1" applyFill="1" applyBorder="1" applyAlignment="1">
      <alignment vertical="center" shrinkToFit="1"/>
    </xf>
    <xf numFmtId="0" fontId="46" fillId="0" borderId="7" xfId="0" applyFont="1" applyBorder="1" applyAlignment="1">
      <alignment horizontal="left" vertical="center"/>
    </xf>
    <xf numFmtId="10" fontId="46" fillId="0" borderId="7" xfId="0" applyNumberFormat="1" applyFont="1" applyBorder="1" applyAlignment="1">
      <alignment horizontal="left" vertical="center"/>
    </xf>
    <xf numFmtId="9" fontId="46" fillId="0" borderId="7" xfId="0" applyNumberFormat="1" applyFont="1" applyBorder="1" applyAlignment="1">
      <alignment horizontal="left" vertical="center"/>
    </xf>
    <xf numFmtId="0" fontId="0" fillId="0" borderId="0" xfId="0" quotePrefix="1">
      <alignment vertical="center"/>
    </xf>
    <xf numFmtId="0" fontId="43" fillId="0" borderId="7" xfId="0" applyFont="1" applyFill="1" applyBorder="1" applyAlignment="1">
      <alignment vertical="top"/>
    </xf>
    <xf numFmtId="0" fontId="43" fillId="0" borderId="7" xfId="0" applyFont="1" applyFill="1" applyBorder="1" applyAlignment="1">
      <alignment horizontal="left" vertical="top"/>
    </xf>
    <xf numFmtId="0" fontId="43" fillId="0" borderId="7" xfId="0" applyFont="1" applyFill="1" applyBorder="1" applyAlignment="1">
      <alignment horizontal="left" vertical="center"/>
    </xf>
    <xf numFmtId="0" fontId="43" fillId="0" borderId="7" xfId="0" applyFont="1" applyBorder="1" applyAlignment="1">
      <alignment horizontal="left" vertical="top"/>
    </xf>
    <xf numFmtId="0" fontId="43" fillId="0" borderId="7" xfId="0" applyFont="1" applyBorder="1" applyAlignment="1">
      <alignment horizontal="left" vertical="center"/>
    </xf>
    <xf numFmtId="0" fontId="43" fillId="13" borderId="7" xfId="14" applyFont="1" applyFill="1" applyBorder="1">
      <alignment vertical="center"/>
    </xf>
    <xf numFmtId="0" fontId="43" fillId="14" borderId="7" xfId="14" applyFont="1" applyFill="1" applyBorder="1">
      <alignment vertical="center"/>
    </xf>
    <xf numFmtId="0" fontId="43" fillId="0" borderId="7" xfId="14" applyFont="1" applyBorder="1">
      <alignment vertical="center"/>
    </xf>
    <xf numFmtId="0" fontId="43" fillId="0" borderId="7" xfId="15" applyFont="1" applyFill="1" applyBorder="1" applyAlignment="1">
      <alignment horizontal="left" vertical="center" shrinkToFit="1"/>
    </xf>
    <xf numFmtId="41" fontId="43" fillId="0" borderId="7" xfId="3" applyFont="1" applyBorder="1">
      <alignment vertical="center"/>
    </xf>
    <xf numFmtId="41" fontId="29" fillId="0" borderId="7" xfId="3" applyFont="1" applyBorder="1">
      <alignment vertical="center"/>
    </xf>
    <xf numFmtId="41" fontId="29" fillId="0" borderId="7" xfId="3" applyFont="1" applyBorder="1" applyAlignment="1">
      <alignment horizontal="center" vertical="center"/>
    </xf>
    <xf numFmtId="0" fontId="43" fillId="0" borderId="7" xfId="14" applyFont="1" applyFill="1" applyBorder="1">
      <alignment vertical="center"/>
    </xf>
    <xf numFmtId="0" fontId="43" fillId="0" borderId="7" xfId="14" applyFont="1" applyFill="1" applyBorder="1" applyAlignment="1">
      <alignment vertical="center" shrinkToFit="1"/>
    </xf>
    <xf numFmtId="41" fontId="43" fillId="0" borderId="7" xfId="3" applyFont="1" applyFill="1" applyBorder="1">
      <alignment vertical="center"/>
    </xf>
    <xf numFmtId="0" fontId="43" fillId="0" borderId="7" xfId="0" applyFont="1" applyBorder="1" applyAlignment="1">
      <alignment vertical="center" shrinkToFit="1"/>
    </xf>
    <xf numFmtId="0" fontId="43" fillId="15" borderId="7" xfId="14" applyFont="1" applyFill="1" applyBorder="1">
      <alignment vertical="center"/>
    </xf>
    <xf numFmtId="41" fontId="29" fillId="0" borderId="7" xfId="0" applyNumberFormat="1" applyFont="1" applyBorder="1">
      <alignment vertical="center"/>
    </xf>
    <xf numFmtId="41" fontId="29" fillId="0" borderId="7" xfId="0" applyNumberFormat="1" applyFont="1" applyBorder="1" applyAlignment="1">
      <alignment horizontal="center" vertical="center"/>
    </xf>
    <xf numFmtId="0" fontId="43" fillId="16" borderId="7" xfId="14" applyFont="1" applyFill="1" applyBorder="1">
      <alignment vertical="center"/>
    </xf>
    <xf numFmtId="0" fontId="29" fillId="0" borderId="7" xfId="0" applyFont="1" applyBorder="1" applyAlignment="1">
      <alignment horizontal="center" vertical="center"/>
    </xf>
    <xf numFmtId="41" fontId="29" fillId="0" borderId="7" xfId="0" applyNumberFormat="1" applyFont="1" applyFill="1" applyBorder="1" applyAlignment="1">
      <alignment horizontal="center" vertical="center" shrinkToFit="1"/>
    </xf>
    <xf numFmtId="41" fontId="48" fillId="0" borderId="7" xfId="0" applyNumberFormat="1" applyFont="1" applyFill="1" applyBorder="1" applyAlignment="1">
      <alignment horizontal="center" vertical="center" shrinkToFit="1"/>
    </xf>
    <xf numFmtId="0" fontId="43" fillId="0" borderId="7" xfId="14" applyFont="1" applyBorder="1" applyAlignment="1">
      <alignment vertical="center"/>
    </xf>
    <xf numFmtId="0" fontId="43" fillId="0" borderId="7" xfId="14" applyFont="1" applyFill="1" applyBorder="1" applyAlignment="1">
      <alignment vertical="center"/>
    </xf>
    <xf numFmtId="0" fontId="43" fillId="0" borderId="7" xfId="14" applyFont="1" applyBorder="1" applyAlignment="1">
      <alignment vertical="center" wrapText="1"/>
    </xf>
    <xf numFmtId="0" fontId="43" fillId="0" borderId="7" xfId="15" applyFont="1" applyFill="1" applyBorder="1" applyAlignment="1">
      <alignment horizontal="left" vertical="center" wrapText="1" shrinkToFit="1"/>
    </xf>
    <xf numFmtId="0" fontId="43" fillId="17" borderId="7" xfId="14" applyFont="1" applyFill="1" applyBorder="1">
      <alignment vertical="center"/>
    </xf>
    <xf numFmtId="0" fontId="42" fillId="0" borderId="7" xfId="14" applyFont="1" applyFill="1" applyBorder="1">
      <alignment vertical="center"/>
    </xf>
    <xf numFmtId="0" fontId="43" fillId="0" borderId="7" xfId="0" applyFont="1" applyBorder="1">
      <alignment vertical="center"/>
    </xf>
    <xf numFmtId="0" fontId="43" fillId="18" borderId="7" xfId="14" applyFont="1" applyFill="1" applyBorder="1">
      <alignment vertical="center"/>
    </xf>
    <xf numFmtId="0" fontId="1" fillId="0" borderId="7" xfId="0" applyFont="1" applyBorder="1">
      <alignment vertical="center"/>
    </xf>
    <xf numFmtId="0" fontId="29" fillId="19" borderId="7" xfId="0" applyFont="1" applyFill="1" applyBorder="1">
      <alignment vertical="center"/>
    </xf>
    <xf numFmtId="0" fontId="29" fillId="0" borderId="7" xfId="0" applyFont="1" applyBorder="1">
      <alignment vertical="center"/>
    </xf>
    <xf numFmtId="0" fontId="43" fillId="20" borderId="7" xfId="14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41" fontId="1" fillId="0" borderId="7" xfId="1" applyFont="1" applyBorder="1">
      <alignment vertical="center"/>
    </xf>
    <xf numFmtId="0" fontId="43" fillId="6" borderId="7" xfId="14" applyFont="1" applyFill="1" applyBorder="1">
      <alignment vertical="center"/>
    </xf>
    <xf numFmtId="41" fontId="0" fillId="0" borderId="7" xfId="1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1" fillId="0" borderId="0" xfId="2" applyFont="1" applyAlignment="1">
      <alignment horizontal="left" vertical="center"/>
    </xf>
    <xf numFmtId="0" fontId="10" fillId="0" borderId="0" xfId="2" applyFont="1">
      <alignment vertical="center"/>
    </xf>
    <xf numFmtId="0" fontId="7" fillId="0" borderId="16" xfId="4" applyFont="1" applyBorder="1" applyAlignment="1">
      <alignment horizontal="center" vertical="center" shrinkToFit="1"/>
    </xf>
    <xf numFmtId="0" fontId="0" fillId="0" borderId="7" xfId="0" applyBorder="1" applyAlignment="1">
      <alignment vertical="center" wrapText="1"/>
    </xf>
    <xf numFmtId="0" fontId="17" fillId="0" borderId="0" xfId="6" applyFont="1" applyAlignment="1">
      <alignment vertical="center"/>
    </xf>
    <xf numFmtId="0" fontId="0" fillId="0" borderId="27" xfId="0" applyBorder="1">
      <alignment vertical="center"/>
    </xf>
    <xf numFmtId="0" fontId="0" fillId="0" borderId="18" xfId="0" applyBorder="1" applyAlignment="1">
      <alignment horizontal="center" vertical="center" wrapText="1"/>
    </xf>
    <xf numFmtId="0" fontId="19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79" fontId="0" fillId="0" borderId="51" xfId="0" applyNumberFormat="1" applyBorder="1" applyAlignment="1">
      <alignment horizontal="right" vertical="center"/>
    </xf>
    <xf numFmtId="179" fontId="0" fillId="0" borderId="49" xfId="0" applyNumberFormat="1" applyBorder="1" applyAlignment="1">
      <alignment horizontal="right" vertical="center"/>
    </xf>
    <xf numFmtId="177" fontId="0" fillId="0" borderId="53" xfId="0" applyNumberFormat="1" applyBorder="1" applyAlignment="1">
      <alignment vertical="center" wrapText="1"/>
    </xf>
    <xf numFmtId="0" fontId="7" fillId="0" borderId="16" xfId="4" applyFont="1" applyFill="1" applyBorder="1" applyAlignment="1">
      <alignment horizontal="center" vertical="center" shrinkToFit="1"/>
    </xf>
    <xf numFmtId="41" fontId="0" fillId="0" borderId="51" xfId="1" applyFont="1" applyFill="1" applyBorder="1" applyAlignment="1">
      <alignment vertical="center"/>
    </xf>
    <xf numFmtId="41" fontId="0" fillId="0" borderId="85" xfId="1" applyFont="1" applyFill="1" applyBorder="1">
      <alignment vertical="center"/>
    </xf>
    <xf numFmtId="41" fontId="0" fillId="0" borderId="86" xfId="1" applyFont="1" applyFill="1" applyBorder="1">
      <alignment vertical="center"/>
    </xf>
    <xf numFmtId="41" fontId="0" fillId="0" borderId="55" xfId="1" applyFont="1" applyFill="1" applyBorder="1" applyAlignment="1">
      <alignment horizontal="right" vertical="center"/>
    </xf>
    <xf numFmtId="41" fontId="25" fillId="0" borderId="86" xfId="1" applyFont="1" applyFill="1" applyBorder="1" applyAlignment="1">
      <alignment vertical="center"/>
    </xf>
    <xf numFmtId="41" fontId="0" fillId="0" borderId="86" xfId="1" applyFont="1" applyFill="1" applyBorder="1" applyAlignment="1">
      <alignment vertical="center"/>
    </xf>
    <xf numFmtId="41" fontId="0" fillId="0" borderId="55" xfId="1" applyFont="1" applyFill="1" applyBorder="1">
      <alignment vertical="center"/>
    </xf>
    <xf numFmtId="41" fontId="0" fillId="0" borderId="87" xfId="1" applyFont="1" applyFill="1" applyBorder="1">
      <alignment vertical="center"/>
    </xf>
    <xf numFmtId="41" fontId="25" fillId="0" borderId="85" xfId="1" applyFont="1" applyFill="1" applyBorder="1">
      <alignment vertical="center"/>
    </xf>
    <xf numFmtId="179" fontId="0" fillId="0" borderId="88" xfId="0" applyNumberFormat="1" applyBorder="1" applyAlignment="1">
      <alignment horizontal="right" vertical="center"/>
    </xf>
    <xf numFmtId="179" fontId="0" fillId="0" borderId="89" xfId="0" applyNumberFormat="1" applyBorder="1" applyAlignment="1">
      <alignment horizontal="right" vertical="center"/>
    </xf>
    <xf numFmtId="177" fontId="0" fillId="0" borderId="90" xfId="0" applyNumberFormat="1" applyBorder="1" applyAlignment="1">
      <alignment vertical="center" wrapText="1"/>
    </xf>
    <xf numFmtId="41" fontId="0" fillId="0" borderId="60" xfId="1" applyFont="1" applyBorder="1">
      <alignment vertical="center"/>
    </xf>
    <xf numFmtId="41" fontId="0" fillId="0" borderId="91" xfId="1" applyFont="1" applyBorder="1">
      <alignment vertical="center"/>
    </xf>
    <xf numFmtId="41" fontId="0" fillId="0" borderId="59" xfId="1" applyFont="1" applyBorder="1">
      <alignment vertical="center"/>
    </xf>
    <xf numFmtId="41" fontId="0" fillId="0" borderId="91" xfId="1" applyFont="1" applyFill="1" applyBorder="1">
      <alignment vertical="center"/>
    </xf>
    <xf numFmtId="41" fontId="25" fillId="0" borderId="91" xfId="1" applyFont="1" applyFill="1" applyBorder="1">
      <alignment vertical="center"/>
    </xf>
    <xf numFmtId="41" fontId="0" fillId="0" borderId="60" xfId="1" applyFont="1" applyFill="1" applyBorder="1">
      <alignment vertical="center"/>
    </xf>
    <xf numFmtId="41" fontId="0" fillId="0" borderId="61" xfId="1" applyFont="1" applyFill="1" applyBorder="1">
      <alignment vertical="center"/>
    </xf>
    <xf numFmtId="41" fontId="10" fillId="0" borderId="15" xfId="2" applyNumberFormat="1" applyFont="1" applyBorder="1" applyAlignment="1">
      <alignment horizontal="left" vertical="center" shrinkToFit="1"/>
    </xf>
    <xf numFmtId="41" fontId="10" fillId="0" borderId="16" xfId="2" applyNumberFormat="1" applyFont="1" applyBorder="1" applyAlignment="1">
      <alignment horizontal="left" vertical="center" shrinkToFit="1"/>
    </xf>
    <xf numFmtId="49" fontId="8" fillId="6" borderId="18" xfId="2" applyNumberFormat="1" applyFont="1" applyFill="1" applyBorder="1" applyAlignment="1">
      <alignment horizontal="center" vertical="center" shrinkToFit="1"/>
    </xf>
    <xf numFmtId="49" fontId="8" fillId="6" borderId="19" xfId="2" applyNumberFormat="1" applyFont="1" applyFill="1" applyBorder="1" applyAlignment="1">
      <alignment horizontal="center" vertical="center" shrinkToFi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41" fontId="8" fillId="2" borderId="7" xfId="2" applyNumberFormat="1" applyFont="1" applyFill="1" applyBorder="1" applyAlignment="1">
      <alignment horizontal="center" vertical="center" wrapText="1"/>
    </xf>
    <xf numFmtId="41" fontId="8" fillId="2" borderId="12" xfId="2" applyNumberFormat="1" applyFont="1" applyFill="1" applyBorder="1" applyAlignment="1">
      <alignment horizontal="center" vertical="center" wrapText="1"/>
    </xf>
    <xf numFmtId="41" fontId="8" fillId="2" borderId="9" xfId="2" applyNumberFormat="1" applyFont="1" applyFill="1" applyBorder="1" applyAlignment="1">
      <alignment horizontal="center" vertical="center" wrapText="1"/>
    </xf>
    <xf numFmtId="41" fontId="8" fillId="2" borderId="13" xfId="2" applyNumberFormat="1" applyFont="1" applyFill="1" applyBorder="1" applyAlignment="1">
      <alignment horizontal="center" vertical="center" wrapText="1"/>
    </xf>
    <xf numFmtId="0" fontId="8" fillId="2" borderId="7" xfId="2" applyNumberFormat="1" applyFont="1" applyFill="1" applyBorder="1" applyAlignment="1">
      <alignment horizontal="center" vertical="center" wrapText="1"/>
    </xf>
    <xf numFmtId="0" fontId="8" fillId="2" borderId="12" xfId="2" applyNumberFormat="1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41" fontId="8" fillId="2" borderId="7" xfId="2" applyNumberFormat="1" applyFont="1" applyFill="1" applyBorder="1" applyAlignment="1">
      <alignment horizontal="center" vertical="center" shrinkToFit="1"/>
    </xf>
    <xf numFmtId="41" fontId="8" fillId="2" borderId="12" xfId="2" applyNumberFormat="1" applyFont="1" applyFill="1" applyBorder="1" applyAlignment="1">
      <alignment horizontal="center" vertical="center" shrinkToFit="1"/>
    </xf>
    <xf numFmtId="177" fontId="8" fillId="2" borderId="7" xfId="2" applyNumberFormat="1" applyFont="1" applyFill="1" applyBorder="1" applyAlignment="1">
      <alignment horizontal="center" vertical="center" wrapText="1"/>
    </xf>
    <xf numFmtId="177" fontId="8" fillId="2" borderId="12" xfId="2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14" fontId="8" fillId="2" borderId="3" xfId="2" applyNumberFormat="1" applyFont="1" applyFill="1" applyBorder="1" applyAlignment="1">
      <alignment horizontal="center" vertical="center" wrapText="1" shrinkToFit="1"/>
    </xf>
    <xf numFmtId="14" fontId="8" fillId="2" borderId="7" xfId="2" applyNumberFormat="1" applyFont="1" applyFill="1" applyBorder="1" applyAlignment="1">
      <alignment horizontal="center" vertical="center" wrapText="1" shrinkToFit="1"/>
    </xf>
    <xf numFmtId="14" fontId="8" fillId="2" borderId="12" xfId="2" applyNumberFormat="1" applyFont="1" applyFill="1" applyBorder="1" applyAlignment="1">
      <alignment horizontal="center" vertical="center" wrapText="1" shrinkToFit="1"/>
    </xf>
    <xf numFmtId="14" fontId="8" fillId="2" borderId="4" xfId="2" applyNumberFormat="1" applyFont="1" applyFill="1" applyBorder="1" applyAlignment="1">
      <alignment horizontal="center" vertical="center" wrapText="1" shrinkToFit="1"/>
    </xf>
    <xf numFmtId="14" fontId="8" fillId="2" borderId="8" xfId="2" applyNumberFormat="1" applyFont="1" applyFill="1" applyBorder="1" applyAlignment="1">
      <alignment horizontal="center" vertical="center" wrapText="1" shrinkToFit="1"/>
    </xf>
    <xf numFmtId="14" fontId="8" fillId="2" borderId="13" xfId="2" applyNumberFormat="1" applyFont="1" applyFill="1" applyBorder="1" applyAlignment="1">
      <alignment horizontal="center" vertical="center" wrapText="1" shrinkToFit="1"/>
    </xf>
    <xf numFmtId="41" fontId="8" fillId="2" borderId="3" xfId="2" applyNumberFormat="1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/>
    </xf>
    <xf numFmtId="0" fontId="0" fillId="8" borderId="21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8" borderId="46" xfId="0" applyFill="1" applyBorder="1" applyAlignment="1">
      <alignment horizontal="center" vertical="center" wrapText="1"/>
    </xf>
    <xf numFmtId="0" fontId="0" fillId="8" borderId="54" xfId="0" applyFill="1" applyBorder="1" applyAlignment="1">
      <alignment horizontal="center" vertical="center" wrapText="1"/>
    </xf>
    <xf numFmtId="0" fontId="0" fillId="8" borderId="57" xfId="0" applyFill="1" applyBorder="1" applyAlignment="1">
      <alignment horizontal="center" vertical="center"/>
    </xf>
    <xf numFmtId="0" fontId="0" fillId="8" borderId="58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8" borderId="47" xfId="0" applyFill="1" applyBorder="1" applyAlignment="1">
      <alignment horizontal="center" vertical="center" wrapText="1"/>
    </xf>
    <xf numFmtId="0" fontId="0" fillId="8" borderId="5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79" fontId="0" fillId="0" borderId="24" xfId="0" applyNumberFormat="1" applyBorder="1" applyAlignment="1">
      <alignment horizontal="center" vertical="center" wrapText="1"/>
    </xf>
    <xf numFmtId="179" fontId="0" fillId="0" borderId="23" xfId="0" applyNumberForma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79" fontId="0" fillId="0" borderId="9" xfId="0" applyNumberFormat="1" applyBorder="1" applyAlignment="1">
      <alignment horizontal="center" vertical="center"/>
    </xf>
    <xf numFmtId="179" fontId="0" fillId="0" borderId="41" xfId="0" applyNumberForma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179" fontId="0" fillId="0" borderId="32" xfId="0" applyNumberFormat="1" applyBorder="1" applyAlignment="1">
      <alignment horizontal="center" vertical="center"/>
    </xf>
    <xf numFmtId="179" fontId="0" fillId="0" borderId="40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6" fillId="0" borderId="0" xfId="6" applyFont="1" applyAlignment="1">
      <alignment horizontal="left" vertical="center"/>
    </xf>
    <xf numFmtId="0" fontId="0" fillId="8" borderId="4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9" fillId="4" borderId="68" xfId="4" applyFont="1" applyFill="1" applyBorder="1" applyAlignment="1">
      <alignment horizontal="center"/>
    </xf>
    <xf numFmtId="0" fontId="29" fillId="4" borderId="69" xfId="4" applyFont="1" applyFill="1" applyBorder="1" applyAlignment="1">
      <alignment horizontal="center"/>
    </xf>
    <xf numFmtId="0" fontId="29" fillId="4" borderId="70" xfId="4" applyFont="1" applyFill="1" applyBorder="1" applyAlignment="1">
      <alignment horizontal="center"/>
    </xf>
    <xf numFmtId="0" fontId="29" fillId="4" borderId="72" xfId="4" applyFont="1" applyFill="1" applyBorder="1" applyAlignment="1">
      <alignment horizontal="center"/>
    </xf>
    <xf numFmtId="0" fontId="29" fillId="4" borderId="0" xfId="4" applyFont="1" applyFill="1" applyAlignment="1">
      <alignment horizontal="center"/>
    </xf>
    <xf numFmtId="0" fontId="29" fillId="4" borderId="73" xfId="4" applyFont="1" applyFill="1" applyBorder="1" applyAlignment="1">
      <alignment horizontal="center"/>
    </xf>
    <xf numFmtId="0" fontId="29" fillId="4" borderId="74" xfId="4" applyFont="1" applyFill="1" applyBorder="1" applyAlignment="1">
      <alignment horizontal="center"/>
    </xf>
    <xf numFmtId="0" fontId="29" fillId="4" borderId="75" xfId="4" applyFont="1" applyFill="1" applyBorder="1" applyAlignment="1">
      <alignment horizontal="center"/>
    </xf>
    <xf numFmtId="0" fontId="29" fillId="4" borderId="76" xfId="4" applyFont="1" applyFill="1" applyBorder="1" applyAlignment="1">
      <alignment horizontal="center"/>
    </xf>
    <xf numFmtId="0" fontId="31" fillId="4" borderId="77" xfId="4" applyFont="1" applyFill="1" applyBorder="1" applyAlignment="1">
      <alignment horizontal="center" vertical="center" wrapText="1"/>
    </xf>
    <xf numFmtId="0" fontId="31" fillId="4" borderId="77" xfId="4" applyFont="1" applyFill="1" applyBorder="1" applyAlignment="1">
      <alignment horizontal="center" vertical="center"/>
    </xf>
    <xf numFmtId="0" fontId="26" fillId="4" borderId="0" xfId="4" applyFont="1" applyFill="1" applyAlignment="1">
      <alignment horizontal="center" vertical="center"/>
    </xf>
    <xf numFmtId="0" fontId="27" fillId="4" borderId="0" xfId="4" applyFont="1" applyFill="1" applyAlignment="1">
      <alignment horizontal="left" vertical="center" wrapText="1"/>
    </xf>
    <xf numFmtId="0" fontId="27" fillId="4" borderId="63" xfId="4" applyFont="1" applyFill="1" applyBorder="1" applyAlignment="1">
      <alignment horizontal="left" vertical="center"/>
    </xf>
    <xf numFmtId="0" fontId="34" fillId="10" borderId="37" xfId="0" applyFont="1" applyFill="1" applyBorder="1" applyAlignment="1">
      <alignment horizontal="center" vertical="center"/>
    </xf>
    <xf numFmtId="0" fontId="34" fillId="10" borderId="35" xfId="0" applyFont="1" applyFill="1" applyBorder="1" applyAlignment="1">
      <alignment horizontal="center" vertical="center"/>
    </xf>
    <xf numFmtId="0" fontId="34" fillId="10" borderId="36" xfId="0" applyFont="1" applyFill="1" applyBorder="1" applyAlignment="1">
      <alignment horizontal="center" vertical="center"/>
    </xf>
    <xf numFmtId="0" fontId="38" fillId="11" borderId="37" xfId="0" applyFont="1" applyFill="1" applyBorder="1" applyAlignment="1">
      <alignment horizontal="center" vertical="center"/>
    </xf>
    <xf numFmtId="0" fontId="38" fillId="11" borderId="35" xfId="0" applyFont="1" applyFill="1" applyBorder="1" applyAlignment="1">
      <alignment horizontal="center" vertical="center"/>
    </xf>
    <xf numFmtId="0" fontId="38" fillId="11" borderId="36" xfId="0" applyFont="1" applyFill="1" applyBorder="1" applyAlignment="1">
      <alignment horizontal="center" vertical="center"/>
    </xf>
    <xf numFmtId="0" fontId="40" fillId="10" borderId="37" xfId="0" applyFont="1" applyFill="1" applyBorder="1" applyAlignment="1">
      <alignment horizontal="center" vertical="center"/>
    </xf>
    <xf numFmtId="0" fontId="40" fillId="10" borderId="35" xfId="0" applyFont="1" applyFill="1" applyBorder="1" applyAlignment="1">
      <alignment horizontal="center" vertical="center"/>
    </xf>
    <xf numFmtId="0" fontId="40" fillId="10" borderId="36" xfId="0" applyFont="1" applyFill="1" applyBorder="1" applyAlignment="1">
      <alignment horizontal="center" vertical="center"/>
    </xf>
    <xf numFmtId="0" fontId="34" fillId="0" borderId="82" xfId="0" applyFont="1" applyBorder="1" applyAlignment="1">
      <alignment horizontal="center" vertical="center" shrinkToFit="1"/>
    </xf>
    <xf numFmtId="0" fontId="34" fillId="0" borderId="83" xfId="0" applyFont="1" applyBorder="1" applyAlignment="1">
      <alignment horizontal="center" vertical="center" shrinkToFit="1"/>
    </xf>
    <xf numFmtId="0" fontId="34" fillId="0" borderId="79" xfId="0" applyFont="1" applyBorder="1" applyAlignment="1">
      <alignment horizontal="center" vertical="center" shrinkToFit="1"/>
    </xf>
    <xf numFmtId="0" fontId="34" fillId="0" borderId="81" xfId="0" applyFont="1" applyBorder="1" applyAlignment="1">
      <alignment horizontal="center" vertical="center" shrinkToFit="1"/>
    </xf>
    <xf numFmtId="0" fontId="34" fillId="9" borderId="37" xfId="0" applyFont="1" applyFill="1" applyBorder="1" applyAlignment="1">
      <alignment horizontal="center" vertical="center"/>
    </xf>
    <xf numFmtId="0" fontId="34" fillId="9" borderId="35" xfId="0" applyFont="1" applyFill="1" applyBorder="1" applyAlignment="1">
      <alignment horizontal="center" vertical="center"/>
    </xf>
    <xf numFmtId="0" fontId="34" fillId="9" borderId="36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4" fillId="9" borderId="37" xfId="0" applyFont="1" applyFill="1" applyBorder="1" applyAlignment="1">
      <alignment horizontal="center" vertical="center" wrapText="1"/>
    </xf>
    <xf numFmtId="0" fontId="34" fillId="9" borderId="35" xfId="0" applyFont="1" applyFill="1" applyBorder="1" applyAlignment="1">
      <alignment horizontal="center" vertical="center" wrapText="1"/>
    </xf>
    <xf numFmtId="0" fontId="34" fillId="9" borderId="36" xfId="0" applyFont="1" applyFill="1" applyBorder="1" applyAlignment="1">
      <alignment horizontal="center" vertical="center" wrapText="1"/>
    </xf>
    <xf numFmtId="0" fontId="34" fillId="9" borderId="7" xfId="0" applyFont="1" applyFill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textRotation="255" shrinkToFit="1"/>
    </xf>
    <xf numFmtId="0" fontId="34" fillId="0" borderId="8" xfId="0" applyFont="1" applyBorder="1" applyAlignment="1">
      <alignment horizontal="center" vertical="center" textRotation="255" shrinkToFit="1"/>
    </xf>
    <xf numFmtId="0" fontId="34" fillId="0" borderId="16" xfId="0" applyFont="1" applyBorder="1" applyAlignment="1">
      <alignment horizontal="center" vertical="center" textRotation="255" shrinkToFit="1"/>
    </xf>
    <xf numFmtId="0" fontId="34" fillId="0" borderId="37" xfId="0" applyFont="1" applyBorder="1" applyAlignment="1">
      <alignment horizontal="center" vertical="center" shrinkToFit="1"/>
    </xf>
    <xf numFmtId="0" fontId="34" fillId="0" borderId="36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center"/>
    </xf>
    <xf numFmtId="0" fontId="0" fillId="8" borderId="7" xfId="0" applyFill="1" applyBorder="1" applyAlignment="1">
      <alignment horizontal="center" vertical="center"/>
    </xf>
  </cellXfs>
  <cellStyles count="33">
    <cellStyle name="쉼표 [0]" xfId="1" builtinId="6"/>
    <cellStyle name="쉼표 [0] 10" xfId="10"/>
    <cellStyle name="쉼표 [0] 10 2" xfId="30"/>
    <cellStyle name="쉼표 [0] 10 3" xfId="23"/>
    <cellStyle name="쉼표 [0] 17 2" xfId="8"/>
    <cellStyle name="쉼표 [0] 17 2 2" xfId="21"/>
    <cellStyle name="쉼표 [0] 17 2 2 2" xfId="28"/>
    <cellStyle name="쉼표 [0] 2" xfId="12"/>
    <cellStyle name="쉼표 [0] 2 2" xfId="26"/>
    <cellStyle name="쉼표 [0] 2 3" xfId="16"/>
    <cellStyle name="쉼표 [0] 2 3 2" xfId="3"/>
    <cellStyle name="쉼표 [0] 2 3 2 2" xfId="27"/>
    <cellStyle name="쉼표 [0] 2 3 2 3" xfId="20"/>
    <cellStyle name="쉼표 [0] 2 3 2 9" xfId="17"/>
    <cellStyle name="쉼표 [0] 2 3 2 9 2" xfId="25"/>
    <cellStyle name="쉼표 [0] 2 3 2 9 2 2" xfId="32"/>
    <cellStyle name="쉼표 [0] 2 4" xfId="19"/>
    <cellStyle name="쉼표 [0] 3" xfId="31"/>
    <cellStyle name="쉼표 [0] 4" xfId="24"/>
    <cellStyle name="통화 [0] 2 2 3" xfId="9"/>
    <cellStyle name="통화 [0] 2 2 3 2" xfId="22"/>
    <cellStyle name="통화 [0] 2 2 3 2 2" xfId="29"/>
    <cellStyle name="표준" xfId="0" builtinId="0"/>
    <cellStyle name="표준 10 3" xfId="4"/>
    <cellStyle name="표준 10 3 3" xfId="5"/>
    <cellStyle name="표준 10 4 3" xfId="7"/>
    <cellStyle name="표준 2 10 2" xfId="14"/>
    <cellStyle name="표준 2 13" xfId="11"/>
    <cellStyle name="표준 23" xfId="2"/>
    <cellStyle name="표준 5 16" xfId="18"/>
    <cellStyle name="표준_05년위탁설비재분류" xfId="15"/>
    <cellStyle name="표준_공사설계서(RTU감시포인트증설및멀티콘솔-김용만)" xfId="6"/>
    <cellStyle name="표준_예방시간한전검토전후비교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117" Type="http://schemas.openxmlformats.org/officeDocument/2006/relationships/externalLink" Target="externalLinks/externalLink109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112" Type="http://schemas.openxmlformats.org/officeDocument/2006/relationships/externalLink" Target="externalLinks/externalLink104.xml"/><Relationship Id="rId133" Type="http://schemas.openxmlformats.org/officeDocument/2006/relationships/styles" Target="styles.xml"/><Relationship Id="rId16" Type="http://schemas.openxmlformats.org/officeDocument/2006/relationships/externalLink" Target="externalLinks/externalLink8.xml"/><Relationship Id="rId107" Type="http://schemas.openxmlformats.org/officeDocument/2006/relationships/externalLink" Target="externalLinks/externalLink99.xml"/><Relationship Id="rId11" Type="http://schemas.openxmlformats.org/officeDocument/2006/relationships/externalLink" Target="externalLinks/externalLink3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102" Type="http://schemas.openxmlformats.org/officeDocument/2006/relationships/externalLink" Target="externalLinks/externalLink94.xml"/><Relationship Id="rId123" Type="http://schemas.openxmlformats.org/officeDocument/2006/relationships/externalLink" Target="externalLinks/externalLink115.xml"/><Relationship Id="rId128" Type="http://schemas.openxmlformats.org/officeDocument/2006/relationships/externalLink" Target="externalLinks/externalLink120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externalLink" Target="externalLinks/externalLink97.xml"/><Relationship Id="rId113" Type="http://schemas.openxmlformats.org/officeDocument/2006/relationships/externalLink" Target="externalLinks/externalLink105.xml"/><Relationship Id="rId118" Type="http://schemas.openxmlformats.org/officeDocument/2006/relationships/externalLink" Target="externalLinks/externalLink110.xml"/><Relationship Id="rId126" Type="http://schemas.openxmlformats.org/officeDocument/2006/relationships/externalLink" Target="externalLinks/externalLink118.xml"/><Relationship Id="rId13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121" Type="http://schemas.openxmlformats.org/officeDocument/2006/relationships/externalLink" Target="externalLinks/externalLink11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108" Type="http://schemas.openxmlformats.org/officeDocument/2006/relationships/externalLink" Target="externalLinks/externalLink100.xml"/><Relationship Id="rId116" Type="http://schemas.openxmlformats.org/officeDocument/2006/relationships/externalLink" Target="externalLinks/externalLink108.xml"/><Relationship Id="rId124" Type="http://schemas.openxmlformats.org/officeDocument/2006/relationships/externalLink" Target="externalLinks/externalLink116.xml"/><Relationship Id="rId129" Type="http://schemas.openxmlformats.org/officeDocument/2006/relationships/externalLink" Target="externalLinks/externalLink121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11" Type="http://schemas.openxmlformats.org/officeDocument/2006/relationships/externalLink" Target="externalLinks/externalLink103.xml"/><Relationship Id="rId13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externalLink" Target="externalLinks/externalLink98.xml"/><Relationship Id="rId114" Type="http://schemas.openxmlformats.org/officeDocument/2006/relationships/externalLink" Target="externalLinks/externalLink106.xml"/><Relationship Id="rId119" Type="http://schemas.openxmlformats.org/officeDocument/2006/relationships/externalLink" Target="externalLinks/externalLink111.xml"/><Relationship Id="rId127" Type="http://schemas.openxmlformats.org/officeDocument/2006/relationships/externalLink" Target="externalLinks/externalLink119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122" Type="http://schemas.openxmlformats.org/officeDocument/2006/relationships/externalLink" Target="externalLinks/externalLink114.xml"/><Relationship Id="rId130" Type="http://schemas.openxmlformats.org/officeDocument/2006/relationships/externalLink" Target="externalLinks/externalLink122.xml"/><Relationship Id="rId13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109" Type="http://schemas.openxmlformats.org/officeDocument/2006/relationships/externalLink" Target="externalLinks/externalLink10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externalLink" Target="externalLinks/externalLink96.xml"/><Relationship Id="rId120" Type="http://schemas.openxmlformats.org/officeDocument/2006/relationships/externalLink" Target="externalLinks/externalLink112.xml"/><Relationship Id="rId125" Type="http://schemas.openxmlformats.org/officeDocument/2006/relationships/externalLink" Target="externalLinks/externalLink11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1.xml"/><Relationship Id="rId24" Type="http://schemas.openxmlformats.org/officeDocument/2006/relationships/externalLink" Target="externalLinks/externalLink16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66" Type="http://schemas.openxmlformats.org/officeDocument/2006/relationships/externalLink" Target="externalLinks/externalLink58.xml"/><Relationship Id="rId87" Type="http://schemas.openxmlformats.org/officeDocument/2006/relationships/externalLink" Target="externalLinks/externalLink79.xml"/><Relationship Id="rId110" Type="http://schemas.openxmlformats.org/officeDocument/2006/relationships/externalLink" Target="externalLinks/externalLink102.xml"/><Relationship Id="rId115" Type="http://schemas.openxmlformats.org/officeDocument/2006/relationships/externalLink" Target="externalLinks/externalLink107.xml"/><Relationship Id="rId131" Type="http://schemas.openxmlformats.org/officeDocument/2006/relationships/externalLink" Target="externalLinks/externalLink123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19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6349</xdr:colOff>
      <xdr:row>4</xdr:row>
      <xdr:rowOff>9524</xdr:rowOff>
    </xdr:from>
    <xdr:to>
      <xdr:col>5</xdr:col>
      <xdr:colOff>9524</xdr:colOff>
      <xdr:row>13</xdr:row>
      <xdr:rowOff>4762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4" y="971549"/>
          <a:ext cx="3013075" cy="2138363"/>
        </a:xfrm>
        <a:prstGeom prst="rect">
          <a:avLst/>
        </a:prstGeom>
      </xdr:spPr>
    </xdr:pic>
    <xdr:clientData/>
  </xdr:twoCellAnchor>
  <xdr:twoCellAnchor editAs="oneCell">
    <xdr:from>
      <xdr:col>6</xdr:col>
      <xdr:colOff>9524</xdr:colOff>
      <xdr:row>4</xdr:row>
      <xdr:rowOff>9524</xdr:rowOff>
    </xdr:from>
    <xdr:to>
      <xdr:col>10</xdr:col>
      <xdr:colOff>9525</xdr:colOff>
      <xdr:row>13</xdr:row>
      <xdr:rowOff>2380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699" y="971549"/>
          <a:ext cx="3009901" cy="21359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9444;&#44228;&#47749;&#49464;&#49436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1999\&#44277;&#49324;&#52280;&#44256;&#51088;&#47308;\&#52992;&#51060;&#48660;tv&#54408;&#49480;_19990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&#50689;&#46020;\&#51648;&#51109;&#51204;&#51452;\&#45817;&#49324;\&#44256;&#49888;&#51032;~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56;&#44277;&#45236;&#50669;\&#48120;&#51456;&#44277;\&#51648;&#54616;215\3TH\&#48276;&#48169;\3&#52264;&#49444;&#4422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56;&#44277;&#45236;&#50669;\&#48120;&#51456;&#44277;\&#51648;&#54616;215\3TH\&#49444;&#44228;&#48320;&#4422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MSOFFICE\EXCEL\APT&#44277;&#49324;\APT&#49444;&#4422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0896;&#44508;\C\WINDOWS\&#48148;&#53461;%20&#54868;&#47732;\DOS\&#54620;&#44397;&#51473;~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4805;&#46160;\E\&#49444;&#44228;&#47749;~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221;&#55148;\&#44204;&#51201;&#49436;\&#44204;&#51201;&#49436;\&#44592;&#49696;&#50689;&#50629;&#48512;&#44204;&#51201;\&#44204;&#51201;&#49436;\MQ\20\&#54788;&#51109;&#48324;\&#51648;&#54616;&#52384;\&#49444;&#44228;&#44032;\&#53804;&#52272;&#44032;\&#49345;&#46020;&#45236;&#5066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49688;&#50689;\2000&#45380;&#44277;&#49324;\TEMP\&#51221;&#49328;(10.12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2ATM\2001\2001ATM&#49888;&#49444;&#44277;&#49324;\&#44277;&#49324;&#49444;&#44228;\&#44608;&#50689;&#48124;\&#50508;&#52852;&#53588;&#44032;&#44201;&#5436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7581;&#50868;&#50689;&#54016;\&#54616;&#45208;&#47196;&#44277;&#49324;\&#50577;&#49885;\&#44305;&#49444;&#44228;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4805;&#46160;\E\&#49444;&#44228;(&#51652;&#51676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9444;&#44228;\&#49884;&#55141;&#51064;&#51077;\&#45800;&#44032;&#49328;&#52636;&#44592;&#5248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1652;&#49440;\C\WINDOWS\&#48148;&#53461;%20&#54868;&#47732;\2&#48516;&#44592;\&#51221;&#49328;\&#45800;&#49692;&#44277;&#49324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4277;&#49324;\PM&#44277;&#49324;\&#44277;&#49324;&#51473;\Skt\CTA\CT-A4\&#51456;&#44277;&#51221;&#49328;_CTA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221;&#44508;&#53468;C\2002&#45380;&#46020;\&#44036;&#51060;&#44277;&#49324;\&#49436;&#48512;&#44368;&#54872;&#44592;\PCS&#44288;&#47144;\&#44404;&#52265;&#49444;&#4422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120;&#49440;\C\Windows\&#48148;&#53461;%20&#54868;&#47732;\98&#49328;&#52636;&#51088;&#47308;\&#46160;&#47336;&#45367;\&#46041;&#50577;sh3&#5226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ARJ\KJFIN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613;&#49444;&#44277;&#49324;&#44288;&#47144;\&#51221;&#49328;&#49436;\&#54620;&#51204;&#51221;&#49328;\&#52280;&#44256;&#51088;&#47308;\&#52992;&#51060;&#48660;tv&#54408;&#4948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WINDOWS\EXCELDAT\SEIL\GB_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4805;&#46160;\E\CK-A6\CK-A6&#51221;&#49328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WINDOWS\EXCELDAT\SEIL\DE_GB_B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600;&#49457;\MY%20DOCUMENTS\&#48149;&#52285;&#55148;\My%20eBooks\&#49440;&#47196;&#54788;&#54889;\&#49324;&#50629;&#49548;&#48372;&#44256;&#50857;&#51088;&#47308;\&#51077;&#47141;&#50857;&#51088;&#47308;\BACKUP\TLNEW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Documents%20and%20Settings\&#54620;&#44397;&#51204;&#47141;\Local%20Settings\Temporary%20Internet%20Files\Content.IE5\RN5ZNXWW\&#50948;&#53441;&#50629;&#47924;\&#50948;&#53441;&#48372;&#49688;&#48708;%20&#45236;&#50669;&#49436;\2004&#45380;\12&#50900;_4_4&#48516;&#44592;\4&#48516;&#44592;&#45800;&#49692;%20&#48143;%20&#49548;&#47784;&#54408;1_&#44160;&#53664;&#51473;_&#45800;&#49692;&#44160;&#53664;&#50756;&#4730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2001&#45380;&#46020;\&#44277;&#49324;&#44288;&#47144;\&#48176;&#51204;\&#50689;&#46321;&#54252;\&#44036;&#51060;&#44277;&#4932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50641;&#49472;\&#51648;&#51473;&#49444;&#44228;97&#49340;&#5086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51648;&#51473;&#51221;&#49328;\95016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0504;&#44397;\C\&#44288;&#45236;&#49444;&#48708;\&#51204;&#47141;970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12;&#51221;\C\&#51221;&#51060;&#44732;\&#49884;&#49444;&#49324;&#50629;&#48512;\&#44277;&#49324;\&#54620;&#51204;&#44592;&#48324;\&#49888;&#49464;&#44592;1-6&#52264;\&#54620;&#44397;&#51473;~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221;&#55148;\MY%20DOCUMENTS\98&#44277;&#49324;\&#49888;&#49464;&#44592;%20&#51204;&#49569;&#47581;\017(&#49888;&#49464;&#44592;)\&#49888;&#49464;&#44592;%20LK-A0%20&#49884;&#49444;&#44277;&#49324;\&#51221;&#49328;\&#51221;&#49328;&#45236;&#50669;&#49436;%20&#52572;&#51333;(LK-A0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&#49444;&#44228;&#47749;&#49464;&#494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OUP-SERVER\5-&#45224;&#51064;&#52380;\&#51613;&#49444;&#44277;&#49324;\&#51613;&#49444;2&#52264;\7-8&#50900;\983&#46020;&#4773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0896;&#44508;\C\WINDOWS\&#48148;&#53461;%20&#54868;&#47732;\My%20Documents\&#46041;&#50500;&#49373;&#47749;\&#44277;&#49324;&#49444;&#44228;&#49436;(&#46041;&#50500;&#49373;&#47749;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1data\&#44277;&#49324;\&#51060;&#49345;&#47924;&#45824;&#47532;&#44277;&#49324;&#51221;&#49328;&#48516;\6&#52264;&#44277;&#49324;\unzipped\X0011\My%20Documents\x001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1652;&#49440;\C\99&#45380;&#50948;&#53441;&#45824;&#44032;\3&#48516;&#44592;\2&#48516;&#44592;\&#51221;&#49328;\&#45800;&#49692;&#44277;&#49324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1999\&#44277;&#49324;&#52280;&#44256;&#51088;&#47308;\3ND_FN\GB\GB_FFF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SM\catv\&#51648;&#54616;&#52384;%20&#50669;&#49324;&#51060;&#49444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MSOFFICE\EXCEL\BOOK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97&#51064;&#51077;&#49444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264;&#46041;&#54732;\&#50629;&#47924;\WORK\&#50629;&#47924;\&#44277;&#49324;&#44288;&#47532;\2001&#49345;&#48152;&#44592;&#45432;&#5107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52384;&#44396;\&#49436;&#51064;&#52380;&#50577;&#51452;\My%20Documents\&#49888;&#48513;OPGW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457;&#51116;\&#44608;&#44600;&#49457;\My%20Documents\&#49888;&#49436;&#49328;TL\jungsan\&#49888;&#49436;&#49328;\EXDATA\&#51204;&#51088;&#53685;&#49888;\&#44256;&#47161;&#49444;&#44228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EXCEL\Execldata\ESCAL\&#45224;&#48512;&#49345;&#49849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CLASSYS\proposals\7270%20+%20NMS%20Sampl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608;&#44592;&#49692;\&#44277;&#49324;&#44288;&#47144;\&#54028;&#50892;&#53092;&#44288;&#47144;\&#54408;&#4948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49457;&#54840;\&#46160;&#47336;&#45367;&#44277;&#49324;\SKT4-47&#52264;\&#49444;&#44228;&#49436;(SKT4-47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345;&#51456;\MY%20DOCUMENTS\My%20Documents\&#52649;&#45224;&#51060;&#46041;&#53685;&#49888;_&#45348;&#53944;&#50893;\&#44277;&#51221;&#48372;&#44256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\co\data\SULBI\&#49892;&#51201;&#49436;\&#53685;&#54633;10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12;&#51221;\&#51221;&#51060;&#44732;\&#50517;&#52629;(1&#50900;15&#51068;)\&#51032;&#51221;&#48512;CK-A0&#52264;&#44592;&#48324;&#47749;&#49464;&#49436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6041;&#44396;\c\My%20Documents\&#51088;&#46041;&#54224;&#49353;&#49444;&#44228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lee\c\&#49444;&#44228;\SK\&#49444;&#44228;&#47749;&#49464;&#49436;(2-1&#52264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47749;&#51088;\&#47196;&#52972;%20&#46356;&#49828;&#53356;%20(e)\My%20Documents\2001&#45380;&#46020;\&#44277;&#49324;&#44288;&#47144;\&#44036;&#51060;&#44277;&#49324;\&#50725;&#49345;\&#45236;&#50669;&#49436;~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49688;&#50689;\2000&#45380;&#44277;&#49324;\&#44305;&#45800;&#44397;&#51109;&#52824;&#49884;&#49444;&#44277;&#49324;\&#45936;&#51060;&#53092;&#44305;&#45800;&#44397;&#44277;&#49324;(4&#52264;)\&#54620;&#44397;&#51473;~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552;&#48337;&#44396;\C\DOS\&#54620;&#44397;&#51473;~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48148;&#53461;%20&#54868;&#47732;\&#54028;&#50892;&#53092;&#44277;&#49324;\&#44592;&#49457;\&#45224;&#46041;&#49472;&#48516;&#54624;&#44277;&#51221;&#54364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Lan\Sicomweb\Temp\&#49457;&#54788;-&#52488;&#50900;OPGW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44148;&#44032;&#44277;&#49324;\97&#45380;&#46020;\97_4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56;&#44277;&#45236;&#50669;\&#48120;&#51456;&#44277;\&#51648;&#54616;215\KANG\3&#52264;\&#51648;&#51109;&#51060;&#51204;\&#47749;&#51648;&#48320;&#45824;\&#44608;&#49688;&#47749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053;&#48513;&#44396;&#52629;\&#51648;&#54616;&#52384;&#44277;&#49324;\4&#54840;&#49440;\4-1&#49444;&#44228;&#49436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1data\&#44277;&#49324;\&#51060;&#49345;&#47924;&#45824;&#47532;&#44277;&#49324;&#51221;&#49328;&#48516;\6&#52264;&#44277;&#49324;\5&#52264;&#44277;&#49324;&#54200;&#51077;&#48516;\5-1&#52264;%20&#51221;&#49328;&#49436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9437;&#54872;\C\&#49472;&#48516;&#54624;\&#51088;&#47308;&#48177;&#50629;\his99\&#51613;&#49444;&#44277;&#49324;\99&#51613;&#49444;&#44277;&#49324;\&#49444;&#44228;&#49436;\&#49444;&#44228;&#49436;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221;&#55148;\MY%20DOCUMENTS\My%20Documents\98&#44277;&#49324;\&#49888;&#49464;&#44592;%20&#51204;&#49569;&#47581;\017(&#49888;&#49464;&#44592;)\&#49888;&#49464;&#44592;%20LK-A0%20&#49884;&#49444;&#44277;&#49324;\&#49444;&#44228;\&#49888;&#49464;&#44592;%20&#54077;&#49457;%20&#49444;&#44228;&#49436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333;&#48124;\&#44277;&#49324;&#44288;&#47144;(&#51652;\&#44608;&#51652;&#50864;\&#54616;&#45208;&#47196;\DOS\&#54620;&#44397;&#51473;~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JS\&#50668;&#51032;&#49324;&#50725;&#51060;&#51204;\&#49688;&#48373;21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1data\&#44277;&#49324;\&#51060;&#49345;&#47924;&#45824;&#47532;&#44277;&#49324;&#51221;&#49328;&#48516;\6&#52264;&#44277;&#49324;\&#44277;&#49324;&#49444;&#44228;\&#44053;&#46041;&#49569;&#54028;&#44305;&#49444;&#44228;\&#44053;&#46041;&#49569;&#54028;&#49444;&#44228;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6041;&#47928;\&#53468;&#50504;&#49888;&#49436;&#49328;\&#50504;&#49457;OPGW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98-1&#51064;&#5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an\Sicomweb\Temp\'00-07&#49688;&#48373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&#44277;&#49324;\&#44400;&#50948;\&#49444;&#44228;&#49436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96-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333;&#48124;\&#44277;&#49324;&#44288;&#47144;(&#51652;\&#44608;&#51652;&#50864;\&#54616;&#45208;&#47196;\My%20Documents\&#46041;&#50500;&#49373;&#47749;\&#44277;&#49324;&#49444;&#44228;&#49436;(&#46041;&#50500;&#49373;&#47749;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MSOFFICE\EXCEL\APT&#44277;&#49324;\APT&#51222;&#49328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56;&#44277;&#45236;&#50669;\&#48120;&#51456;&#44277;\&#51648;&#54616;215\1&#52264;&#51221;&#49328;\EXCEL\&#51222;&#49328;9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44148;&#44032;&#44277;&#49324;\97&#45380;&#46020;\97-3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4600;&#54788;\&#44277;&#49324;\&#49324;&#50629;&#49548;\&#49688;&#50896;&#51648;&#49324;\Documents%20and%20Settings\Administrator\My%20Documents\Book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&#50629;&#47924;\&#49324;&#47924;\&#51204;&#47141;&#44144;&#47000;&#49548;\&#49468;&#49436;&#49444;&#52824;&#44277;&#49324;\&#44204;&#51201;&#49436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88;&#47308;\2002&#45380;&#46020;&#51088;&#47308;\2002&#45380;&#46020;%20&#44033;&#51648;&#51216;&#48324;&#51088;&#47308;\&#49436;&#50872;&#51648;&#49324;\2002&#45380;&#46020;%20&#45824;&#44032;&#52397;&#44396;&#49436;&#47448;\WINDOWS\&#48148;&#53461;%20&#54868;&#47732;\2&#48516;&#44592;\&#51221;&#49328;\&#45800;&#49692;&#44277;&#49324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88;&#47308;\2002&#45380;&#46020;&#51088;&#47308;\2002&#45380;&#46020;%20&#44033;&#51648;&#51216;&#48324;&#51088;&#47308;\&#49436;&#50872;&#51648;&#49324;\2002&#45380;&#46020;%20&#45824;&#44032;&#52397;&#44396;&#49436;&#47448;\&#44053;&#45224;&#51648;&#51216;&#51060;&#51204;\SKTCSA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jdj\&#51648;&#51109;&#51060;&#51204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\Bae\99&#44277;&#49324;\&#49436;&#52488;&#44396;\&#54617;&#49696;&#51652;&#55141;&#51116;&#45800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&#51064;&#51077;&#49440;&#44277;&#49324;\98&#51064;&#51077;\98-1&#51064;&#51077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64;&#47749;\C\&#44608;&#51064;&#47749;\&#51088;&#47308;&#49892;\&#46041;&#48512;&#51204;&#51088;\&#51116;&#49444;&#44228;\&#44204;&#51201;&#48708;&#44368;&#54364;\DATA\&#44204;&#51201;DATA\&#54532;&#47196;&#51229;&#53944;\&#48512;&#49328;&#50500;&#49884;&#50504;&#44172;&#51076;&#49440;&#49688;&#52492;\&#51068;&#50948;&#45824;&#44032;&#54364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54840;\K\97&#44305;\&#50857;&#50669;&#49444;&#44228;\&#50857;&#50669;&#49444;&#44228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49688;&#50689;\2000&#45380;&#44277;&#49324;\My%20Documents\98&#44277;&#49324;\&#49888;&#49464;&#44592;%20&#51204;&#49569;&#47581;\017(&#49888;&#49464;&#44592;)\&#49888;&#49464;&#44592;%207&#52264;\&#51221;&#49328;\7&#52264;&#51221;&#49328;&#45236;&#50669;&#49436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&#50689;&#46020;\&#51648;&#51109;&#51204;&#51452;\&#45817;&#49324;\&#49688;&#50857;&#44032;&#48512;\&#50516;&#45224;&#44277;&#50896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0689;&#51652;\&#50629;&#47924;\&#52572;&#50689;&#51652;%20&#44277;&#49324;\&#44277;&#49324;&#49436;&#47448;&#44288;&#47144;&#52384;\&#48513;&#48512;&#51648;&#51216;\&#48513;&#48512;&#51648;&#51216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nebud\c\WINDOWS\&#48148;&#53461;%20&#54868;&#47732;\2&#48516;&#44592;\&#51221;&#49328;\&#45800;&#49692;&#44277;&#49324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49688;\C\1BHK\98\&#48372;&#51008;-&#50689;\&#50689;&#46041;&#48372;&#51008;&#49444;&#44228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jdj\KBC\&#45224;97&#51648;~1\&#51648;&#49884;&#49436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648;&#51109;&#51204;&#51452;\99&#51648;&#51109;\&#44148;&#44032;&#44277;&#49324;\97&#45380;&#46020;\MPCCON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OFFICE%20&#50577;&#49885;\N&#36035;&#63963;-&#32887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test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54840;&#50672;\99&#44305;&#49444;&#44228;%20&#51333;\%6099&#46300;&#47548;&#46972;&#51064;\&#44592;&#48324;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ATV&#51613;&#49444;\&#51088;&#51116;&#48156;&#51452;\&#51088;&#51116;&#48156;&#51452;(1)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0715;&#45216;&#44732;\&#44277;&#49324;&#44288;&#47144;&#44277;&#53685;\&#54408;&#49480;&#44288;&#47144;\&#54408;&#49480;(&#52992;&#51060;&#48660;TV&#50948;&#51452;)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452;&#48512;&#51025;&#45824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345;&#47925;\C\&#44596;&#44553;&#44396;&#52629;&#44277;&#49324;\&#54408;&#49480;(KDN0301)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EXCEL\SHEET\TEMPO\SIM_HEL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48148;&#53461;%20&#54868;&#47732;\My%20Documents-c\My%20Documents\&#49324;&#50629;&#51088;&#48324;\LG&#53588;&#47112;&#53092;\&#51204;&#50857;&#47581;HUB&#44396;&#49457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BA7A8F\N&#36035;&#63963;-&#32887;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pgpkg6g\&#45800;&#49692;&#44277;&#49324;\Documents%20and%20Settings\042007\Local%20Settings\Temporary%20Internet%20Files\Content.IE5\DWV2NR5J\&#54633;&#52380;&#45236;&#50669;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0896;&#44508;\C\WINDOWS\&#48148;&#53461;%20&#54868;&#47732;\'98&#44277;&#49324;\&#46160;&#47336;&#45367;\&#50808;&#54872;&#51008;&#54665;\&#44592;&#48324;&#47749;~1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98&#44277;&#49324;\&#49888;&#49464;&#44592;%20&#51204;&#49569;&#47581;\017(&#49888;&#49464;&#44592;)\&#49888;&#49464;&#44592;%20&#50504;&#50577;&#44368;&#54872;&#44397;\&#49444;&#44228;\&#44277;&#49324;&#51648;&#49884;&#49436;(&#48372;&#44288;&#50857;)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lee\c\&#44277;&#49324;\&#45236;&#44277;&#49324;\&#44221;&#46041;&#51228;&#50557;\&#49892;&#49324;&#44208;&#44284;(&#50640;&#51060;&#49828;&#53580;&#53356;&#45440;&#47196;&#51648;)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277;&#50976;\&#53804;&#51088;&#44228;&#54925;&#50857;%20&#44368;&#54872;&#47932;&#47049;\&#47932;&#47049;&#49444;&#44228;\&#49324;&#50629;&#44228;&#54925;(0501)\&#49324;&#50629;&#44228;&#54925;(300&#47564;)\&#51204;&#50857;&#47581;HUB&#44396;&#49457;(&#45936;&#51060;&#53092;)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OUP-SERVER\2-&#51648;&#49324;\&#51221;&#48372;&#53685;&#49888;&#48512;\&#44060;&#51064;&#51088;&#47308;\&#49888;&#54788;&#51312;\&#44277;&#49324;&#52384;\99&#44305;&#53685;&#49888;&#45348;&#53944;&#50892;&#53356;1&#52264;\8&#50900;&#49444;&#44228;&#44592;&#48324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47749;&#51088;\&#47196;&#52972;%20&#46356;&#49828;&#53356;%20(e)\My%20Documents\2001&#45380;&#46020;\&#44277;&#49324;&#44288;&#47144;\&#44036;&#51060;&#44277;&#49324;\&#50725;&#49345;\2001&#46021;~1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pgpkg6g\&#45800;&#49692;&#44277;&#49324;\Program%20Files\NATEON\BIN\22DC744A094CAF69A81350625A72C54D\download\DATA\EXCEL\HEXCEL\95WORK\HEXCEL\95_1&#45236;&#50669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457;&#46020;\&#44256;&#51109;&#44288;&#47532;\&#44256;&#51109;&#44288;&#47532;\&#53685;&#44228;\97&#45380;\1&#50900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4277;&#49324;\PM&#44277;&#49324;\&#44277;&#49324;&#51473;\Skt\LTA\LT-A2\&#49444;&#44228;&#49436;_SKT_LTA2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24;\D\MSOFFICE\HOE\MISUNG\&#48120;&#49457;&#51648;&#51473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47749;&#51088;\&#47196;&#52972;%20&#46356;&#49828;&#53356;%20(e)\C_backup\&#44036;&#51060;&#44277;&#49324;\2001\&#51204;&#47141;&#44144;&#47000;&#49548;\&#49328;&#52636;&#45236;&#50669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08;&#51452;\C\&#51221;&#49328;\&#51068;&#48152;&#44277;&#49324;\&#44608;&#49464;&#54984;\&#50689;&#51333;-&#49436;&#51064;&#52380;-&#44221;&#49436;(&#52509;&#44292;)\&#50672;&#50977;&#44368;&#44396;&#44036;%20&#44305;&#52992;&#51060;&#48660;&#49884;&#49444;&#44277;&#49324;\&#44228;&#50557;&#49436;&#47448;(&#50672;&#50977;&#44368;)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Users\Administrator\Desktop\&#54200;&#51032;&#48260;&#51204;%20-%20&#48373;&#49324;&#48376;%20-%20&#48373;&#49324;&#48376;.xlsx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264;&#46041;&#54732;\&#50629;&#47924;\&#50629;&#47924;\&#44036;&#51060;&#44277;&#49324;\&#50872;&#51652;-&#45824;&#44396;-&#54252;&#54637;\&#44305;&#51204;&#49569;&#51109;&#52824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Users\Administrator.PC\Desktop\&#45824;&#44032;&#52397;&#44396;\&#44053;&#48513;&#51648;&#49324;&#51665;&#44228;&#54364;\2018&#45380;8&#50900;\&#44256;&#50517;&#44160;&#52840;8&#50900;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0689;&#51652;\&#50629;&#47924;\My%20Documents\&#44277;&#49324;\PM&#44277;&#49324;\&#44277;&#49324;&#51473;\Skt\CTA\CT-A4\&#51456;&#44277;&#51221;&#49328;_CTA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88;&#47308;\2003&#45380;&#46020;&#51088;&#47308;\2003&#45380;&#46020;%20&#44033;&#51648;&#51216;&#48324;&#51088;&#47308;\2003&#45380;&#46020;%20&#44053;&#48513;&#51648;&#49324;&#51088;&#47308;\2003&#45380;&#46020;%20&#45824;&#44032;&#52397;&#44396;&#51088;&#47308;\&#51088;&#47308;&#48177;&#50629;\&#50900;&#47568;&#45824;&#44032;&#52397;&#44396;\&#44053;&#45224;&#51648;&#51216;&#51060;&#51204;\SKTCSA0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4600;&#54788;\&#44277;&#49324;\&#49324;&#50629;&#49548;\&#49688;&#50896;&#51648;&#49324;\ADM16(&#47336;&#49832;&#53944;2.5G)%20&#44277;&#49324;&#49444;&#44228;&#49436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4952;&#48124;\C\Windows\&#48148;&#53461;%20&#54868;&#47732;\98&#49328;&#52636;&#51088;&#47308;\&#46160;&#47336;&#45367;\&#46041;&#50577;sh3&#52264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.&#49828;&#53356;&#47536;&#51221;&#48372;&#53685;&#49888;\02.&#45800;&#49692;&#51221;&#48708;&#49436;&#47448;\(OA&#51649;&#50896;&#50857;)21&#45380;%20&#45800;&#49692;&#51221;&#48708;%20&#50577;&#49885;-202104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명세서"/>
      <sheetName val="타이틀"/>
      <sheetName val="목차"/>
      <sheetName val="공사설명서 "/>
      <sheetName val="예산총괄"/>
      <sheetName val="예산내역서"/>
      <sheetName val="공정량산출"/>
      <sheetName val="공구"/>
      <sheetName val="공구총괄"/>
      <sheetName val="일위대가"/>
      <sheetName val="운반비"/>
      <sheetName val="지입자재"/>
      <sheetName val="자재총괄"/>
      <sheetName val="지입자재단가"/>
      <sheetName val="광피스표(세부)"/>
      <sheetName val="광피스표(총괄)"/>
      <sheetName val="지입자재조서"/>
      <sheetName val="사급자재조서"/>
      <sheetName val="광접속산출"/>
      <sheetName val="기계손료산출"/>
      <sheetName val="기계손료산출근거"/>
      <sheetName val="접속점~로즈파크"/>
      <sheetName val="SKT~LGT"/>
      <sheetName val="사전실사"/>
      <sheetName val="XXXXXX"/>
      <sheetName val="준공검사보고서"/>
      <sheetName val="정산내역서"/>
      <sheetName val="자재,노무비 산출내역"/>
      <sheetName val="주요설비내역"/>
      <sheetName val="망계통도(위치)"/>
      <sheetName val="장비결선도"/>
      <sheetName val="망구성도"/>
      <sheetName val="사진대장"/>
      <sheetName val="기별양식"/>
      <sheetName val="소요자재"/>
      <sheetName val="노무산출서"/>
      <sheetName val="000000"/>
      <sheetName val="케이블피스표"/>
      <sheetName val="케이블잔량"/>
      <sheetName val="노무산출"/>
      <sheetName val="두루넷 한전선로 준공내역"/>
      <sheetName val="OFD,접속내역"/>
      <sheetName val="광케포설내역"/>
      <sheetName val="조가선포설내역"/>
      <sheetName val="바인드물량"/>
      <sheetName val="행정도면"/>
      <sheetName val="광계통도"/>
      <sheetName val="선번장"/>
      <sheetName val="기별명세서"/>
      <sheetName val="시험성적서"/>
      <sheetName val="시험성적서2"/>
      <sheetName val="공사사진"/>
      <sheetName val="인제군청"/>
      <sheetName val="검사보고서"/>
      <sheetName val="사급자재 시설현황"/>
      <sheetName val="정산비교"/>
      <sheetName val="정산변경내역"/>
      <sheetName val="성단접속코아"/>
      <sheetName val="바인드PE내관"/>
      <sheetName val="종합기별"/>
      <sheetName val="준공기별"/>
      <sheetName val="원주접속점"/>
      <sheetName val="문재접속점"/>
      <sheetName val="율전접속점"/>
      <sheetName val="SKT설악AD(A루트)"/>
      <sheetName val="SKT설악AD(B루트)"/>
      <sheetName val="STI여운포"/>
      <sheetName val="SKT횡성"/>
      <sheetName val="횡계접속점"/>
      <sheetName val="STI싸리재"/>
      <sheetName val="신림접속점"/>
      <sheetName val="현남2접속점"/>
      <sheetName val="공수전접속점"/>
      <sheetName val="STI계촌장"/>
      <sheetName val="속초국사"/>
      <sheetName val="KTF소사"/>
      <sheetName val="구산접속점"/>
      <sheetName val="용평접속점"/>
      <sheetName val="용평1접속점"/>
      <sheetName val="속사접속점"/>
      <sheetName val="진부접속점"/>
      <sheetName val="봉평접속점"/>
      <sheetName val="피스표"/>
      <sheetName val="A"/>
      <sheetName val="b"/>
      <sheetName val="c"/>
      <sheetName val="d"/>
      <sheetName val="e"/>
      <sheetName val="f"/>
      <sheetName val="공사지시서"/>
      <sheetName val="공사지시서1"/>
      <sheetName val="공사기간"/>
      <sheetName val="보관증1"/>
      <sheetName val="보관증2"/>
      <sheetName val="사급자재시설현황"/>
      <sheetName val="집계표"/>
      <sheetName val="소요자재(신설)"/>
      <sheetName val="소요자재(철거)"/>
      <sheetName val="노무산출서(신설)"/>
      <sheetName val="노무산출서(철거)"/>
      <sheetName val="바인드 물량"/>
      <sheetName val="코아접속 물량"/>
      <sheetName val="종합자재"/>
      <sheetName val="광케이블 내역"/>
      <sheetName val="자재사용(송죽회관)"/>
      <sheetName val="자재사용(죽정리)"/>
      <sheetName val="자재사용(반암리)"/>
      <sheetName val="자재사용(동호리)"/>
      <sheetName val="자재사용(양양공항)"/>
      <sheetName val="자재사용(주문진)"/>
      <sheetName val="자재사용(부연지)"/>
      <sheetName val="자재사용(송신소)"/>
      <sheetName val="자재사용(법수한전)"/>
      <sheetName val="자재사용(법수도로)"/>
      <sheetName val="자재사용(인구)"/>
      <sheetName val="자재사용(양양12)"/>
      <sheetName val="자재사용(양양24)"/>
      <sheetName val="자재사용(조양동)"/>
      <sheetName val="자재사용(장사동)"/>
      <sheetName val="자재사용(삽교지)"/>
      <sheetName val="자재사용(홍제동)"/>
      <sheetName val="자재사용(태백)"/>
      <sheetName val="자재사용(야촌리)"/>
      <sheetName val="자재사용(평창운교)"/>
      <sheetName val="자재사용(평창재산)"/>
      <sheetName val="자재사용(수하리)"/>
      <sheetName val="자재사용(횡계109)"/>
      <sheetName val="자재사용(이목정)"/>
      <sheetName val="자재사용(속사리)"/>
      <sheetName val="자재사용(주암교)"/>
      <sheetName val="자재사용(횡계SKT)"/>
      <sheetName val="자재사용(화일지)"/>
      <sheetName val="자재사용(속초지중)"/>
      <sheetName val="자재사용(동우대)"/>
      <sheetName val="자재사용(속초부영)"/>
      <sheetName val="자재사용(개수지)"/>
      <sheetName val="종합기별 (철거)"/>
      <sheetName val="종합기별(신설)"/>
      <sheetName val="철거(강릉국도송죽회관)"/>
      <sheetName val="신설(강릉국도송죽회관)"/>
      <sheetName val="철거(강릉국도죽정)"/>
      <sheetName val="신설(강릉국도죽정)"/>
      <sheetName val="철거(강릉국도반암)"/>
      <sheetName val="신설(강릉국도반암)"/>
      <sheetName val="철거(양양동호리)"/>
      <sheetName val="신설(양양동호리)"/>
      <sheetName val="철거(양양공항)"/>
      <sheetName val="신설(양양공항)"/>
      <sheetName val="철거(주문진)"/>
      <sheetName val="신설(주문진)"/>
      <sheetName val="철거(부연지)"/>
      <sheetName val="신설(부연지)"/>
      <sheetName val="철거(수산지)"/>
      <sheetName val="신설(수산지)"/>
      <sheetName val="철거(법수치)"/>
      <sheetName val="신설(법수치)"/>
      <sheetName val="철거(법수치2)"/>
      <sheetName val="신설(법수치2)"/>
      <sheetName val="철거(인구지장)"/>
      <sheetName val="신설(인구지장)"/>
      <sheetName val="철거(양수발전소12)"/>
      <sheetName val="신설(양수발전소12)"/>
      <sheetName val="철거(양수발전소24C)"/>
      <sheetName val="신설(양수발전소24C) "/>
      <sheetName val="철거(대포간)"/>
      <sheetName val="신설(대포간)"/>
      <sheetName val="철거(교동)"/>
      <sheetName val="신설(교동)"/>
      <sheetName val="철거(삽교지)"/>
      <sheetName val="신설(삽교지)"/>
      <sheetName val="철거(인구간)"/>
      <sheetName val="신설(인구간)"/>
      <sheetName val="철거(화전지)"/>
      <sheetName val="신설(화전지)"/>
      <sheetName val="철거(야촌리)"/>
      <sheetName val="신설(야촌리)"/>
      <sheetName val="철거(평창)"/>
      <sheetName val="신설(평창)"/>
      <sheetName val="철거(재산리)"/>
      <sheetName val="신설(재산리)"/>
      <sheetName val="철거(수화리)"/>
      <sheetName val="신설(수화리)"/>
      <sheetName val="철거(109연대)"/>
      <sheetName val="신설(109연대)"/>
      <sheetName val="철거(이목정)"/>
      <sheetName val="신설(이목정)"/>
      <sheetName val="철거(속사)"/>
      <sheetName val="신설(속사)"/>
      <sheetName val="철거(주암교)"/>
      <sheetName val="신설(주암교)"/>
      <sheetName val="철거(SKT앞)"/>
      <sheetName val="신설(SKT앞)"/>
      <sheetName val="철거(화일지)"/>
      <sheetName val="신설(화일지)"/>
      <sheetName val="철거(지중화24)"/>
      <sheetName val="신설(지중화24)"/>
      <sheetName val="철거(지중화동우대6)"/>
      <sheetName val="신설(지중화동우대12)"/>
      <sheetName val="철거(지중화부영)"/>
      <sheetName val="신설(지중화부영)"/>
      <sheetName val="철거(개수지)"/>
      <sheetName val="신설(개수지)"/>
      <sheetName val="설비관리대장"/>
      <sheetName val="  군산 AP"/>
      <sheetName val="군산 AP결손도"/>
      <sheetName val="점검표"/>
      <sheetName val="OFD선번장"/>
      <sheetName val="IDF선번장"/>
      <sheetName val="비상연락망"/>
      <sheetName val="예비품내역"/>
      <sheetName val="정산비교표"/>
      <sheetName val="준공도면"/>
      <sheetName val="개통도"/>
      <sheetName val="정산기별[종합]"/>
      <sheetName val="정산기별"/>
      <sheetName val="전산입력"/>
      <sheetName val="공사목록"/>
      <sheetName val="시공통보서"/>
      <sheetName val="정산변경내역서"/>
      <sheetName val="사급자재사용내역"/>
      <sheetName val="코아접속내역"/>
      <sheetName val="지입자재검수요청"/>
      <sheetName val="공사시공품질평가서"/>
      <sheetName val="안전관리비사용내역서"/>
      <sheetName val="항목별사용내역"/>
      <sheetName val="준공계"/>
      <sheetName val="준공검사원"/>
      <sheetName val="노임단가"/>
      <sheetName val="적용품셈"/>
      <sheetName val="장비품셈"/>
      <sheetName val="조가선포셤내역"/>
      <sheetName val="SK대복기지구 장애.xls"/>
      <sheetName val="기안"/>
      <sheetName val="공사설명서"/>
      <sheetName val="투자효율분석"/>
      <sheetName val="공사계획서"/>
      <sheetName val="공사비예산서"/>
      <sheetName val="신설기별"/>
      <sheetName val="비목별적용"/>
      <sheetName val="장비내역서"/>
      <sheetName val="철거기별"/>
      <sheetName val="전송장비 설치단가표"/>
      <sheetName val="일위대가표"/>
      <sheetName val="지입자재단가(04)"/>
      <sheetName val="공정별단가표"/>
      <sheetName val="별첨1파워콤 단가"/>
      <sheetName val="가이드라인"/>
      <sheetName val="별첨2. KT임차료단가"/>
      <sheetName val="망양DL강도부족 전주(망양136~147)지장전주 이설공사"/>
      <sheetName val="신설(강릉국鏄반암)"/>
      <sheetName val="_xffff_재사용(법수한전)"/>
      <sheetName val="노임단가표"/>
      <sheetName val="노임품셈(한전정보본사조사-시중노임)"/>
      <sheetName val="자재단가종합(임시-하나로)"/>
      <sheetName val="광분배반 단가 산출기준"/>
      <sheetName val="신선(삽교지)"/>
      <sheetName val="철거(Ƒ숀발전소24C)"/>
      <sheetName val="준공정산보고서"/>
      <sheetName val="신설(_x0002__x0000__x0000__x0000_"/>
      <sheetName val="_x0000__x0012_?^_x0002_"/>
      <sheetName val="_x0004_Ā_x0008_؞_x0002__x0002__x0000_᠘梘覐뱶_x0000__x0000_̀耀_x0000_聑䒀_x0000_"/>
      <sheetName val=""/>
      <sheetName val="_x0004_Ā_x0008_؞_x0002__x0002_"/>
      <sheetName val="길병원사거리.xls"/>
      <sheetName val="신설(_x0002_???"/>
      <sheetName val="?_x0012_?^_x0002_"/>
      <sheetName val="_x0004_Ā_x0008_؞_x0002__x0002_?᠘梘覐뱶??̀耀?聑䒀?"/>
      <sheetName val="공정코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foxz"/>
      <sheetName val="기준자료"/>
      <sheetName val="품셈표"/>
      <sheetName val="지입단가"/>
      <sheetName val="종합기별"/>
      <sheetName val="노무비명세서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laroux"/>
      <sheetName val="표지"/>
      <sheetName val="목차"/>
      <sheetName val="기별"/>
      <sheetName val="설계명세서"/>
      <sheetName val="예산서"/>
      <sheetName val="공사계획서"/>
      <sheetName val="사급자재"/>
      <sheetName val="예정표"/>
      <sheetName val="준공보고서"/>
      <sheetName val="비닐바인"/>
      <sheetName val="광접속"/>
      <sheetName val="광접속 (2)"/>
      <sheetName val="광접속 (3)"/>
      <sheetName val="Sheet14"/>
      <sheetName val="Sheet15"/>
      <sheetName val="Sheet16"/>
      <sheetName val="고신의~1"/>
      <sheetName val="수량산출1"/>
      <sheetName val="첨)시중노임단가"/>
      <sheetName val="인부임"/>
      <sheetName val="20관리비율"/>
      <sheetName val="공사설명서외"/>
      <sheetName val="cost"/>
      <sheetName val="예산내역서"/>
      <sheetName val="LANGUAGE"/>
      <sheetName val="별표"/>
      <sheetName val="chitimc"/>
      <sheetName val="순천#1cell"/>
      <sheetName val="공리공제"/>
      <sheetName val="지역별요약"/>
      <sheetName val="기초자료입력"/>
      <sheetName val="총괄"/>
      <sheetName val="투자효율분석"/>
      <sheetName val="설계명세서(선로)"/>
      <sheetName val="일위대가"/>
      <sheetName val="설계명세서(광)"/>
      <sheetName val="설계서"/>
      <sheetName val="지시서"/>
      <sheetName val="자재단가표"/>
      <sheetName val="설계명세"/>
      <sheetName val="총괄집계표"/>
      <sheetName val="정산설계"/>
      <sheetName val="공리일"/>
      <sheetName val="공사계획"/>
      <sheetName val="댁내기별"/>
      <sheetName val="노임단가표"/>
      <sheetName val="근무일지"/>
      <sheetName val="내역서(kdn)"/>
      <sheetName val="Macro2"/>
      <sheetName val="자료사전"/>
      <sheetName val="최종설계"/>
      <sheetName val="품셈"/>
      <sheetName val="소요자재명세서2"/>
      <sheetName val="Studio"/>
      <sheetName val="소요자재"/>
      <sheetName val="노무산출서"/>
      <sheetName val="단가검토(예산)"/>
      <sheetName val="앞표지"/>
      <sheetName val="노임단가"/>
      <sheetName val="인입기본설계"/>
      <sheetName val="적용기준표(98년상반기)"/>
      <sheetName val="2F 회의실견적(5_14 일대)"/>
      <sheetName val="기계경비(시간당)"/>
      <sheetName val="광피스표세부"/>
      <sheetName val="준공도면(해피)"/>
      <sheetName val="48일위(기존)"/>
      <sheetName val="변수값"/>
      <sheetName val="AS복구"/>
      <sheetName val="9GNG운반"/>
      <sheetName val="목록_수정금지"/>
      <sheetName val="AS포장복구 "/>
      <sheetName val="3.공통공사대비"/>
      <sheetName val="광접속_(2)"/>
      <sheetName val="광접속_(3)"/>
      <sheetName val="교환노무"/>
      <sheetName val="공사원가계산서"/>
      <sheetName val="일위대가표(무)"/>
      <sheetName val="일위대가산출기초"/>
      <sheetName val="Baby일위대가"/>
      <sheetName val="Sheet1"/>
      <sheetName val="화해(함평)"/>
      <sheetName val="화해(장성)"/>
      <sheetName val="재료"/>
      <sheetName val="소요자재명세서"/>
      <sheetName val="노무비명세서"/>
      <sheetName val="2F_회의실견적(5_14_일대)"/>
      <sheetName val="AS포장복구_"/>
      <sheetName val="공사비예산서"/>
      <sheetName val="9811"/>
      <sheetName val="1.선로_종합기별"/>
      <sheetName val="2-2.선로_준공세부기별(철거)"/>
      <sheetName val="4-1.NW구성내역서(전)"/>
      <sheetName val="3-1.설계도면(작업전)"/>
      <sheetName val="기준자료"/>
      <sheetName val="공예을"/>
      <sheetName val="기별(종합)"/>
    </sheetNames>
    <sheetDataSet>
      <sheetData sheetId="0" refreshError="1"/>
      <sheetData sheetId="1" refreshError="1"/>
      <sheetData sheetId="2"/>
      <sheetData sheetId="3"/>
      <sheetData sheetId="4"/>
      <sheetData sheetId="5" refreshError="1">
        <row r="135">
          <cell r="G135">
            <v>62779</v>
          </cell>
        </row>
        <row r="139">
          <cell r="G139">
            <v>19524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리공제"/>
      <sheetName val="설계명세서"/>
      <sheetName val="기별"/>
      <sheetName val="소요자재"/>
      <sheetName val="노무산출서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명세서"/>
      <sheetName val="말뚝물량"/>
      <sheetName val="공리공제"/>
      <sheetName val="정산설계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아파트기별"/>
      <sheetName val="설계명세"/>
      <sheetName val="공리일"/>
      <sheetName val="가설사무소"/>
      <sheetName val="운반비산출"/>
      <sheetName val="#REF"/>
      <sheetName val="설계명세서"/>
      <sheetName val="공리공제"/>
      <sheetName val="기별"/>
      <sheetName val="ASP(주20m이상)"/>
      <sheetName val="고내분기~한림"/>
      <sheetName val="광령~경마장"/>
      <sheetName val="세기~광령"/>
      <sheetName val="준공정산"/>
      <sheetName val="품셈"/>
      <sheetName val="노임단가표"/>
      <sheetName val="Sheet7"/>
      <sheetName val="원가계산서 "/>
      <sheetName val="간선계산"/>
      <sheetName val="예정(3)"/>
      <sheetName val="동원(3)"/>
      <sheetName val="참고"/>
      <sheetName val="2-2.&quot;전송망&quot;설비(예비품포함)"/>
      <sheetName val="자료사전"/>
      <sheetName val="단순공사비단가표"/>
      <sheetName val="교환노무"/>
      <sheetName val="예산내역서(총괄)"/>
      <sheetName val="예산내역서"/>
      <sheetName val="공제대산출"/>
      <sheetName val="운반공사,공구손료"/>
      <sheetName val="위탁계약내역서"/>
      <sheetName val="현황관리필요사항.xlsx"/>
      <sheetName val="총괄"/>
      <sheetName val="인수공"/>
      <sheetName val="9GNG운반"/>
      <sheetName val="APT설계"/>
      <sheetName val="말뚝물량"/>
      <sheetName val="한눌~상록"/>
      <sheetName val="단가표"/>
      <sheetName val="신흑2"/>
      <sheetName val="설계내역서"/>
      <sheetName val="총괄집계표"/>
      <sheetName val="일일 자재입출고리스트"/>
      <sheetName val="일위대가"/>
      <sheetName val="출입자명단"/>
      <sheetName val="Page 1A - Proposal Strategy "/>
      <sheetName val="댁내기별"/>
      <sheetName val="품셈표"/>
      <sheetName val="교각1"/>
      <sheetName val="G.R300경비"/>
      <sheetName val="8.설치품셈"/>
      <sheetName val="수량산출1"/>
      <sheetName val="자재단가표"/>
      <sheetName val="인부임"/>
      <sheetName val="소요자재"/>
      <sheetName val="설명서"/>
      <sheetName val="진주방향"/>
      <sheetName val="마산방향"/>
      <sheetName val="Sheet1"/>
      <sheetName val="9.설치품셈"/>
      <sheetName val="설치품셈"/>
      <sheetName val="설계명세서(선로)"/>
      <sheetName val="기준자료"/>
      <sheetName val="바인드"/>
      <sheetName val="코넥타산출"/>
      <sheetName val="창고"/>
      <sheetName val="운반"/>
      <sheetName val="&quot;운용&quot;설비현황"/>
      <sheetName val="원본데이타"/>
      <sheetName val="foxz"/>
      <sheetName val="동축분 종합설계서"/>
      <sheetName val="기초자료입력"/>
      <sheetName val="시공자감리자"/>
      <sheetName val="날짜체크"/>
      <sheetName val="가설"/>
      <sheetName val="구조포설"/>
      <sheetName val="복구"/>
      <sheetName val="부대"/>
      <sheetName val="부호표"/>
      <sheetName val="토공"/>
      <sheetName val="2-2_&quot;전송망&quot;설비(예비품포함)"/>
      <sheetName val="현황관리필요사항_xlsx"/>
      <sheetName val="일일_자재입출고리스트"/>
      <sheetName val="Page_1A_-_Proposal_Strategy_"/>
      <sheetName val="G_R300경비"/>
      <sheetName val="8_설치품셈"/>
      <sheetName val="원가계산서_"/>
      <sheetName val="3.일위대가표"/>
      <sheetName val="6.수량산출"/>
      <sheetName val="4.일위산출"/>
      <sheetName val="LANGUAGE"/>
    </sheetNames>
    <sheetDataSet>
      <sheetData sheetId="0" refreshError="1">
        <row r="52">
          <cell r="G52">
            <v>7630</v>
          </cell>
          <cell r="I52">
            <v>10930</v>
          </cell>
          <cell r="J52">
            <v>1150</v>
          </cell>
          <cell r="K52">
            <v>7630</v>
          </cell>
          <cell r="L52">
            <v>7630</v>
          </cell>
          <cell r="M52">
            <v>8</v>
          </cell>
          <cell r="P52">
            <v>26</v>
          </cell>
          <cell r="Q52">
            <v>0</v>
          </cell>
          <cell r="S52">
            <v>230</v>
          </cell>
          <cell r="T52">
            <v>87</v>
          </cell>
          <cell r="Y52">
            <v>41</v>
          </cell>
          <cell r="Z52">
            <v>9</v>
          </cell>
          <cell r="AB52">
            <v>13</v>
          </cell>
          <cell r="AC52">
            <v>8</v>
          </cell>
          <cell r="AD52">
            <v>0</v>
          </cell>
          <cell r="AE52">
            <v>0</v>
          </cell>
          <cell r="AF52">
            <v>2</v>
          </cell>
          <cell r="AG52">
            <v>201</v>
          </cell>
          <cell r="AH52">
            <v>0</v>
          </cell>
          <cell r="AI52">
            <v>0</v>
          </cell>
          <cell r="AJ52">
            <v>13</v>
          </cell>
          <cell r="AK52">
            <v>1</v>
          </cell>
          <cell r="AL52">
            <v>1</v>
          </cell>
          <cell r="AM52">
            <v>0</v>
          </cell>
          <cell r="AN52">
            <v>24</v>
          </cell>
          <cell r="AO52">
            <v>73</v>
          </cell>
          <cell r="AP52">
            <v>30</v>
          </cell>
          <cell r="AQ52">
            <v>1</v>
          </cell>
          <cell r="AR52">
            <v>192</v>
          </cell>
          <cell r="AS52">
            <v>8</v>
          </cell>
        </row>
      </sheetData>
      <sheetData sheetId="1"/>
      <sheetData sheetId="2" refreshError="1">
        <row r="8">
          <cell r="J8">
            <v>42140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한국중~1"/>
      <sheetName val="설계명세서"/>
    </sheetNames>
    <sheetDataSet>
      <sheetData sheetId="0"/>
      <sheetData sheetId="1"/>
      <sheetData sheetId="2"/>
      <sheetData sheetId="3"/>
      <sheetData sheetId="4" refreshError="1">
        <row r="8">
          <cell r="H8">
            <v>0</v>
          </cell>
        </row>
        <row r="9">
          <cell r="H9">
            <v>2</v>
          </cell>
        </row>
        <row r="10">
          <cell r="H10">
            <v>0</v>
          </cell>
        </row>
        <row r="11">
          <cell r="H11">
            <v>8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1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1</v>
          </cell>
        </row>
        <row r="25">
          <cell r="H25">
            <v>0</v>
          </cell>
        </row>
        <row r="27">
          <cell r="H27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0</v>
          </cell>
        </row>
        <row r="73">
          <cell r="H73">
            <v>0</v>
          </cell>
        </row>
        <row r="75">
          <cell r="H75">
            <v>0</v>
          </cell>
        </row>
        <row r="82">
          <cell r="H82">
            <v>0</v>
          </cell>
        </row>
        <row r="83">
          <cell r="H83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0</v>
          </cell>
        </row>
        <row r="100">
          <cell r="H100">
            <v>0</v>
          </cell>
        </row>
        <row r="101">
          <cell r="H101">
            <v>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0</v>
          </cell>
        </row>
        <row r="106">
          <cell r="H106">
            <v>0</v>
          </cell>
        </row>
        <row r="110">
          <cell r="H110">
            <v>0</v>
          </cell>
        </row>
        <row r="111">
          <cell r="H111">
            <v>0</v>
          </cell>
        </row>
        <row r="112">
          <cell r="H112">
            <v>0</v>
          </cell>
        </row>
        <row r="114">
          <cell r="H114">
            <v>0</v>
          </cell>
        </row>
        <row r="116">
          <cell r="H116">
            <v>0</v>
          </cell>
        </row>
        <row r="117">
          <cell r="H117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6">
          <cell r="H146">
            <v>0</v>
          </cell>
        </row>
        <row r="147">
          <cell r="H147">
            <v>0</v>
          </cell>
        </row>
        <row r="148">
          <cell r="H148">
            <v>0</v>
          </cell>
        </row>
        <row r="150">
          <cell r="H150">
            <v>0</v>
          </cell>
        </row>
        <row r="151">
          <cell r="H151">
            <v>1</v>
          </cell>
        </row>
        <row r="159">
          <cell r="H159">
            <v>1284</v>
          </cell>
        </row>
        <row r="161">
          <cell r="H161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8">
          <cell r="H168">
            <v>2</v>
          </cell>
        </row>
        <row r="171">
          <cell r="H171">
            <v>36</v>
          </cell>
        </row>
        <row r="172">
          <cell r="H172">
            <v>36</v>
          </cell>
        </row>
        <row r="177">
          <cell r="H177">
            <v>80</v>
          </cell>
        </row>
        <row r="178">
          <cell r="H178">
            <v>0</v>
          </cell>
        </row>
        <row r="180">
          <cell r="H180">
            <v>40</v>
          </cell>
        </row>
        <row r="181">
          <cell r="H181">
            <v>0</v>
          </cell>
        </row>
        <row r="186">
          <cell r="H186">
            <v>0</v>
          </cell>
        </row>
        <row r="187">
          <cell r="H187">
            <v>0</v>
          </cell>
        </row>
        <row r="189">
          <cell r="H189">
            <v>40</v>
          </cell>
        </row>
        <row r="192">
          <cell r="H192">
            <v>0</v>
          </cell>
        </row>
        <row r="194">
          <cell r="H194">
            <v>2</v>
          </cell>
        </row>
        <row r="195">
          <cell r="H195">
            <v>0</v>
          </cell>
        </row>
        <row r="196">
          <cell r="H196">
            <v>57</v>
          </cell>
        </row>
        <row r="197">
          <cell r="H197">
            <v>0</v>
          </cell>
        </row>
        <row r="198">
          <cell r="H198">
            <v>11</v>
          </cell>
        </row>
        <row r="199">
          <cell r="H199">
            <v>61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4">
          <cell r="H204">
            <v>0</v>
          </cell>
        </row>
        <row r="205">
          <cell r="H205">
            <v>1</v>
          </cell>
        </row>
        <row r="206">
          <cell r="H206">
            <v>0</v>
          </cell>
        </row>
        <row r="207">
          <cell r="H207">
            <v>4</v>
          </cell>
        </row>
        <row r="211">
          <cell r="H211">
            <v>0</v>
          </cell>
        </row>
        <row r="212">
          <cell r="H212">
            <v>100</v>
          </cell>
        </row>
        <row r="213">
          <cell r="H213">
            <v>2289</v>
          </cell>
        </row>
        <row r="214">
          <cell r="H214">
            <v>1</v>
          </cell>
        </row>
        <row r="215">
          <cell r="H215">
            <v>2</v>
          </cell>
        </row>
        <row r="217">
          <cell r="H217">
            <v>0</v>
          </cell>
        </row>
        <row r="218">
          <cell r="H218">
            <v>0</v>
          </cell>
        </row>
        <row r="219">
          <cell r="H219">
            <v>0</v>
          </cell>
        </row>
        <row r="221">
          <cell r="H221">
            <v>0</v>
          </cell>
        </row>
        <row r="222">
          <cell r="H222">
            <v>0</v>
          </cell>
        </row>
        <row r="223">
          <cell r="H223">
            <v>0</v>
          </cell>
        </row>
        <row r="225">
          <cell r="H225">
            <v>0</v>
          </cell>
        </row>
        <row r="226">
          <cell r="H226">
            <v>0</v>
          </cell>
        </row>
        <row r="227">
          <cell r="H227">
            <v>0</v>
          </cell>
        </row>
        <row r="228">
          <cell r="H228">
            <v>0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0</v>
          </cell>
        </row>
        <row r="235">
          <cell r="H235">
            <v>0</v>
          </cell>
        </row>
        <row r="238">
          <cell r="H238">
            <v>0</v>
          </cell>
        </row>
      </sheetData>
      <sheetData sheetId="5" refreshError="1">
        <row r="7">
          <cell r="H7">
            <v>4</v>
          </cell>
        </row>
        <row r="9">
          <cell r="H9">
            <v>4</v>
          </cell>
        </row>
        <row r="25">
          <cell r="H25">
            <v>0</v>
          </cell>
        </row>
        <row r="27">
          <cell r="H27">
            <v>16</v>
          </cell>
        </row>
        <row r="28">
          <cell r="H28">
            <v>0</v>
          </cell>
        </row>
        <row r="29">
          <cell r="H29">
            <v>0</v>
          </cell>
        </row>
        <row r="31">
          <cell r="H31">
            <v>40</v>
          </cell>
        </row>
        <row r="32">
          <cell r="H32">
            <v>0</v>
          </cell>
        </row>
        <row r="34">
          <cell r="H34">
            <v>2</v>
          </cell>
        </row>
        <row r="36">
          <cell r="H36">
            <v>2</v>
          </cell>
        </row>
        <row r="38">
          <cell r="H38">
            <v>0</v>
          </cell>
        </row>
        <row r="40">
          <cell r="H40">
            <v>0</v>
          </cell>
        </row>
        <row r="42">
          <cell r="H42">
            <v>350</v>
          </cell>
        </row>
        <row r="43">
          <cell r="H43">
            <v>0</v>
          </cell>
        </row>
        <row r="44">
          <cell r="H44">
            <v>0</v>
          </cell>
        </row>
        <row r="48">
          <cell r="H48">
            <v>0</v>
          </cell>
        </row>
        <row r="49">
          <cell r="H49">
            <v>0</v>
          </cell>
        </row>
        <row r="53">
          <cell r="H53">
            <v>30</v>
          </cell>
        </row>
        <row r="55">
          <cell r="H55">
            <v>30</v>
          </cell>
        </row>
        <row r="56">
          <cell r="H56">
            <v>4</v>
          </cell>
        </row>
        <row r="59">
          <cell r="H59">
            <v>0</v>
          </cell>
        </row>
        <row r="60">
          <cell r="H60">
            <v>11</v>
          </cell>
        </row>
        <row r="62">
          <cell r="H62">
            <v>61</v>
          </cell>
        </row>
        <row r="63">
          <cell r="H63">
            <v>0</v>
          </cell>
        </row>
        <row r="66">
          <cell r="H66">
            <v>4</v>
          </cell>
        </row>
        <row r="68">
          <cell r="H68">
            <v>0</v>
          </cell>
        </row>
        <row r="70">
          <cell r="H70">
            <v>100</v>
          </cell>
        </row>
        <row r="72">
          <cell r="H72">
            <v>2289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7">
          <cell r="H77">
            <v>2</v>
          </cell>
        </row>
        <row r="78">
          <cell r="H78">
            <v>1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90">
          <cell r="H90">
            <v>0</v>
          </cell>
        </row>
        <row r="92">
          <cell r="H92">
            <v>0</v>
          </cell>
        </row>
        <row r="93">
          <cell r="H93">
            <v>0</v>
          </cell>
        </row>
        <row r="96">
          <cell r="H96">
            <v>0</v>
          </cell>
        </row>
        <row r="102">
          <cell r="H102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업체"/>
      <sheetName val="보관"/>
      <sheetName val="기안"/>
      <sheetName val="공사설명서"/>
      <sheetName val="실사자료"/>
      <sheetName val="투자효율분석"/>
      <sheetName val="공사계획서"/>
      <sheetName val="공사비예산서"/>
      <sheetName val="소요자재"/>
      <sheetName val="소요자재 (2)"/>
      <sheetName val="설계명세서"/>
      <sheetName val="기본요율"/>
      <sheetName val="cost9801"/>
      <sheetName val="Sheet1"/>
      <sheetName val="Sheet2"/>
      <sheetName val="Sheet3"/>
      <sheetName val="소요자재명세서2"/>
      <sheetName val="정산내역서"/>
      <sheetName val="설계명세서(선로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>
        <row r="17">
          <cell r="D17">
            <v>0</v>
          </cell>
          <cell r="E17">
            <v>8543000</v>
          </cell>
        </row>
        <row r="18">
          <cell r="D18">
            <v>0</v>
          </cell>
          <cell r="E18">
            <v>32806490.5</v>
          </cell>
        </row>
        <row r="19">
          <cell r="D19">
            <v>0</v>
          </cell>
          <cell r="E19">
            <v>26903600</v>
          </cell>
        </row>
        <row r="20">
          <cell r="D20">
            <v>0</v>
          </cell>
          <cell r="E20">
            <v>6124120</v>
          </cell>
        </row>
        <row r="21">
          <cell r="E21">
            <v>4120000</v>
          </cell>
        </row>
        <row r="22">
          <cell r="E22">
            <v>780000</v>
          </cell>
        </row>
        <row r="24">
          <cell r="D24">
            <v>0</v>
          </cell>
          <cell r="E24">
            <v>2631</v>
          </cell>
        </row>
        <row r="26">
          <cell r="E26">
            <v>6558</v>
          </cell>
        </row>
        <row r="27">
          <cell r="D27">
            <v>0</v>
          </cell>
          <cell r="E27">
            <v>9434</v>
          </cell>
        </row>
        <row r="28">
          <cell r="D28">
            <v>0</v>
          </cell>
          <cell r="E28">
            <v>11895</v>
          </cell>
        </row>
        <row r="29">
          <cell r="D29">
            <v>0</v>
          </cell>
          <cell r="E29">
            <v>21275</v>
          </cell>
        </row>
        <row r="30">
          <cell r="D30">
            <v>0</v>
          </cell>
          <cell r="E30">
            <v>2269</v>
          </cell>
        </row>
        <row r="33">
          <cell r="D33">
            <v>0</v>
          </cell>
          <cell r="E33">
            <v>8985</v>
          </cell>
        </row>
        <row r="34">
          <cell r="D34">
            <v>0</v>
          </cell>
          <cell r="E34">
            <v>11438</v>
          </cell>
        </row>
        <row r="35">
          <cell r="D35">
            <v>0</v>
          </cell>
          <cell r="E35">
            <v>20655</v>
          </cell>
        </row>
      </sheetData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보고서"/>
      <sheetName val="비교표"/>
      <sheetName val="정산내역서"/>
      <sheetName val="소요자재명세서"/>
      <sheetName val="노무비명세서"/>
      <sheetName val="종합기별"/>
      <sheetName val="서울1"/>
      <sheetName val="인천2"/>
      <sheetName val="인천3"/>
      <sheetName val="대전4"/>
      <sheetName val="광주5"/>
      <sheetName val="바인드물량"/>
      <sheetName val="코아접속"/>
      <sheetName val=",피스표"/>
      <sheetName val="아파트기별"/>
      <sheetName val="공리일"/>
      <sheetName val="PART_DIS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AE9">
            <v>5</v>
          </cell>
        </row>
        <row r="13">
          <cell r="AE13">
            <v>115</v>
          </cell>
        </row>
        <row r="15">
          <cell r="AE15">
            <v>5384</v>
          </cell>
        </row>
        <row r="16">
          <cell r="AE16">
            <v>294</v>
          </cell>
        </row>
        <row r="22">
          <cell r="AE22">
            <v>580.91</v>
          </cell>
        </row>
        <row r="30">
          <cell r="AE30">
            <v>5</v>
          </cell>
        </row>
        <row r="32">
          <cell r="AE32">
            <v>76</v>
          </cell>
        </row>
        <row r="36">
          <cell r="AE36">
            <v>149</v>
          </cell>
        </row>
        <row r="37">
          <cell r="AE37">
            <v>12</v>
          </cell>
        </row>
        <row r="38">
          <cell r="AE38">
            <v>15</v>
          </cell>
        </row>
        <row r="40">
          <cell r="AE40">
            <v>165</v>
          </cell>
        </row>
        <row r="41">
          <cell r="AE41">
            <v>41</v>
          </cell>
        </row>
        <row r="48">
          <cell r="AE48">
            <v>4181.9000000000005</v>
          </cell>
        </row>
        <row r="49">
          <cell r="AE49">
            <v>222</v>
          </cell>
        </row>
        <row r="50">
          <cell r="AE50">
            <v>269</v>
          </cell>
        </row>
        <row r="53">
          <cell r="AE53">
            <v>62</v>
          </cell>
        </row>
        <row r="63">
          <cell r="AE63">
            <v>3</v>
          </cell>
        </row>
        <row r="70">
          <cell r="AE70">
            <v>8</v>
          </cell>
        </row>
      </sheetData>
      <sheetData sheetId="6" refreshError="1">
        <row r="10">
          <cell r="I10">
            <v>0</v>
          </cell>
          <cell r="J10">
            <v>0</v>
          </cell>
          <cell r="K10">
            <v>0</v>
          </cell>
          <cell r="X10">
            <v>103</v>
          </cell>
          <cell r="Y10">
            <v>190</v>
          </cell>
          <cell r="Z10">
            <v>0</v>
          </cell>
          <cell r="AA10">
            <v>6</v>
          </cell>
          <cell r="AB10">
            <v>0</v>
          </cell>
          <cell r="AC10">
            <v>0</v>
          </cell>
          <cell r="AD10">
            <v>36</v>
          </cell>
          <cell r="AE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M10">
            <v>0</v>
          </cell>
          <cell r="AN10">
            <v>0</v>
          </cell>
        </row>
        <row r="13">
          <cell r="I13">
            <v>13</v>
          </cell>
          <cell r="K13">
            <v>13</v>
          </cell>
          <cell r="X13">
            <v>88</v>
          </cell>
          <cell r="Z13">
            <v>42</v>
          </cell>
          <cell r="AA13">
            <v>0</v>
          </cell>
          <cell r="AB13">
            <v>2</v>
          </cell>
          <cell r="AC13">
            <v>56</v>
          </cell>
          <cell r="AD13">
            <v>0</v>
          </cell>
          <cell r="AE13">
            <v>1429</v>
          </cell>
          <cell r="AG13">
            <v>12</v>
          </cell>
          <cell r="AH13">
            <v>8</v>
          </cell>
          <cell r="AI13">
            <v>2</v>
          </cell>
          <cell r="AJ13">
            <v>4</v>
          </cell>
          <cell r="AL13">
            <v>0</v>
          </cell>
          <cell r="AM13">
            <v>0</v>
          </cell>
          <cell r="AN13">
            <v>0</v>
          </cell>
        </row>
        <row r="16">
          <cell r="H16">
            <v>2314.9360000000001</v>
          </cell>
          <cell r="I16">
            <v>33</v>
          </cell>
          <cell r="J16">
            <v>22</v>
          </cell>
          <cell r="K16">
            <v>33</v>
          </cell>
          <cell r="X16">
            <v>100</v>
          </cell>
          <cell r="Y16">
            <v>0</v>
          </cell>
          <cell r="Z16">
            <v>58</v>
          </cell>
          <cell r="AA16">
            <v>0</v>
          </cell>
          <cell r="AB16">
            <v>9</v>
          </cell>
          <cell r="AC16">
            <v>60</v>
          </cell>
          <cell r="AD16">
            <v>0</v>
          </cell>
          <cell r="AE16">
            <v>3300</v>
          </cell>
          <cell r="AG16">
            <v>36</v>
          </cell>
          <cell r="AH16">
            <v>23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9">
          <cell r="H19">
            <v>1315</v>
          </cell>
          <cell r="I19">
            <v>29</v>
          </cell>
          <cell r="J19">
            <v>22</v>
          </cell>
          <cell r="K19">
            <v>29</v>
          </cell>
          <cell r="X19">
            <v>0</v>
          </cell>
          <cell r="Y19">
            <v>0</v>
          </cell>
          <cell r="Z19">
            <v>46</v>
          </cell>
          <cell r="AA19">
            <v>0</v>
          </cell>
          <cell r="AB19">
            <v>3</v>
          </cell>
          <cell r="AC19">
            <v>44</v>
          </cell>
          <cell r="AD19">
            <v>0</v>
          </cell>
          <cell r="AE19">
            <v>1730</v>
          </cell>
          <cell r="AG19">
            <v>8</v>
          </cell>
          <cell r="AH19">
            <v>16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100</v>
          </cell>
          <cell r="AN19">
            <v>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GUAGE"/>
      <sheetName val="PART_DISCOUNT"/>
      <sheetName val="전체"/>
      <sheetName val="7470 MSP Matrix"/>
      <sheetName val="7270 MSC"/>
      <sheetName val="CATEGORY_DISCOUNT"/>
      <sheetName val="2.장애관리현황"/>
      <sheetName val="실행철강하도"/>
      <sheetName val="알카텔가격표"/>
      <sheetName val="선로분"/>
      <sheetName val="성단물량"/>
      <sheetName val="기준자료"/>
      <sheetName val="9.설치품셈"/>
    </sheetNames>
    <sheetDataSet>
      <sheetData sheetId="0" refreshError="1">
        <row r="40">
          <cell r="B40" t="str">
            <v>Shelves and Switching Fabric</v>
          </cell>
        </row>
        <row r="41">
          <cell r="B41" t="str">
            <v>Control and Service Cards</v>
          </cell>
        </row>
        <row r="42">
          <cell r="B42" t="str">
            <v>Interface and Application Cards</v>
          </cell>
        </row>
        <row r="43">
          <cell r="B43" t="str">
            <v>Panels &amp; Cables &amp; Connectors</v>
          </cell>
        </row>
        <row r="44">
          <cell r="B44" t="str">
            <v>Miscellaneous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공설"/>
      <sheetName val="예공"/>
      <sheetName val="공계"/>
      <sheetName val="공총"/>
      <sheetName val="원가계산서"/>
      <sheetName val="예산내역서"/>
      <sheetName val="단가표"/>
      <sheetName val="일위대가"/>
      <sheetName val="기별총괄표"/>
      <sheetName val="요율"/>
      <sheetName val="가설사무소비"/>
      <sheetName val="작업설"/>
      <sheetName val="VXXXXXX"/>
      <sheetName val="품셈"/>
      <sheetName val="노임단가표"/>
      <sheetName val="소요자재"/>
      <sheetName val="노무산출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25">
          <cell r="H125">
            <v>1570500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구매의뢰"/>
      <sheetName val="소요자재(구매)"/>
      <sheetName val="지시서"/>
      <sheetName val="지시서(보관)"/>
      <sheetName val="계통도"/>
      <sheetName val="피스표"/>
      <sheetName val="기안"/>
      <sheetName val="공사설명서"/>
      <sheetName val="공사계획서"/>
      <sheetName val="공사비예산서"/>
      <sheetName val="소요자재명세서"/>
      <sheetName val="설계명세서(선로)"/>
      <sheetName val="기본요율"/>
      <sheetName val="cost9801"/>
      <sheetName val="투자효율분석"/>
      <sheetName val="품셈"/>
      <sheetName val="노임단가표"/>
      <sheetName val="공리일"/>
      <sheetName val="LANGUAGE"/>
      <sheetName val="총괄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9">
          <cell r="O9">
            <v>4</v>
          </cell>
        </row>
        <row r="10">
          <cell r="O10">
            <v>8</v>
          </cell>
        </row>
        <row r="11">
          <cell r="O11">
            <v>8</v>
          </cell>
        </row>
        <row r="15">
          <cell r="O15">
            <v>0</v>
          </cell>
        </row>
        <row r="18">
          <cell r="O18">
            <v>0</v>
          </cell>
        </row>
        <row r="20">
          <cell r="O20">
            <v>1</v>
          </cell>
        </row>
        <row r="22">
          <cell r="O22">
            <v>0</v>
          </cell>
        </row>
        <row r="23">
          <cell r="O23">
            <v>0</v>
          </cell>
        </row>
        <row r="24">
          <cell r="O24">
            <v>0</v>
          </cell>
        </row>
        <row r="25">
          <cell r="O25">
            <v>2</v>
          </cell>
        </row>
        <row r="26">
          <cell r="O26">
            <v>4</v>
          </cell>
        </row>
        <row r="27">
          <cell r="O27">
            <v>0</v>
          </cell>
        </row>
        <row r="28">
          <cell r="O28">
            <v>0</v>
          </cell>
        </row>
        <row r="30">
          <cell r="O30">
            <v>1</v>
          </cell>
        </row>
        <row r="34">
          <cell r="O34">
            <v>12</v>
          </cell>
        </row>
        <row r="38">
          <cell r="O38">
            <v>4</v>
          </cell>
        </row>
        <row r="43">
          <cell r="O43">
            <v>2</v>
          </cell>
        </row>
        <row r="44">
          <cell r="O44">
            <v>2</v>
          </cell>
        </row>
        <row r="45">
          <cell r="O45">
            <v>4</v>
          </cell>
        </row>
        <row r="46">
          <cell r="O46">
            <v>2</v>
          </cell>
        </row>
        <row r="50">
          <cell r="O50">
            <v>8</v>
          </cell>
        </row>
        <row r="53">
          <cell r="O53">
            <v>0</v>
          </cell>
        </row>
        <row r="54">
          <cell r="O54">
            <v>0</v>
          </cell>
        </row>
        <row r="55">
          <cell r="O55">
            <v>0</v>
          </cell>
        </row>
        <row r="56">
          <cell r="O56">
            <v>0</v>
          </cell>
        </row>
        <row r="57">
          <cell r="O57">
            <v>0</v>
          </cell>
        </row>
        <row r="58">
          <cell r="O58">
            <v>0</v>
          </cell>
        </row>
        <row r="59">
          <cell r="O59">
            <v>0</v>
          </cell>
        </row>
        <row r="60">
          <cell r="O60">
            <v>0</v>
          </cell>
        </row>
        <row r="61">
          <cell r="O61">
            <v>0</v>
          </cell>
        </row>
        <row r="63"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O66">
            <v>0</v>
          </cell>
        </row>
        <row r="67">
          <cell r="O67">
            <v>0</v>
          </cell>
        </row>
        <row r="70">
          <cell r="O70">
            <v>0</v>
          </cell>
        </row>
        <row r="74">
          <cell r="O74">
            <v>0</v>
          </cell>
        </row>
        <row r="76">
          <cell r="O76">
            <v>0</v>
          </cell>
        </row>
        <row r="77">
          <cell r="O77">
            <v>0</v>
          </cell>
        </row>
        <row r="78">
          <cell r="O78">
            <v>0</v>
          </cell>
        </row>
        <row r="79">
          <cell r="O79">
            <v>0</v>
          </cell>
        </row>
        <row r="80">
          <cell r="O80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O97">
            <v>0</v>
          </cell>
        </row>
        <row r="98">
          <cell r="O98">
            <v>0</v>
          </cell>
        </row>
        <row r="118">
          <cell r="O118">
            <v>2</v>
          </cell>
        </row>
        <row r="132">
          <cell r="O132">
            <v>0</v>
          </cell>
        </row>
        <row r="133">
          <cell r="O133">
            <v>13500</v>
          </cell>
        </row>
        <row r="134">
          <cell r="O134">
            <v>0</v>
          </cell>
        </row>
        <row r="135">
          <cell r="O135">
            <v>0</v>
          </cell>
        </row>
        <row r="136">
          <cell r="O136">
            <v>0</v>
          </cell>
        </row>
        <row r="137">
          <cell r="O137">
            <v>0</v>
          </cell>
        </row>
        <row r="138">
          <cell r="O138">
            <v>0</v>
          </cell>
        </row>
        <row r="139">
          <cell r="O139">
            <v>1900</v>
          </cell>
        </row>
        <row r="140">
          <cell r="O140">
            <v>0</v>
          </cell>
        </row>
        <row r="141">
          <cell r="O141">
            <v>0</v>
          </cell>
        </row>
        <row r="142">
          <cell r="O142">
            <v>0</v>
          </cell>
        </row>
        <row r="143">
          <cell r="O143">
            <v>0</v>
          </cell>
        </row>
        <row r="146">
          <cell r="O146">
            <v>11</v>
          </cell>
        </row>
        <row r="168">
          <cell r="O168">
            <v>112</v>
          </cell>
        </row>
        <row r="169">
          <cell r="O169">
            <v>56</v>
          </cell>
        </row>
        <row r="170">
          <cell r="O170">
            <v>337.5</v>
          </cell>
        </row>
        <row r="171">
          <cell r="O171">
            <v>38</v>
          </cell>
        </row>
        <row r="172">
          <cell r="O172">
            <v>45</v>
          </cell>
        </row>
        <row r="178">
          <cell r="O178">
            <v>202</v>
          </cell>
        </row>
        <row r="179">
          <cell r="O179">
            <v>270</v>
          </cell>
        </row>
        <row r="180">
          <cell r="O180">
            <v>202</v>
          </cell>
        </row>
        <row r="181">
          <cell r="O181">
            <v>540</v>
          </cell>
        </row>
        <row r="184">
          <cell r="O184">
            <v>0</v>
          </cell>
        </row>
        <row r="185">
          <cell r="O185">
            <v>0</v>
          </cell>
        </row>
        <row r="191">
          <cell r="O191">
            <v>0</v>
          </cell>
        </row>
        <row r="192">
          <cell r="O192">
            <v>0</v>
          </cell>
        </row>
        <row r="196">
          <cell r="O196">
            <v>0</v>
          </cell>
        </row>
        <row r="198">
          <cell r="O198">
            <v>0</v>
          </cell>
        </row>
        <row r="217">
          <cell r="O217">
            <v>0</v>
          </cell>
        </row>
        <row r="218">
          <cell r="O218">
            <v>0</v>
          </cell>
        </row>
        <row r="220">
          <cell r="O220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자재단가표"/>
      <sheetName val="노임단가"/>
      <sheetName val="수량산출1"/>
      <sheetName val="역사집계표"/>
      <sheetName val="수량계산"/>
      <sheetName val="선로집계"/>
      <sheetName val="선로총괄"/>
      <sheetName val="인공"/>
      <sheetName val="반송인공"/>
      <sheetName val="관로신설"/>
      <sheetName val="광관로"/>
      <sheetName val="일위산출"/>
      <sheetName val="공량산출서"/>
      <sheetName val="일위대가"/>
      <sheetName val="수량조서"/>
      <sheetName val="원가계산서"/>
      <sheetName val="가설건물"/>
      <sheetName val="소방감리비"/>
      <sheetName val="LRH인공"/>
      <sheetName val="강관주"/>
      <sheetName val="CCTV"/>
      <sheetName val="증폭기"/>
      <sheetName val="연선전화"/>
      <sheetName val="지중도체"/>
      <sheetName val="사정조서"/>
      <sheetName val="사정표지"/>
      <sheetName val="일위대가표"/>
      <sheetName val="소요자재명세서"/>
    </sheetNames>
    <sheetDataSet>
      <sheetData sheetId="0" refreshError="1">
        <row r="4">
          <cell r="A4" t="str">
            <v xml:space="preserve"> 접지봉  16D×1800㎜</v>
          </cell>
          <cell r="B4" t="str">
            <v xml:space="preserve"> 접지봉 </v>
          </cell>
          <cell r="C4" t="str">
            <v xml:space="preserve"> 16D×1800㎜</v>
          </cell>
          <cell r="D4" t="str">
            <v>본</v>
          </cell>
          <cell r="E4" t="str">
            <v>P854</v>
          </cell>
          <cell r="F4">
            <v>4900</v>
          </cell>
          <cell r="G4" t="str">
            <v>P930</v>
          </cell>
          <cell r="H4">
            <v>3960</v>
          </cell>
          <cell r="M4">
            <v>3960</v>
          </cell>
        </row>
        <row r="5">
          <cell r="A5" t="str">
            <v xml:space="preserve"> 접지봉콘넥터 Φ16</v>
          </cell>
          <cell r="B5" t="str">
            <v xml:space="preserve"> 접지봉콘넥터</v>
          </cell>
          <cell r="C5" t="str">
            <v xml:space="preserve"> Φ16</v>
          </cell>
          <cell r="D5" t="str">
            <v>개</v>
          </cell>
          <cell r="G5" t="str">
            <v>P930</v>
          </cell>
          <cell r="H5">
            <v>700</v>
          </cell>
          <cell r="M5">
            <v>700</v>
          </cell>
        </row>
        <row r="6">
          <cell r="A6" t="str">
            <v xml:space="preserve"> 접지슬리브  100-60, 38㎜</v>
          </cell>
          <cell r="B6" t="str">
            <v xml:space="preserve"> 접지슬리브 </v>
          </cell>
          <cell r="C6" t="str">
            <v xml:space="preserve"> 100-60, 38㎜</v>
          </cell>
          <cell r="D6" t="str">
            <v>개</v>
          </cell>
          <cell r="E6" t="str">
            <v>P854</v>
          </cell>
          <cell r="F6">
            <v>2400</v>
          </cell>
          <cell r="G6" t="str">
            <v>P930</v>
          </cell>
          <cell r="H6">
            <v>2000</v>
          </cell>
          <cell r="M6">
            <v>2000</v>
          </cell>
        </row>
        <row r="7">
          <cell r="A7" t="str">
            <v xml:space="preserve"> 접지봉리드선   GV 38㎟</v>
          </cell>
          <cell r="B7" t="str">
            <v xml:space="preserve"> 접지봉리드선  </v>
          </cell>
          <cell r="C7" t="str">
            <v xml:space="preserve"> GV 38㎟</v>
          </cell>
          <cell r="D7" t="str">
            <v>m</v>
          </cell>
          <cell r="E7" t="str">
            <v>P763</v>
          </cell>
          <cell r="F7">
            <v>2211</v>
          </cell>
          <cell r="G7" t="str">
            <v>P844</v>
          </cell>
          <cell r="H7">
            <v>2211</v>
          </cell>
          <cell r="M7">
            <v>2211</v>
          </cell>
          <cell r="N7">
            <v>0.1</v>
          </cell>
        </row>
        <row r="8">
          <cell r="A8" t="str">
            <v xml:space="preserve"> 접지용전선   GV 22㎟</v>
          </cell>
          <cell r="B8" t="str">
            <v xml:space="preserve"> 접지용전선  </v>
          </cell>
          <cell r="C8" t="str">
            <v xml:space="preserve"> GV 22㎟</v>
          </cell>
          <cell r="D8" t="str">
            <v>m</v>
          </cell>
          <cell r="G8" t="str">
            <v>P844</v>
          </cell>
          <cell r="H8">
            <v>1468</v>
          </cell>
          <cell r="M8">
            <v>1468</v>
          </cell>
          <cell r="N8">
            <v>0.1</v>
          </cell>
        </row>
        <row r="9">
          <cell r="A9" t="str">
            <v xml:space="preserve"> 연동연선   AS 50㎟</v>
          </cell>
          <cell r="B9" t="str">
            <v xml:space="preserve"> 연동연선  </v>
          </cell>
          <cell r="C9" t="str">
            <v xml:space="preserve"> AS 50㎟</v>
          </cell>
          <cell r="D9" t="str">
            <v>m</v>
          </cell>
          <cell r="E9" t="str">
            <v>P776</v>
          </cell>
          <cell r="F9">
            <v>2604</v>
          </cell>
          <cell r="G9" t="str">
            <v>P856</v>
          </cell>
          <cell r="H9">
            <v>2400</v>
          </cell>
          <cell r="M9">
            <v>2400</v>
          </cell>
        </row>
        <row r="10">
          <cell r="A10" t="str">
            <v xml:space="preserve"> 동터미널 22㎟ 용</v>
          </cell>
          <cell r="B10" t="str">
            <v xml:space="preserve"> 동터미널</v>
          </cell>
          <cell r="C10" t="str">
            <v xml:space="preserve"> 22㎟ 용</v>
          </cell>
          <cell r="D10" t="str">
            <v>개</v>
          </cell>
          <cell r="G10" t="str">
            <v xml:space="preserve"> P861</v>
          </cell>
          <cell r="H10">
            <v>455</v>
          </cell>
          <cell r="M10">
            <v>455</v>
          </cell>
        </row>
        <row r="11">
          <cell r="A11" t="str">
            <v xml:space="preserve"> 콘크리트표주 접지표당청규격</v>
          </cell>
          <cell r="B11" t="str">
            <v xml:space="preserve"> 콘크리트표주</v>
          </cell>
          <cell r="C11" t="str">
            <v xml:space="preserve"> 접지표당청규격</v>
          </cell>
          <cell r="D11" t="str">
            <v>개</v>
          </cell>
          <cell r="L11">
            <v>10000</v>
          </cell>
          <cell r="M11">
            <v>10000</v>
          </cell>
        </row>
        <row r="12">
          <cell r="A12" t="str">
            <v xml:space="preserve"> 시멘트(40㎏)  분공장도</v>
          </cell>
          <cell r="B12" t="str">
            <v xml:space="preserve"> 시멘트(40㎏) </v>
          </cell>
          <cell r="C12" t="str">
            <v xml:space="preserve"> 분공장도</v>
          </cell>
          <cell r="D12" t="str">
            <v>포</v>
          </cell>
          <cell r="E12" t="str">
            <v xml:space="preserve"> P113</v>
          </cell>
          <cell r="F12">
            <v>2450</v>
          </cell>
          <cell r="G12" t="str">
            <v xml:space="preserve"> P96</v>
          </cell>
          <cell r="H12">
            <v>2450</v>
          </cell>
          <cell r="M12">
            <v>2450</v>
          </cell>
        </row>
        <row r="13">
          <cell r="A13" t="str">
            <v xml:space="preserve"> 이형철근 SD30A</v>
          </cell>
          <cell r="B13" t="str">
            <v xml:space="preserve"> 이형철근</v>
          </cell>
          <cell r="C13" t="str">
            <v xml:space="preserve"> SD30A</v>
          </cell>
          <cell r="D13" t="str">
            <v>TON</v>
          </cell>
          <cell r="E13" t="str">
            <v xml:space="preserve"> P44</v>
          </cell>
          <cell r="F13">
            <v>386500</v>
          </cell>
          <cell r="G13" t="str">
            <v xml:space="preserve"> P42</v>
          </cell>
          <cell r="H13">
            <v>380000</v>
          </cell>
          <cell r="M13">
            <v>380000</v>
          </cell>
        </row>
        <row r="14">
          <cell r="A14" t="str">
            <v xml:space="preserve"> 통신용맨홀(주철제)  통신용1120x620x132</v>
          </cell>
          <cell r="B14" t="str">
            <v xml:space="preserve"> 통신용맨홀(주철제) </v>
          </cell>
          <cell r="C14" t="str">
            <v xml:space="preserve"> 통신용1120x620x132</v>
          </cell>
          <cell r="D14" t="str">
            <v>조</v>
          </cell>
          <cell r="E14" t="str">
            <v>P171</v>
          </cell>
          <cell r="F14">
            <v>250000</v>
          </cell>
          <cell r="G14" t="str">
            <v>P160</v>
          </cell>
          <cell r="H14">
            <v>250000</v>
          </cell>
          <cell r="M14">
            <v>250000</v>
          </cell>
        </row>
        <row r="15">
          <cell r="A15" t="str">
            <v xml:space="preserve"> 케이블걸이쇠   2호</v>
          </cell>
          <cell r="B15" t="str">
            <v xml:space="preserve"> 케이블걸이쇠  </v>
          </cell>
          <cell r="C15" t="str">
            <v xml:space="preserve"> 2호</v>
          </cell>
          <cell r="D15" t="str">
            <v>개</v>
          </cell>
          <cell r="E15" t="str">
            <v>P879</v>
          </cell>
          <cell r="F15">
            <v>1850</v>
          </cell>
          <cell r="G15" t="str">
            <v>P959</v>
          </cell>
          <cell r="H15">
            <v>1850</v>
          </cell>
          <cell r="M15">
            <v>1850</v>
          </cell>
        </row>
        <row r="16">
          <cell r="A16" t="str">
            <v xml:space="preserve"> 케이블받침대   33×14×3×607</v>
          </cell>
          <cell r="B16" t="str">
            <v xml:space="preserve"> 케이블받침대  </v>
          </cell>
          <cell r="C16" t="str">
            <v xml:space="preserve"> 33×14×3×607</v>
          </cell>
          <cell r="D16" t="str">
            <v>개</v>
          </cell>
          <cell r="E16" t="str">
            <v>P879</v>
          </cell>
          <cell r="F16">
            <v>7000</v>
          </cell>
          <cell r="G16" t="str">
            <v>P959</v>
          </cell>
          <cell r="H16">
            <v>7000</v>
          </cell>
          <cell r="M16">
            <v>7000</v>
          </cell>
        </row>
        <row r="17">
          <cell r="A17" t="str">
            <v xml:space="preserve"> 앵커볼트(5/8")  M16  L250</v>
          </cell>
          <cell r="B17" t="str">
            <v xml:space="preserve"> 앵커볼트(5/8") </v>
          </cell>
          <cell r="C17" t="str">
            <v xml:space="preserve"> M16  L250</v>
          </cell>
          <cell r="D17" t="str">
            <v>조</v>
          </cell>
          <cell r="G17" t="str">
            <v xml:space="preserve"> P76</v>
          </cell>
          <cell r="H17">
            <v>295</v>
          </cell>
          <cell r="M17">
            <v>295</v>
          </cell>
        </row>
        <row r="18">
          <cell r="A18" t="str">
            <v xml:space="preserve"> 혼합골재  75㎜ 이하</v>
          </cell>
          <cell r="B18" t="str">
            <v xml:space="preserve"> 혼합골재 </v>
          </cell>
          <cell r="C18" t="str">
            <v xml:space="preserve"> 75㎜ 이하</v>
          </cell>
          <cell r="D18" t="str">
            <v>㎥</v>
          </cell>
          <cell r="E18" t="str">
            <v>P111</v>
          </cell>
          <cell r="F18">
            <v>12000</v>
          </cell>
          <cell r="G18" t="str">
            <v xml:space="preserve"> P95</v>
          </cell>
          <cell r="H18">
            <v>12000</v>
          </cell>
          <cell r="M18">
            <v>12000</v>
          </cell>
        </row>
        <row r="19">
          <cell r="A19" t="str">
            <v xml:space="preserve"> 모래(세척사)  인천(도착도)</v>
          </cell>
          <cell r="B19" t="str">
            <v xml:space="preserve"> 모래(세척사) </v>
          </cell>
          <cell r="C19" t="str">
            <v xml:space="preserve"> 인천(도착도)</v>
          </cell>
          <cell r="D19" t="str">
            <v>㎥</v>
          </cell>
          <cell r="E19" t="str">
            <v xml:space="preserve"> P111 </v>
          </cell>
          <cell r="F19">
            <v>1750</v>
          </cell>
          <cell r="G19" t="str">
            <v xml:space="preserve"> P95</v>
          </cell>
          <cell r="H19">
            <v>17500</v>
          </cell>
          <cell r="M19">
            <v>1750</v>
          </cell>
        </row>
        <row r="20">
          <cell r="A20" t="str">
            <v xml:space="preserve"> 자갈(#467,Φ40)   인천(도착도)</v>
          </cell>
          <cell r="B20" t="str">
            <v xml:space="preserve"> 자갈(#467,Φ40)  </v>
          </cell>
          <cell r="C20" t="str">
            <v xml:space="preserve"> 인천(도착도)</v>
          </cell>
          <cell r="D20" t="str">
            <v>㎥</v>
          </cell>
          <cell r="E20" t="str">
            <v xml:space="preserve"> P111 </v>
          </cell>
          <cell r="F20">
            <v>23000</v>
          </cell>
          <cell r="G20" t="str">
            <v xml:space="preserve"> P95</v>
          </cell>
          <cell r="H20">
            <v>18500</v>
          </cell>
          <cell r="M20">
            <v>18500</v>
          </cell>
        </row>
        <row r="21">
          <cell r="A21" t="str">
            <v xml:space="preserve"> 보통합판(1급)  12T  1.21*2.42</v>
          </cell>
          <cell r="B21" t="str">
            <v xml:space="preserve"> 보통합판(1급) </v>
          </cell>
          <cell r="C21" t="str">
            <v xml:space="preserve"> 12T  1.21*2.42</v>
          </cell>
          <cell r="D21" t="str">
            <v>㎡</v>
          </cell>
          <cell r="E21" t="str">
            <v>P433</v>
          </cell>
          <cell r="F21">
            <v>7366</v>
          </cell>
          <cell r="G21" t="str">
            <v>P353</v>
          </cell>
          <cell r="H21">
            <v>6181</v>
          </cell>
          <cell r="M21">
            <v>6181</v>
          </cell>
        </row>
        <row r="22">
          <cell r="A22" t="str">
            <v xml:space="preserve"> 라왕  각재</v>
          </cell>
          <cell r="B22" t="str">
            <v xml:space="preserve"> 라왕 </v>
          </cell>
          <cell r="C22" t="str">
            <v xml:space="preserve"> 각재</v>
          </cell>
          <cell r="D22" t="str">
            <v>㎥</v>
          </cell>
          <cell r="E22" t="str">
            <v xml:space="preserve"> P139</v>
          </cell>
          <cell r="F22">
            <v>988023</v>
          </cell>
          <cell r="G22" t="str">
            <v xml:space="preserve"> P106</v>
          </cell>
          <cell r="H22">
            <v>986023</v>
          </cell>
          <cell r="M22">
            <v>986023</v>
          </cell>
        </row>
        <row r="23">
          <cell r="A23" t="str">
            <v xml:space="preserve"> 어니일링(소)철선   #8  4.0mm</v>
          </cell>
          <cell r="B23" t="str">
            <v xml:space="preserve"> 어니일링(소)철선  </v>
          </cell>
          <cell r="C23" t="str">
            <v xml:space="preserve"> #8  4.0mm</v>
          </cell>
          <cell r="D23" t="str">
            <v>kg</v>
          </cell>
          <cell r="E23" t="str">
            <v xml:space="preserve"> P67</v>
          </cell>
          <cell r="F23">
            <v>570</v>
          </cell>
          <cell r="G23" t="str">
            <v xml:space="preserve"> P70</v>
          </cell>
          <cell r="H23">
            <v>570</v>
          </cell>
          <cell r="M23">
            <v>570</v>
          </cell>
        </row>
        <row r="24">
          <cell r="A24" t="str">
            <v xml:space="preserve"> 철못   N 50</v>
          </cell>
          <cell r="B24" t="str">
            <v xml:space="preserve"> 철못  </v>
          </cell>
          <cell r="C24" t="str">
            <v xml:space="preserve"> N 50</v>
          </cell>
          <cell r="D24" t="str">
            <v>kg</v>
          </cell>
          <cell r="E24" t="str">
            <v xml:space="preserve"> P70</v>
          </cell>
          <cell r="F24">
            <v>700</v>
          </cell>
          <cell r="G24" t="str">
            <v xml:space="preserve"> P70</v>
          </cell>
          <cell r="H24">
            <v>700</v>
          </cell>
          <cell r="M24">
            <v>700</v>
          </cell>
        </row>
        <row r="25">
          <cell r="A25" t="str">
            <v xml:space="preserve"> 박리제   유성</v>
          </cell>
          <cell r="B25" t="str">
            <v xml:space="preserve"> 박리제  </v>
          </cell>
          <cell r="C25" t="str">
            <v xml:space="preserve"> 유성</v>
          </cell>
          <cell r="D25" t="str">
            <v>ℓ</v>
          </cell>
          <cell r="E25" t="str">
            <v xml:space="preserve"> P147 </v>
          </cell>
          <cell r="F25">
            <v>1300</v>
          </cell>
          <cell r="G25" t="str">
            <v>P111</v>
          </cell>
          <cell r="H25">
            <v>1300</v>
          </cell>
          <cell r="M25">
            <v>1300</v>
          </cell>
        </row>
        <row r="26">
          <cell r="A26" t="str">
            <v xml:space="preserve"> 전화기  자동전화기(MFC)</v>
          </cell>
          <cell r="B26" t="str">
            <v xml:space="preserve"> 전화기 </v>
          </cell>
          <cell r="C26" t="str">
            <v xml:space="preserve"> 자동전화기(MFC)</v>
          </cell>
          <cell r="D26" t="str">
            <v>대</v>
          </cell>
          <cell r="E26" t="str">
            <v>P920</v>
          </cell>
          <cell r="F26">
            <v>30000</v>
          </cell>
          <cell r="M26">
            <v>30000</v>
          </cell>
        </row>
        <row r="27">
          <cell r="A27" t="str">
            <v xml:space="preserve"> 전화기  자동식직통</v>
          </cell>
          <cell r="B27" t="str">
            <v xml:space="preserve"> 전화기 </v>
          </cell>
          <cell r="C27" t="str">
            <v xml:space="preserve"> 자동식직통</v>
          </cell>
          <cell r="D27" t="str">
            <v>대</v>
          </cell>
          <cell r="L27">
            <v>280000</v>
          </cell>
          <cell r="M27">
            <v>280000</v>
          </cell>
        </row>
        <row r="28">
          <cell r="A28" t="str">
            <v xml:space="preserve"> KEY PHONE 모장치(GK50HB)10/16</v>
          </cell>
          <cell r="B28" t="str">
            <v xml:space="preserve"> KEY PHONE</v>
          </cell>
          <cell r="C28" t="str">
            <v xml:space="preserve"> 모장치(GK50HB)10/16</v>
          </cell>
          <cell r="D28" t="str">
            <v>대</v>
          </cell>
          <cell r="L28">
            <v>456000</v>
          </cell>
          <cell r="M28">
            <v>456000</v>
          </cell>
        </row>
        <row r="29">
          <cell r="A29" t="str">
            <v xml:space="preserve"> KEY PHONE 자장치(33LG)</v>
          </cell>
          <cell r="B29" t="str">
            <v xml:space="preserve"> KEY PHONE</v>
          </cell>
          <cell r="C29" t="str">
            <v xml:space="preserve"> 자장치(33LG)</v>
          </cell>
          <cell r="D29" t="str">
            <v>대</v>
          </cell>
          <cell r="L29">
            <v>95000</v>
          </cell>
          <cell r="M29">
            <v>95000</v>
          </cell>
        </row>
        <row r="30">
          <cell r="A30" t="str">
            <v xml:space="preserve"> 비디오폰  모장치</v>
          </cell>
          <cell r="B30" t="str">
            <v xml:space="preserve"> 비디오폰 </v>
          </cell>
          <cell r="C30" t="str">
            <v xml:space="preserve"> 모장치</v>
          </cell>
          <cell r="D30" t="str">
            <v>대</v>
          </cell>
          <cell r="L30">
            <v>180000</v>
          </cell>
          <cell r="M30">
            <v>180000</v>
          </cell>
        </row>
        <row r="31">
          <cell r="A31" t="str">
            <v xml:space="preserve"> 비디오폰  자장치</v>
          </cell>
          <cell r="B31" t="str">
            <v xml:space="preserve"> 비디오폰 </v>
          </cell>
          <cell r="C31" t="str">
            <v xml:space="preserve"> 자장치</v>
          </cell>
          <cell r="D31" t="str">
            <v>대</v>
          </cell>
          <cell r="L31">
            <v>140000</v>
          </cell>
          <cell r="M31">
            <v>140000</v>
          </cell>
        </row>
        <row r="32">
          <cell r="A32" t="str">
            <v xml:space="preserve"> 통신케이블 CPEV 5P/0.65</v>
          </cell>
          <cell r="B32" t="str">
            <v xml:space="preserve"> 통신케이블</v>
          </cell>
          <cell r="C32" t="str">
            <v xml:space="preserve"> CPEV 5P/0.65</v>
          </cell>
          <cell r="D32" t="str">
            <v>m</v>
          </cell>
          <cell r="E32" t="str">
            <v>P778</v>
          </cell>
          <cell r="F32">
            <v>728</v>
          </cell>
          <cell r="G32" t="str">
            <v>P853</v>
          </cell>
          <cell r="H32">
            <v>719</v>
          </cell>
          <cell r="M32">
            <v>719</v>
          </cell>
          <cell r="N32">
            <v>0.03</v>
          </cell>
        </row>
        <row r="33">
          <cell r="A33" t="str">
            <v xml:space="preserve"> 통신케이블 CPEV 10P/0.65</v>
          </cell>
          <cell r="B33" t="str">
            <v xml:space="preserve"> 통신케이블</v>
          </cell>
          <cell r="C33" t="str">
            <v xml:space="preserve"> CPEV 10P/0.65</v>
          </cell>
          <cell r="D33" t="str">
            <v>m</v>
          </cell>
          <cell r="E33" t="str">
            <v>P778</v>
          </cell>
          <cell r="F33">
            <v>914</v>
          </cell>
          <cell r="G33" t="str">
            <v>P853</v>
          </cell>
          <cell r="H33">
            <v>902</v>
          </cell>
          <cell r="M33">
            <v>902</v>
          </cell>
          <cell r="N33">
            <v>0.03</v>
          </cell>
        </row>
        <row r="34">
          <cell r="A34" t="str">
            <v xml:space="preserve"> 통신케이블 CPEV 20P/0.65</v>
          </cell>
          <cell r="B34" t="str">
            <v xml:space="preserve"> 통신케이블</v>
          </cell>
          <cell r="C34" t="str">
            <v xml:space="preserve"> CPEV 20P/0.65</v>
          </cell>
          <cell r="D34" t="str">
            <v>m</v>
          </cell>
          <cell r="E34" t="str">
            <v>P778</v>
          </cell>
          <cell r="F34">
            <v>1351</v>
          </cell>
          <cell r="G34" t="str">
            <v>P853</v>
          </cell>
          <cell r="H34">
            <v>1333</v>
          </cell>
          <cell r="M34">
            <v>1333</v>
          </cell>
          <cell r="N34">
            <v>0.03</v>
          </cell>
        </row>
        <row r="35">
          <cell r="A35" t="str">
            <v xml:space="preserve"> 통신케이블 CPEV 30P/0.65</v>
          </cell>
          <cell r="B35" t="str">
            <v xml:space="preserve"> 통신케이블</v>
          </cell>
          <cell r="C35" t="str">
            <v xml:space="preserve"> CPEV 30P/0.65</v>
          </cell>
          <cell r="D35" t="str">
            <v>m</v>
          </cell>
          <cell r="E35" t="str">
            <v>P778</v>
          </cell>
          <cell r="F35">
            <v>1351</v>
          </cell>
          <cell r="G35" t="str">
            <v>P853</v>
          </cell>
          <cell r="H35">
            <v>1333</v>
          </cell>
          <cell r="M35">
            <v>1333</v>
          </cell>
          <cell r="N35">
            <v>0.03</v>
          </cell>
        </row>
        <row r="36">
          <cell r="A36" t="str">
            <v xml:space="preserve"> ECX CABLE   5C-2V</v>
          </cell>
          <cell r="B36" t="str">
            <v xml:space="preserve"> ECX CABLE  </v>
          </cell>
          <cell r="C36" t="str">
            <v xml:space="preserve"> 5C-2V</v>
          </cell>
          <cell r="D36" t="str">
            <v>m</v>
          </cell>
          <cell r="E36" t="str">
            <v>P778</v>
          </cell>
          <cell r="F36">
            <v>528</v>
          </cell>
          <cell r="G36" t="str">
            <v>P854</v>
          </cell>
          <cell r="H36">
            <v>488</v>
          </cell>
          <cell r="M36">
            <v>488</v>
          </cell>
          <cell r="N36">
            <v>0.03</v>
          </cell>
        </row>
        <row r="37">
          <cell r="A37" t="str">
            <v xml:space="preserve"> ECX CABLE   7C-2V</v>
          </cell>
          <cell r="B37" t="str">
            <v xml:space="preserve"> ECX CABLE  </v>
          </cell>
          <cell r="C37" t="str">
            <v xml:space="preserve"> 7C-2V</v>
          </cell>
          <cell r="D37" t="str">
            <v>m</v>
          </cell>
          <cell r="E37" t="str">
            <v>P778</v>
          </cell>
          <cell r="F37">
            <v>955</v>
          </cell>
          <cell r="G37" t="str">
            <v>P854</v>
          </cell>
          <cell r="H37">
            <v>883</v>
          </cell>
          <cell r="M37">
            <v>883</v>
          </cell>
          <cell r="N37">
            <v>0.03</v>
          </cell>
        </row>
        <row r="38">
          <cell r="A38" t="str">
            <v xml:space="preserve"> 600V 가교PE 케이블   CV 2C/5.5㎟</v>
          </cell>
          <cell r="B38" t="str">
            <v xml:space="preserve"> 600V 가교PE 케이블  </v>
          </cell>
          <cell r="C38" t="str">
            <v xml:space="preserve"> CV 2C/5.5㎟</v>
          </cell>
          <cell r="D38" t="str">
            <v>m</v>
          </cell>
          <cell r="E38" t="str">
            <v>P766</v>
          </cell>
          <cell r="F38">
            <v>930</v>
          </cell>
          <cell r="G38" t="str">
            <v>P851</v>
          </cell>
          <cell r="H38">
            <v>918</v>
          </cell>
          <cell r="M38">
            <v>918</v>
          </cell>
          <cell r="N38">
            <v>0.03</v>
          </cell>
        </row>
        <row r="39">
          <cell r="A39" t="str">
            <v xml:space="preserve"> 전화선  TIV  2C/0.8㎜</v>
          </cell>
          <cell r="B39" t="str">
            <v xml:space="preserve"> 전화선 </v>
          </cell>
          <cell r="C39" t="str">
            <v xml:space="preserve"> TIV  2C/0.8㎜</v>
          </cell>
          <cell r="D39" t="str">
            <v>m</v>
          </cell>
          <cell r="E39" t="str">
            <v>P779</v>
          </cell>
          <cell r="F39">
            <v>80</v>
          </cell>
          <cell r="G39" t="str">
            <v>P854</v>
          </cell>
          <cell r="H39">
            <v>78</v>
          </cell>
          <cell r="M39">
            <v>78</v>
          </cell>
          <cell r="N39">
            <v>0.05</v>
          </cell>
        </row>
        <row r="40">
          <cell r="A40" t="str">
            <v xml:space="preserve"> 접지용전선   GV 5.5㎟</v>
          </cell>
          <cell r="B40" t="str">
            <v xml:space="preserve"> 접지용전선  </v>
          </cell>
          <cell r="C40" t="str">
            <v xml:space="preserve"> GV 5.5㎟</v>
          </cell>
          <cell r="D40" t="str">
            <v>m</v>
          </cell>
          <cell r="E40" t="str">
            <v>P763</v>
          </cell>
          <cell r="F40">
            <v>410</v>
          </cell>
          <cell r="G40" t="str">
            <v>P844</v>
          </cell>
          <cell r="H40">
            <v>410</v>
          </cell>
          <cell r="M40">
            <v>410</v>
          </cell>
          <cell r="N40">
            <v>0.1</v>
          </cell>
        </row>
        <row r="41">
          <cell r="A41" t="str">
            <v xml:space="preserve"> 제어케이블 CVV-S  24C×1.25㎟</v>
          </cell>
          <cell r="B41" t="str">
            <v xml:space="preserve"> 제어케이블</v>
          </cell>
          <cell r="C41" t="str">
            <v xml:space="preserve"> CVV-S  24C×1.25㎟</v>
          </cell>
          <cell r="D41" t="str">
            <v>m</v>
          </cell>
          <cell r="E41" t="str">
            <v>P765</v>
          </cell>
          <cell r="F41">
            <v>3050</v>
          </cell>
          <cell r="G41" t="str">
            <v>P845</v>
          </cell>
          <cell r="H41">
            <v>2873</v>
          </cell>
          <cell r="M41">
            <v>2873</v>
          </cell>
          <cell r="N41">
            <v>0.03</v>
          </cell>
        </row>
        <row r="42">
          <cell r="A42" t="str">
            <v xml:space="preserve"> 제어케이블 CVV-S  2C×1.25㎟</v>
          </cell>
          <cell r="B42" t="str">
            <v xml:space="preserve"> 제어케이블</v>
          </cell>
          <cell r="C42" t="str">
            <v xml:space="preserve"> CVV-S  2C×1.25㎟</v>
          </cell>
          <cell r="D42" t="str">
            <v>m</v>
          </cell>
          <cell r="E42" t="str">
            <v>P765</v>
          </cell>
          <cell r="F42">
            <v>714</v>
          </cell>
          <cell r="G42" t="str">
            <v>P845</v>
          </cell>
          <cell r="H42">
            <v>672</v>
          </cell>
          <cell r="M42">
            <v>672</v>
          </cell>
          <cell r="N42">
            <v>0.03</v>
          </cell>
        </row>
        <row r="43">
          <cell r="A43" t="str">
            <v xml:space="preserve"> 제어케이블 CVV-SB  2C×1.25㎟</v>
          </cell>
          <cell r="B43" t="str">
            <v xml:space="preserve"> 제어케이블</v>
          </cell>
          <cell r="C43" t="str">
            <v xml:space="preserve"> CVV-SB  2C×1.25㎟</v>
          </cell>
          <cell r="D43" t="str">
            <v>m</v>
          </cell>
          <cell r="E43" t="str">
            <v>P765</v>
          </cell>
          <cell r="F43">
            <v>755</v>
          </cell>
          <cell r="G43" t="str">
            <v>P845</v>
          </cell>
          <cell r="H43">
            <v>711</v>
          </cell>
          <cell r="M43">
            <v>711</v>
          </cell>
          <cell r="N43">
            <v>0.03</v>
          </cell>
        </row>
        <row r="44">
          <cell r="A44" t="str">
            <v xml:space="preserve"> 제어케이블 CVV-SB  8C×1.25㎟</v>
          </cell>
          <cell r="B44" t="str">
            <v xml:space="preserve"> 제어케이블</v>
          </cell>
          <cell r="C44" t="str">
            <v xml:space="preserve"> CVV-SB  8C×1.25㎟</v>
          </cell>
          <cell r="D44" t="str">
            <v>m</v>
          </cell>
          <cell r="G44" t="str">
            <v>P845</v>
          </cell>
          <cell r="H44">
            <v>1489</v>
          </cell>
          <cell r="M44">
            <v>1489</v>
          </cell>
          <cell r="N44">
            <v>0.03</v>
          </cell>
        </row>
        <row r="45">
          <cell r="A45" t="str">
            <v xml:space="preserve"> 국내케이블  SWV-SH  2개연 10C</v>
          </cell>
          <cell r="B45" t="str">
            <v xml:space="preserve"> 국내케이블 </v>
          </cell>
          <cell r="C45" t="str">
            <v xml:space="preserve"> SWV-SH  2개연 10C</v>
          </cell>
          <cell r="D45" t="str">
            <v>m</v>
          </cell>
          <cell r="E45" t="str">
            <v>P778</v>
          </cell>
          <cell r="F45">
            <v>730</v>
          </cell>
          <cell r="G45" t="str">
            <v>P853</v>
          </cell>
          <cell r="H45">
            <v>673</v>
          </cell>
          <cell r="M45">
            <v>673</v>
          </cell>
          <cell r="N45">
            <v>0.03</v>
          </cell>
        </row>
        <row r="46">
          <cell r="A46" t="str">
            <v xml:space="preserve"> 2종 비닐절연전선 HIV 1.2㎜</v>
          </cell>
          <cell r="B46" t="str">
            <v xml:space="preserve"> 2종 비닐절연전선</v>
          </cell>
          <cell r="C46" t="str">
            <v xml:space="preserve"> HIV 1.2㎜</v>
          </cell>
          <cell r="D46" t="str">
            <v>m</v>
          </cell>
          <cell r="E46" t="str">
            <v>P762</v>
          </cell>
          <cell r="F46">
            <v>61</v>
          </cell>
          <cell r="G46" t="str">
            <v>P842</v>
          </cell>
          <cell r="H46">
            <v>58</v>
          </cell>
          <cell r="M46">
            <v>58</v>
          </cell>
          <cell r="N46">
            <v>0.1</v>
          </cell>
        </row>
        <row r="47">
          <cell r="A47" t="str">
            <v xml:space="preserve"> 2종 비닐절연전선 HIV 1.6㎜</v>
          </cell>
          <cell r="B47" t="str">
            <v xml:space="preserve"> 2종 비닐절연전선</v>
          </cell>
          <cell r="C47" t="str">
            <v xml:space="preserve"> HIV 1.6㎜</v>
          </cell>
          <cell r="D47" t="str">
            <v>m</v>
          </cell>
          <cell r="E47" t="str">
            <v>P762</v>
          </cell>
          <cell r="F47">
            <v>101</v>
          </cell>
          <cell r="G47" t="str">
            <v>P842</v>
          </cell>
          <cell r="H47">
            <v>95</v>
          </cell>
          <cell r="M47">
            <v>95</v>
          </cell>
          <cell r="N47">
            <v>0.1</v>
          </cell>
        </row>
        <row r="48">
          <cell r="A48" t="str">
            <v xml:space="preserve"> 2종 비닐절연전선 HIV 2.0㎜</v>
          </cell>
          <cell r="B48" t="str">
            <v xml:space="preserve"> 2종 비닐절연전선</v>
          </cell>
          <cell r="C48" t="str">
            <v xml:space="preserve"> HIV 2.0㎜</v>
          </cell>
          <cell r="D48" t="str">
            <v>m</v>
          </cell>
          <cell r="E48" t="str">
            <v>P762</v>
          </cell>
          <cell r="F48">
            <v>149</v>
          </cell>
          <cell r="G48" t="str">
            <v>P842</v>
          </cell>
          <cell r="H48">
            <v>139</v>
          </cell>
          <cell r="M48">
            <v>139</v>
          </cell>
          <cell r="N48">
            <v>0.1</v>
          </cell>
        </row>
        <row r="49">
          <cell r="A49" t="str">
            <v xml:space="preserve"> 600V 비닐절연전선  IV 3.5㎟</v>
          </cell>
          <cell r="B49" t="str">
            <v xml:space="preserve"> 600V 비닐절연전선 </v>
          </cell>
          <cell r="C49" t="str">
            <v xml:space="preserve"> IV 3.5㎟</v>
          </cell>
          <cell r="D49" t="str">
            <v>m</v>
          </cell>
          <cell r="E49" t="str">
            <v>P762</v>
          </cell>
          <cell r="F49">
            <v>176</v>
          </cell>
          <cell r="G49" t="str">
            <v>P842</v>
          </cell>
          <cell r="H49">
            <v>167</v>
          </cell>
          <cell r="M49">
            <v>167</v>
          </cell>
          <cell r="N49">
            <v>0.1</v>
          </cell>
        </row>
        <row r="50">
          <cell r="A50" t="str">
            <v xml:space="preserve"> 600V 비닐절연전선  IV 5.5㎟</v>
          </cell>
          <cell r="B50" t="str">
            <v xml:space="preserve"> 600V 비닐절연전선 </v>
          </cell>
          <cell r="C50" t="str">
            <v xml:space="preserve"> IV 5.5㎟</v>
          </cell>
          <cell r="D50" t="str">
            <v>m</v>
          </cell>
          <cell r="E50" t="str">
            <v>P762</v>
          </cell>
          <cell r="F50">
            <v>252</v>
          </cell>
          <cell r="G50" t="str">
            <v>P842</v>
          </cell>
          <cell r="H50">
            <v>254</v>
          </cell>
          <cell r="M50">
            <v>252</v>
          </cell>
          <cell r="N50">
            <v>0.1</v>
          </cell>
        </row>
        <row r="51">
          <cell r="A51" t="str">
            <v xml:space="preserve"> 지중케이블 신설 CTC 2P</v>
          </cell>
          <cell r="B51" t="str">
            <v xml:space="preserve"> 지중케이블 신설</v>
          </cell>
          <cell r="C51" t="str">
            <v xml:space="preserve"> CTC 2P</v>
          </cell>
          <cell r="D51" t="str">
            <v>m</v>
          </cell>
          <cell r="L51">
            <v>580</v>
          </cell>
          <cell r="M51">
            <v>580</v>
          </cell>
          <cell r="N51">
            <v>0.03</v>
          </cell>
        </row>
        <row r="52">
          <cell r="A52" t="str">
            <v xml:space="preserve"> 후강전선관  아연도 16C</v>
          </cell>
          <cell r="B52" t="str">
            <v xml:space="preserve"> 후강전선관 </v>
          </cell>
          <cell r="C52" t="str">
            <v xml:space="preserve"> 아연도 16C</v>
          </cell>
          <cell r="D52" t="str">
            <v>m</v>
          </cell>
          <cell r="E52" t="str">
            <v>P789</v>
          </cell>
          <cell r="F52">
            <v>913</v>
          </cell>
          <cell r="G52" t="str">
            <v>P866</v>
          </cell>
          <cell r="H52">
            <v>913</v>
          </cell>
          <cell r="M52">
            <v>913</v>
          </cell>
          <cell r="N52">
            <v>0.1</v>
          </cell>
        </row>
        <row r="53">
          <cell r="A53" t="str">
            <v xml:space="preserve"> 후강전선관  아연도 22C</v>
          </cell>
          <cell r="B53" t="str">
            <v xml:space="preserve"> 후강전선관 </v>
          </cell>
          <cell r="C53" t="str">
            <v xml:space="preserve"> 아연도 22C</v>
          </cell>
          <cell r="D53" t="str">
            <v>m</v>
          </cell>
          <cell r="E53" t="str">
            <v>P789</v>
          </cell>
          <cell r="F53">
            <v>1169</v>
          </cell>
          <cell r="G53" t="str">
            <v>P866</v>
          </cell>
          <cell r="H53">
            <v>1169</v>
          </cell>
          <cell r="M53">
            <v>1169</v>
          </cell>
          <cell r="N53">
            <v>0.1</v>
          </cell>
        </row>
        <row r="54">
          <cell r="A54" t="str">
            <v xml:space="preserve"> 후강전선관  아연도 28C</v>
          </cell>
          <cell r="B54" t="str">
            <v xml:space="preserve"> 후강전선관 </v>
          </cell>
          <cell r="C54" t="str">
            <v xml:space="preserve"> 아연도 28C</v>
          </cell>
          <cell r="D54" t="str">
            <v>m</v>
          </cell>
          <cell r="E54" t="str">
            <v>P789</v>
          </cell>
          <cell r="F54">
            <v>1526</v>
          </cell>
          <cell r="G54" t="str">
            <v>P866</v>
          </cell>
          <cell r="H54">
            <v>1526</v>
          </cell>
          <cell r="M54">
            <v>1526</v>
          </cell>
          <cell r="N54">
            <v>0.1</v>
          </cell>
        </row>
        <row r="55">
          <cell r="A55" t="str">
            <v xml:space="preserve"> 후강전선관  아연도 36C</v>
          </cell>
          <cell r="B55" t="str">
            <v xml:space="preserve"> 후강전선관 </v>
          </cell>
          <cell r="C55" t="str">
            <v xml:space="preserve"> 아연도 36C</v>
          </cell>
          <cell r="D55" t="str">
            <v>m</v>
          </cell>
          <cell r="E55" t="str">
            <v>P789</v>
          </cell>
          <cell r="F55">
            <v>1873</v>
          </cell>
          <cell r="G55" t="str">
            <v>P866</v>
          </cell>
          <cell r="H55">
            <v>1873</v>
          </cell>
          <cell r="M55">
            <v>1873</v>
          </cell>
          <cell r="N55">
            <v>0.1</v>
          </cell>
        </row>
        <row r="56">
          <cell r="A56" t="str">
            <v xml:space="preserve"> 후강전선관  아연도 42C</v>
          </cell>
          <cell r="B56" t="str">
            <v xml:space="preserve"> 후강전선관 </v>
          </cell>
          <cell r="C56" t="str">
            <v xml:space="preserve"> 아연도 42C</v>
          </cell>
          <cell r="D56" t="str">
            <v>m</v>
          </cell>
          <cell r="E56" t="str">
            <v>P789</v>
          </cell>
          <cell r="F56">
            <v>2171</v>
          </cell>
          <cell r="G56" t="str">
            <v>P866</v>
          </cell>
          <cell r="H56">
            <v>2171</v>
          </cell>
          <cell r="M56">
            <v>2171</v>
          </cell>
          <cell r="N56">
            <v>0.1</v>
          </cell>
        </row>
        <row r="57">
          <cell r="A57" t="str">
            <v xml:space="preserve"> 후강전선관  아연도 54C</v>
          </cell>
          <cell r="B57" t="str">
            <v xml:space="preserve"> 후강전선관 </v>
          </cell>
          <cell r="C57" t="str">
            <v xml:space="preserve"> 아연도 54C</v>
          </cell>
          <cell r="D57" t="str">
            <v>m</v>
          </cell>
          <cell r="E57" t="str">
            <v>P789</v>
          </cell>
          <cell r="F57">
            <v>3027</v>
          </cell>
          <cell r="G57" t="str">
            <v>P866</v>
          </cell>
          <cell r="H57">
            <v>3027</v>
          </cell>
          <cell r="M57">
            <v>3027</v>
          </cell>
          <cell r="N57">
            <v>0.1</v>
          </cell>
        </row>
        <row r="58">
          <cell r="A58" t="str">
            <v xml:space="preserve"> 후강전선관  아연도 82C</v>
          </cell>
          <cell r="B58" t="str">
            <v xml:space="preserve"> 후강전선관 </v>
          </cell>
          <cell r="C58" t="str">
            <v xml:space="preserve"> 아연도 82C</v>
          </cell>
          <cell r="D58" t="str">
            <v>m</v>
          </cell>
          <cell r="E58" t="str">
            <v>P789</v>
          </cell>
          <cell r="F58">
            <v>4324</v>
          </cell>
          <cell r="G58" t="str">
            <v>P866</v>
          </cell>
          <cell r="H58">
            <v>4324</v>
          </cell>
          <cell r="M58">
            <v>4324</v>
          </cell>
          <cell r="N58">
            <v>0.1</v>
          </cell>
        </row>
        <row r="59">
          <cell r="A59" t="str">
            <v xml:space="preserve"> 노말밴드 28C</v>
          </cell>
          <cell r="B59" t="str">
            <v xml:space="preserve"> 노말밴드</v>
          </cell>
          <cell r="C59" t="str">
            <v xml:space="preserve"> 28C</v>
          </cell>
          <cell r="D59" t="str">
            <v>개</v>
          </cell>
          <cell r="E59" t="str">
            <v>P789</v>
          </cell>
          <cell r="F59">
            <v>1969</v>
          </cell>
          <cell r="G59" t="str">
            <v>P871</v>
          </cell>
          <cell r="H59">
            <v>1969</v>
          </cell>
          <cell r="M59">
            <v>1969</v>
          </cell>
        </row>
        <row r="60">
          <cell r="A60" t="str">
            <v xml:space="preserve"> 노말밴드 36C</v>
          </cell>
          <cell r="B60" t="str">
            <v xml:space="preserve"> 노말밴드</v>
          </cell>
          <cell r="C60" t="str">
            <v xml:space="preserve"> 36C</v>
          </cell>
          <cell r="D60" t="str">
            <v>개</v>
          </cell>
          <cell r="E60" t="str">
            <v>P789</v>
          </cell>
          <cell r="F60">
            <v>2500</v>
          </cell>
          <cell r="G60" t="str">
            <v>P871</v>
          </cell>
          <cell r="H60">
            <v>2625</v>
          </cell>
          <cell r="M60">
            <v>2500</v>
          </cell>
        </row>
        <row r="61">
          <cell r="A61" t="str">
            <v xml:space="preserve"> 노말밴드 42C</v>
          </cell>
          <cell r="B61" t="str">
            <v xml:space="preserve"> 노말밴드</v>
          </cell>
          <cell r="C61" t="str">
            <v xml:space="preserve"> 42C</v>
          </cell>
          <cell r="D61" t="str">
            <v>개</v>
          </cell>
          <cell r="E61" t="str">
            <v>P789</v>
          </cell>
          <cell r="F61">
            <v>3413</v>
          </cell>
          <cell r="G61" t="str">
            <v>P871</v>
          </cell>
          <cell r="H61">
            <v>3413</v>
          </cell>
          <cell r="M61">
            <v>3413</v>
          </cell>
        </row>
        <row r="62">
          <cell r="A62" t="str">
            <v xml:space="preserve"> 노말밴드 54C</v>
          </cell>
          <cell r="B62" t="str">
            <v xml:space="preserve"> 노말밴드</v>
          </cell>
          <cell r="C62" t="str">
            <v xml:space="preserve"> 54C</v>
          </cell>
          <cell r="D62" t="str">
            <v>개</v>
          </cell>
          <cell r="E62" t="str">
            <v>P789</v>
          </cell>
          <cell r="F62">
            <v>4625</v>
          </cell>
          <cell r="G62" t="str">
            <v>P871</v>
          </cell>
          <cell r="H62">
            <v>4856</v>
          </cell>
          <cell r="M62">
            <v>4625</v>
          </cell>
        </row>
        <row r="63">
          <cell r="A63" t="str">
            <v xml:space="preserve"> 노말밴드 82C</v>
          </cell>
          <cell r="B63" t="str">
            <v xml:space="preserve"> 노말밴드</v>
          </cell>
          <cell r="C63" t="str">
            <v xml:space="preserve"> 82C</v>
          </cell>
          <cell r="D63" t="str">
            <v>개</v>
          </cell>
          <cell r="E63" t="str">
            <v>P789</v>
          </cell>
          <cell r="F63">
            <v>11813</v>
          </cell>
          <cell r="G63" t="str">
            <v>P871</v>
          </cell>
          <cell r="H63">
            <v>11813</v>
          </cell>
          <cell r="M63">
            <v>11813</v>
          </cell>
        </row>
        <row r="64">
          <cell r="A64" t="str">
            <v xml:space="preserve"> 1종가요관   16C ㉿비방수</v>
          </cell>
          <cell r="B64" t="str">
            <v xml:space="preserve"> 1종가요관  </v>
          </cell>
          <cell r="C64" t="str">
            <v xml:space="preserve"> 16C ㉿비방수</v>
          </cell>
          <cell r="D64" t="str">
            <v>m</v>
          </cell>
          <cell r="G64" t="str">
            <v>P867</v>
          </cell>
          <cell r="H64">
            <v>145</v>
          </cell>
          <cell r="M64">
            <v>145</v>
          </cell>
          <cell r="N64">
            <v>0.1</v>
          </cell>
        </row>
        <row r="65">
          <cell r="A65" t="str">
            <v xml:space="preserve"> 1종가요관   22C ㉿비방수</v>
          </cell>
          <cell r="B65" t="str">
            <v xml:space="preserve"> 1종가요관  </v>
          </cell>
          <cell r="C65" t="str">
            <v xml:space="preserve"> 22C ㉿비방수</v>
          </cell>
          <cell r="D65" t="str">
            <v>m</v>
          </cell>
          <cell r="G65" t="str">
            <v>P867</v>
          </cell>
          <cell r="H65">
            <v>215</v>
          </cell>
          <cell r="M65">
            <v>215</v>
          </cell>
          <cell r="N65">
            <v>0.1</v>
          </cell>
        </row>
        <row r="66">
          <cell r="A66" t="str">
            <v xml:space="preserve"> 1종가요관   28C ㉿비방수</v>
          </cell>
          <cell r="B66" t="str">
            <v xml:space="preserve"> 1종가요관  </v>
          </cell>
          <cell r="C66" t="str">
            <v xml:space="preserve"> 28C ㉿비방수</v>
          </cell>
          <cell r="D66" t="str">
            <v>m</v>
          </cell>
          <cell r="G66" t="str">
            <v>P867</v>
          </cell>
          <cell r="H66">
            <v>290</v>
          </cell>
          <cell r="M66">
            <v>290</v>
          </cell>
          <cell r="N66">
            <v>0.1</v>
          </cell>
        </row>
        <row r="67">
          <cell r="A67" t="str">
            <v xml:space="preserve"> 1종가요관   36C ㉿비방수</v>
          </cell>
          <cell r="B67" t="str">
            <v xml:space="preserve"> 1종가요관  </v>
          </cell>
          <cell r="C67" t="str">
            <v xml:space="preserve"> 36C ㉿비방수</v>
          </cell>
          <cell r="D67" t="str">
            <v>m</v>
          </cell>
          <cell r="G67" t="str">
            <v>P867</v>
          </cell>
          <cell r="H67">
            <v>420</v>
          </cell>
          <cell r="M67">
            <v>420</v>
          </cell>
          <cell r="N67">
            <v>0.1</v>
          </cell>
        </row>
        <row r="68">
          <cell r="A68" t="str">
            <v xml:space="preserve"> 경질비닐 전선관 HI 28C</v>
          </cell>
          <cell r="B68" t="str">
            <v xml:space="preserve"> 경질비닐 전선관</v>
          </cell>
          <cell r="C68" t="str">
            <v xml:space="preserve"> HI 28C</v>
          </cell>
          <cell r="D68" t="str">
            <v>m</v>
          </cell>
          <cell r="E68" t="str">
            <v>P793</v>
          </cell>
          <cell r="F68">
            <v>936</v>
          </cell>
          <cell r="G68" t="str">
            <v>P866</v>
          </cell>
          <cell r="H68">
            <v>744</v>
          </cell>
          <cell r="M68">
            <v>744</v>
          </cell>
          <cell r="N68">
            <v>0.02</v>
          </cell>
        </row>
        <row r="69">
          <cell r="A69" t="str">
            <v xml:space="preserve"> 경질비닐 전선관 HI 36C</v>
          </cell>
          <cell r="B69" t="str">
            <v xml:space="preserve"> 경질비닐 전선관</v>
          </cell>
          <cell r="C69" t="str">
            <v xml:space="preserve"> HI 36C</v>
          </cell>
          <cell r="D69" t="str">
            <v>m</v>
          </cell>
          <cell r="E69" t="str">
            <v>P793</v>
          </cell>
          <cell r="F69">
            <v>1200</v>
          </cell>
          <cell r="G69" t="str">
            <v>P866</v>
          </cell>
          <cell r="H69">
            <v>1040</v>
          </cell>
          <cell r="M69">
            <v>1040</v>
          </cell>
          <cell r="N69">
            <v>0.02</v>
          </cell>
        </row>
        <row r="70">
          <cell r="A70" t="str">
            <v xml:space="preserve"> 경질비닐 전선관 HI 54C</v>
          </cell>
          <cell r="B70" t="str">
            <v xml:space="preserve"> 경질비닐 전선관</v>
          </cell>
          <cell r="C70" t="str">
            <v xml:space="preserve"> HI 54C</v>
          </cell>
          <cell r="D70" t="str">
            <v>m</v>
          </cell>
          <cell r="E70" t="str">
            <v>P793</v>
          </cell>
          <cell r="F70">
            <v>2212</v>
          </cell>
          <cell r="G70" t="str">
            <v>P866</v>
          </cell>
          <cell r="H70">
            <v>1930</v>
          </cell>
          <cell r="M70">
            <v>1930</v>
          </cell>
          <cell r="N70">
            <v>0.02</v>
          </cell>
        </row>
        <row r="71">
          <cell r="A71" t="str">
            <v xml:space="preserve"> 경질비닐 전선관 HI 82C</v>
          </cell>
          <cell r="B71" t="str">
            <v xml:space="preserve"> 경질비닐 전선관</v>
          </cell>
          <cell r="C71" t="str">
            <v xml:space="preserve"> HI 82C</v>
          </cell>
          <cell r="D71" t="str">
            <v>m</v>
          </cell>
          <cell r="E71" t="str">
            <v>P793</v>
          </cell>
          <cell r="F71">
            <v>4274</v>
          </cell>
          <cell r="G71" t="str">
            <v>P866</v>
          </cell>
          <cell r="H71">
            <v>3788</v>
          </cell>
          <cell r="M71">
            <v>3788</v>
          </cell>
          <cell r="N71">
            <v>0.02</v>
          </cell>
        </row>
        <row r="72">
          <cell r="A72" t="str">
            <v xml:space="preserve"> C형 찬넬 60x30x10x 2.3t</v>
          </cell>
          <cell r="B72" t="str">
            <v xml:space="preserve"> C형 찬넬</v>
          </cell>
          <cell r="C72" t="str">
            <v xml:space="preserve"> 60x30x10x 2.3t</v>
          </cell>
          <cell r="D72" t="str">
            <v>m</v>
          </cell>
          <cell r="E72" t="str">
            <v>P47</v>
          </cell>
          <cell r="F72">
            <v>697</v>
          </cell>
          <cell r="G72" t="str">
            <v xml:space="preserve"> P49</v>
          </cell>
          <cell r="H72">
            <v>510</v>
          </cell>
          <cell r="M72">
            <v>510</v>
          </cell>
        </row>
        <row r="73">
          <cell r="A73" t="str">
            <v xml:space="preserve"> 클램프 16C</v>
          </cell>
          <cell r="B73" t="str">
            <v xml:space="preserve"> 클램프</v>
          </cell>
          <cell r="C73" t="str">
            <v xml:space="preserve"> 16C</v>
          </cell>
          <cell r="D73" t="str">
            <v>개</v>
          </cell>
          <cell r="E73" t="str">
            <v>P789</v>
          </cell>
          <cell r="F73">
            <v>325</v>
          </cell>
          <cell r="G73" t="str">
            <v>P871</v>
          </cell>
          <cell r="H73">
            <v>325</v>
          </cell>
          <cell r="M73">
            <v>325</v>
          </cell>
        </row>
        <row r="74">
          <cell r="A74" t="str">
            <v xml:space="preserve"> 클램프 22C</v>
          </cell>
          <cell r="B74" t="str">
            <v xml:space="preserve"> 클램프</v>
          </cell>
          <cell r="C74" t="str">
            <v xml:space="preserve"> 22C</v>
          </cell>
          <cell r="D74" t="str">
            <v>개</v>
          </cell>
          <cell r="E74" t="str">
            <v>P789</v>
          </cell>
          <cell r="F74">
            <v>385</v>
          </cell>
          <cell r="G74" t="str">
            <v>P871</v>
          </cell>
          <cell r="H74">
            <v>385</v>
          </cell>
          <cell r="M74">
            <v>385</v>
          </cell>
        </row>
        <row r="75">
          <cell r="A75" t="str">
            <v xml:space="preserve"> 클램프 28C</v>
          </cell>
          <cell r="B75" t="str">
            <v xml:space="preserve"> 클램프</v>
          </cell>
          <cell r="C75" t="str">
            <v xml:space="preserve"> 28C</v>
          </cell>
          <cell r="D75" t="str">
            <v>개</v>
          </cell>
          <cell r="E75" t="str">
            <v>P789</v>
          </cell>
          <cell r="F75">
            <v>445</v>
          </cell>
          <cell r="G75" t="str">
            <v>P871</v>
          </cell>
          <cell r="H75">
            <v>445</v>
          </cell>
          <cell r="M75">
            <v>445</v>
          </cell>
        </row>
        <row r="76">
          <cell r="A76" t="str">
            <v xml:space="preserve"> 클램프 36C</v>
          </cell>
          <cell r="B76" t="str">
            <v xml:space="preserve"> 클램프</v>
          </cell>
          <cell r="C76" t="str">
            <v xml:space="preserve"> 36C</v>
          </cell>
          <cell r="D76" t="str">
            <v>개</v>
          </cell>
          <cell r="E76" t="str">
            <v>P789</v>
          </cell>
          <cell r="F76">
            <v>510</v>
          </cell>
          <cell r="G76" t="str">
            <v>P871</v>
          </cell>
          <cell r="H76">
            <v>510</v>
          </cell>
          <cell r="M76">
            <v>510</v>
          </cell>
        </row>
        <row r="77">
          <cell r="A77" t="str">
            <v xml:space="preserve"> 클램프 42C</v>
          </cell>
          <cell r="B77" t="str">
            <v xml:space="preserve"> 클램프</v>
          </cell>
          <cell r="C77" t="str">
            <v xml:space="preserve"> 42C</v>
          </cell>
          <cell r="D77" t="str">
            <v>개</v>
          </cell>
          <cell r="E77" t="str">
            <v>P789</v>
          </cell>
          <cell r="F77">
            <v>600</v>
          </cell>
          <cell r="G77" t="str">
            <v>P871</v>
          </cell>
          <cell r="H77">
            <v>600</v>
          </cell>
          <cell r="M77">
            <v>600</v>
          </cell>
        </row>
        <row r="78">
          <cell r="A78" t="str">
            <v xml:space="preserve"> 클램프 54C</v>
          </cell>
          <cell r="B78" t="str">
            <v xml:space="preserve"> 클램프</v>
          </cell>
          <cell r="C78" t="str">
            <v xml:space="preserve"> 54C</v>
          </cell>
          <cell r="D78" t="str">
            <v>개</v>
          </cell>
          <cell r="E78" t="str">
            <v>P789</v>
          </cell>
          <cell r="F78">
            <v>710</v>
          </cell>
          <cell r="G78" t="str">
            <v>P871</v>
          </cell>
          <cell r="H78">
            <v>710</v>
          </cell>
          <cell r="M78">
            <v>710</v>
          </cell>
        </row>
        <row r="79">
          <cell r="A79" t="str">
            <v xml:space="preserve"> 클램프 82C</v>
          </cell>
          <cell r="B79" t="str">
            <v xml:space="preserve"> 클램프</v>
          </cell>
          <cell r="C79" t="str">
            <v xml:space="preserve"> 82C</v>
          </cell>
          <cell r="D79" t="str">
            <v>개</v>
          </cell>
          <cell r="E79" t="str">
            <v>P789</v>
          </cell>
          <cell r="F79">
            <v>710</v>
          </cell>
          <cell r="G79" t="str">
            <v>P871</v>
          </cell>
          <cell r="H79">
            <v>1230</v>
          </cell>
          <cell r="M79">
            <v>710</v>
          </cell>
        </row>
        <row r="80">
          <cell r="A80" t="str">
            <v xml:space="preserve"> 스트롱앵커   5/8" (M16)</v>
          </cell>
          <cell r="B80" t="str">
            <v xml:space="preserve"> 스트롱앵커  </v>
          </cell>
          <cell r="C80" t="str">
            <v xml:space="preserve"> 5/8" (M16)</v>
          </cell>
          <cell r="D80" t="str">
            <v>개</v>
          </cell>
          <cell r="E80" t="str">
            <v>P97</v>
          </cell>
          <cell r="F80">
            <v>180</v>
          </cell>
          <cell r="M80">
            <v>180</v>
          </cell>
        </row>
        <row r="81">
          <cell r="A81" t="str">
            <v xml:space="preserve"> 달대볼트(아연도)  M16  L1000</v>
          </cell>
          <cell r="B81" t="str">
            <v xml:space="preserve"> 달대볼트(아연도) </v>
          </cell>
          <cell r="C81" t="str">
            <v xml:space="preserve"> M16  L1000</v>
          </cell>
          <cell r="D81" t="str">
            <v>개</v>
          </cell>
          <cell r="E81" t="str">
            <v>P97</v>
          </cell>
          <cell r="F81">
            <v>1252</v>
          </cell>
          <cell r="G81" t="str">
            <v xml:space="preserve"> P78</v>
          </cell>
          <cell r="H81">
            <v>1252</v>
          </cell>
          <cell r="M81">
            <v>1252</v>
          </cell>
        </row>
        <row r="82">
          <cell r="A82" t="str">
            <v xml:space="preserve"> 풀박스  100×100×100</v>
          </cell>
          <cell r="B82" t="str">
            <v xml:space="preserve"> 풀박스 </v>
          </cell>
          <cell r="C82" t="str">
            <v xml:space="preserve"> 100×100×100</v>
          </cell>
          <cell r="D82" t="str">
            <v>개</v>
          </cell>
          <cell r="E82" t="str">
            <v>P794</v>
          </cell>
          <cell r="F82">
            <v>1920</v>
          </cell>
          <cell r="G82" t="str">
            <v>P883</v>
          </cell>
          <cell r="H82">
            <v>1750</v>
          </cell>
          <cell r="M82">
            <v>1750</v>
          </cell>
        </row>
        <row r="83">
          <cell r="A83" t="str">
            <v xml:space="preserve"> 풀박스  200×200×100</v>
          </cell>
          <cell r="B83" t="str">
            <v xml:space="preserve"> 풀박스 </v>
          </cell>
          <cell r="C83" t="str">
            <v xml:space="preserve"> 200×200×100</v>
          </cell>
          <cell r="D83" t="str">
            <v>개</v>
          </cell>
          <cell r="E83" t="str">
            <v>P794</v>
          </cell>
          <cell r="F83">
            <v>3720</v>
          </cell>
          <cell r="G83" t="str">
            <v>P883</v>
          </cell>
          <cell r="H83">
            <v>3420</v>
          </cell>
          <cell r="M83">
            <v>3420</v>
          </cell>
        </row>
        <row r="84">
          <cell r="A84" t="str">
            <v xml:space="preserve"> 풀박스  200×200×150</v>
          </cell>
          <cell r="B84" t="str">
            <v xml:space="preserve"> 풀박스 </v>
          </cell>
          <cell r="C84" t="str">
            <v xml:space="preserve"> 200×200×150</v>
          </cell>
          <cell r="D84" t="str">
            <v>개</v>
          </cell>
          <cell r="E84" t="str">
            <v>P794</v>
          </cell>
          <cell r="F84">
            <v>4680</v>
          </cell>
          <cell r="G84" t="str">
            <v>P883</v>
          </cell>
          <cell r="H84">
            <v>4050</v>
          </cell>
          <cell r="M84">
            <v>4050</v>
          </cell>
        </row>
        <row r="85">
          <cell r="A85" t="str">
            <v xml:space="preserve"> 풀박스  200×200×200</v>
          </cell>
          <cell r="B85" t="str">
            <v xml:space="preserve"> 풀박스 </v>
          </cell>
          <cell r="C85" t="str">
            <v xml:space="preserve"> 200×200×200</v>
          </cell>
          <cell r="D85" t="str">
            <v>개</v>
          </cell>
          <cell r="E85" t="str">
            <v>P794</v>
          </cell>
          <cell r="F85">
            <v>5280</v>
          </cell>
          <cell r="G85" t="str">
            <v>P883</v>
          </cell>
          <cell r="H85">
            <v>4680</v>
          </cell>
          <cell r="M85">
            <v>4680</v>
          </cell>
        </row>
        <row r="86">
          <cell r="A86" t="str">
            <v xml:space="preserve"> 풀박스  300×300×200</v>
          </cell>
          <cell r="B86" t="str">
            <v xml:space="preserve"> 풀박스 </v>
          </cell>
          <cell r="C86" t="str">
            <v xml:space="preserve"> 300×300×200</v>
          </cell>
          <cell r="D86" t="str">
            <v>개</v>
          </cell>
          <cell r="E86" t="str">
            <v>P794</v>
          </cell>
          <cell r="F86">
            <v>7800</v>
          </cell>
          <cell r="G86" t="str">
            <v>P883</v>
          </cell>
          <cell r="H86">
            <v>7200</v>
          </cell>
          <cell r="M86">
            <v>7200</v>
          </cell>
        </row>
        <row r="87">
          <cell r="A87" t="str">
            <v xml:space="preserve"> 풀박스  400×400×200</v>
          </cell>
          <cell r="B87" t="str">
            <v xml:space="preserve"> 풀박스 </v>
          </cell>
          <cell r="C87" t="str">
            <v xml:space="preserve"> 400×400×200</v>
          </cell>
          <cell r="D87" t="str">
            <v>개</v>
          </cell>
          <cell r="E87" t="str">
            <v>P794</v>
          </cell>
          <cell r="F87">
            <v>12240</v>
          </cell>
          <cell r="G87" t="str">
            <v>P883</v>
          </cell>
          <cell r="H87">
            <v>11160</v>
          </cell>
          <cell r="M87">
            <v>11160</v>
          </cell>
        </row>
        <row r="88">
          <cell r="A88" t="str">
            <v xml:space="preserve"> 풀박스  500×500×300</v>
          </cell>
          <cell r="B88" t="str">
            <v xml:space="preserve"> 풀박스 </v>
          </cell>
          <cell r="C88" t="str">
            <v xml:space="preserve"> 500×500×300</v>
          </cell>
          <cell r="D88" t="str">
            <v>개</v>
          </cell>
          <cell r="E88" t="str">
            <v>P794</v>
          </cell>
          <cell r="F88">
            <v>26400</v>
          </cell>
          <cell r="G88" t="str">
            <v>P883</v>
          </cell>
          <cell r="H88">
            <v>22500</v>
          </cell>
          <cell r="M88">
            <v>22500</v>
          </cell>
        </row>
        <row r="89">
          <cell r="A89" t="str">
            <v xml:space="preserve"> 풀박스  600×600×300</v>
          </cell>
          <cell r="B89" t="str">
            <v xml:space="preserve"> 풀박스 </v>
          </cell>
          <cell r="C89" t="str">
            <v xml:space="preserve"> 600×600×300</v>
          </cell>
          <cell r="D89" t="str">
            <v>개</v>
          </cell>
          <cell r="E89" t="str">
            <v>P794</v>
          </cell>
          <cell r="F89">
            <v>33000</v>
          </cell>
          <cell r="G89" t="str">
            <v>P883</v>
          </cell>
          <cell r="H89">
            <v>27450</v>
          </cell>
          <cell r="M89">
            <v>27450</v>
          </cell>
        </row>
        <row r="90">
          <cell r="A90" t="str">
            <v xml:space="preserve"> 배선반 178P</v>
          </cell>
          <cell r="B90" t="str">
            <v xml:space="preserve"> 배선반</v>
          </cell>
          <cell r="C90" t="str">
            <v xml:space="preserve"> 178P</v>
          </cell>
          <cell r="D90" t="str">
            <v>m</v>
          </cell>
          <cell r="L90">
            <v>6877600</v>
          </cell>
          <cell r="M90">
            <v>6877600</v>
          </cell>
        </row>
        <row r="91">
          <cell r="A91" t="str">
            <v xml:space="preserve"> 국선단자함 국선60/내선120</v>
          </cell>
          <cell r="B91" t="str">
            <v xml:space="preserve"> 국선단자함</v>
          </cell>
          <cell r="C91" t="str">
            <v xml:space="preserve"> 국선60/내선120</v>
          </cell>
          <cell r="D91" t="str">
            <v>개</v>
          </cell>
          <cell r="L91">
            <v>420000</v>
          </cell>
          <cell r="M91">
            <v>420000</v>
          </cell>
        </row>
        <row r="92">
          <cell r="A92" t="str">
            <v xml:space="preserve"> 전화단자함 10P</v>
          </cell>
          <cell r="B92" t="str">
            <v xml:space="preserve"> 전화단자함</v>
          </cell>
          <cell r="C92" t="str">
            <v xml:space="preserve"> 10P</v>
          </cell>
          <cell r="D92" t="str">
            <v>개</v>
          </cell>
          <cell r="L92">
            <v>70000</v>
          </cell>
          <cell r="M92">
            <v>70000</v>
          </cell>
        </row>
        <row r="93">
          <cell r="A93" t="str">
            <v xml:space="preserve"> 전화단자함 20P</v>
          </cell>
          <cell r="B93" t="str">
            <v xml:space="preserve"> 전화단자함</v>
          </cell>
          <cell r="C93" t="str">
            <v xml:space="preserve"> 20P</v>
          </cell>
          <cell r="D93" t="str">
            <v>개</v>
          </cell>
          <cell r="L93">
            <v>90000</v>
          </cell>
          <cell r="M93">
            <v>90000</v>
          </cell>
        </row>
        <row r="94">
          <cell r="A94" t="str">
            <v xml:space="preserve"> 전화단자함 30P</v>
          </cell>
          <cell r="B94" t="str">
            <v xml:space="preserve"> 전화단자함</v>
          </cell>
          <cell r="C94" t="str">
            <v xml:space="preserve"> 30P</v>
          </cell>
          <cell r="D94" t="str">
            <v>개</v>
          </cell>
          <cell r="L94">
            <v>95000</v>
          </cell>
          <cell r="M94">
            <v>95000</v>
          </cell>
        </row>
        <row r="95">
          <cell r="A95" t="str">
            <v xml:space="preserve"> 접지단자함(SUS)   450×500×150</v>
          </cell>
          <cell r="B95" t="str">
            <v xml:space="preserve"> 접지단자함(SUS)  </v>
          </cell>
          <cell r="C95" t="str">
            <v xml:space="preserve"> 450×500×150</v>
          </cell>
          <cell r="D95" t="str">
            <v>개</v>
          </cell>
          <cell r="L95">
            <v>180000</v>
          </cell>
          <cell r="M95">
            <v>180000</v>
          </cell>
        </row>
        <row r="96">
          <cell r="A96" t="str">
            <v xml:space="preserve"> 전화기 콘센트   4P</v>
          </cell>
          <cell r="B96" t="str">
            <v xml:space="preserve"> 전화기 콘센트  </v>
          </cell>
          <cell r="C96" t="str">
            <v xml:space="preserve"> 4P</v>
          </cell>
          <cell r="D96" t="str">
            <v>개</v>
          </cell>
          <cell r="E96" t="str">
            <v>P858</v>
          </cell>
          <cell r="F96">
            <v>884</v>
          </cell>
          <cell r="G96" t="str">
            <v>P935</v>
          </cell>
          <cell r="H96">
            <v>560</v>
          </cell>
          <cell r="M96">
            <v>560</v>
          </cell>
        </row>
        <row r="97">
          <cell r="A97" t="str">
            <v xml:space="preserve"> 전화기플레이트  4P용</v>
          </cell>
          <cell r="B97" t="str">
            <v xml:space="preserve"> 전화기플레이트 </v>
          </cell>
          <cell r="C97" t="str">
            <v xml:space="preserve"> 4P용</v>
          </cell>
          <cell r="D97" t="str">
            <v>개</v>
          </cell>
          <cell r="E97" t="str">
            <v xml:space="preserve"> </v>
          </cell>
          <cell r="G97" t="str">
            <v>P933</v>
          </cell>
          <cell r="H97">
            <v>485</v>
          </cell>
          <cell r="M97">
            <v>485</v>
          </cell>
        </row>
        <row r="98">
          <cell r="A98" t="str">
            <v xml:space="preserve"> 스위치박스   2개용 54㎜</v>
          </cell>
          <cell r="B98" t="str">
            <v xml:space="preserve"> 스위치박스  </v>
          </cell>
          <cell r="C98" t="str">
            <v xml:space="preserve"> 2개용 54㎜</v>
          </cell>
          <cell r="D98" t="str">
            <v>개</v>
          </cell>
          <cell r="E98" t="str">
            <v>P796</v>
          </cell>
          <cell r="F98">
            <v>701</v>
          </cell>
          <cell r="G98" t="str">
            <v>P883</v>
          </cell>
          <cell r="H98">
            <v>660</v>
          </cell>
          <cell r="M98">
            <v>660</v>
          </cell>
        </row>
        <row r="99">
          <cell r="A99" t="str">
            <v xml:space="preserve"> 박스커버-4각   2개용S/W (평)</v>
          </cell>
          <cell r="B99" t="str">
            <v xml:space="preserve"> 박스커버-4각  </v>
          </cell>
          <cell r="C99" t="str">
            <v xml:space="preserve"> 2개용S/W (평)</v>
          </cell>
          <cell r="D99" t="str">
            <v>개</v>
          </cell>
          <cell r="E99" t="str">
            <v>P797</v>
          </cell>
          <cell r="F99">
            <v>387</v>
          </cell>
          <cell r="G99" t="str">
            <v>P883</v>
          </cell>
          <cell r="H99">
            <v>190</v>
          </cell>
          <cell r="M99">
            <v>190</v>
          </cell>
        </row>
        <row r="100">
          <cell r="A100" t="str">
            <v xml:space="preserve"> 아우트레트박스  중형 4각 54㎜</v>
          </cell>
          <cell r="B100" t="str">
            <v xml:space="preserve"> 아우트레트박스 </v>
          </cell>
          <cell r="C100" t="str">
            <v xml:space="preserve"> 중형 4각 54㎜</v>
          </cell>
          <cell r="D100" t="str">
            <v>개</v>
          </cell>
          <cell r="E100" t="str">
            <v>P796</v>
          </cell>
          <cell r="F100">
            <v>832</v>
          </cell>
          <cell r="G100" t="str">
            <v>P882</v>
          </cell>
          <cell r="H100">
            <v>660</v>
          </cell>
          <cell r="M100">
            <v>660</v>
          </cell>
        </row>
        <row r="101">
          <cell r="A101" t="str">
            <v xml:space="preserve"> 박스커버-4각   둥근구멍(평)</v>
          </cell>
          <cell r="B101" t="str">
            <v xml:space="preserve"> 박스커버-4각  </v>
          </cell>
          <cell r="C101" t="str">
            <v xml:space="preserve"> 둥근구멍(평)</v>
          </cell>
          <cell r="D101" t="str">
            <v>개</v>
          </cell>
          <cell r="E101" t="str">
            <v>P797</v>
          </cell>
          <cell r="F101">
            <v>387</v>
          </cell>
          <cell r="G101" t="str">
            <v>P883</v>
          </cell>
          <cell r="H101">
            <v>190</v>
          </cell>
          <cell r="M101">
            <v>190</v>
          </cell>
        </row>
        <row r="102">
          <cell r="A102" t="str">
            <v xml:space="preserve"> 노줄박스 설치 400×200×100</v>
          </cell>
          <cell r="B102" t="str">
            <v xml:space="preserve"> 노줄박스 설치</v>
          </cell>
          <cell r="C102" t="str">
            <v xml:space="preserve"> 400×200×100</v>
          </cell>
          <cell r="D102" t="str">
            <v>대</v>
          </cell>
          <cell r="L102">
            <v>128800</v>
          </cell>
          <cell r="M102">
            <v>128800</v>
          </cell>
        </row>
        <row r="103">
          <cell r="A103" t="str">
            <v xml:space="preserve"> 케이블 덕트  400×150</v>
          </cell>
          <cell r="B103" t="str">
            <v xml:space="preserve"> 케이블 덕트 </v>
          </cell>
          <cell r="C103" t="str">
            <v xml:space="preserve"> 400×150</v>
          </cell>
          <cell r="D103" t="str">
            <v>m</v>
          </cell>
          <cell r="G103" t="str">
            <v>P878</v>
          </cell>
          <cell r="H103">
            <v>32300</v>
          </cell>
          <cell r="M103">
            <v>32300</v>
          </cell>
        </row>
        <row r="104">
          <cell r="A104" t="str">
            <v xml:space="preserve"> 케이블 랙 W : 150</v>
          </cell>
          <cell r="B104" t="str">
            <v xml:space="preserve"> 케이블 랙</v>
          </cell>
          <cell r="C104" t="str">
            <v xml:space="preserve"> W : 150</v>
          </cell>
          <cell r="D104" t="str">
            <v>m</v>
          </cell>
          <cell r="E104" t="str">
            <v>P687</v>
          </cell>
          <cell r="F104">
            <v>10450</v>
          </cell>
          <cell r="G104" t="str">
            <v>P880</v>
          </cell>
          <cell r="H104">
            <v>10250</v>
          </cell>
          <cell r="M104">
            <v>10250</v>
          </cell>
        </row>
        <row r="105">
          <cell r="A105" t="str">
            <v xml:space="preserve"> AMP  800W</v>
          </cell>
          <cell r="B105" t="str">
            <v xml:space="preserve"> AMP </v>
          </cell>
          <cell r="C105" t="str">
            <v xml:space="preserve"> 800W</v>
          </cell>
          <cell r="D105" t="str">
            <v>대</v>
          </cell>
          <cell r="L105">
            <v>28900000</v>
          </cell>
          <cell r="M105">
            <v>28900000</v>
          </cell>
        </row>
        <row r="106">
          <cell r="A106" t="str">
            <v xml:space="preserve"> 충전기 48V 10A</v>
          </cell>
          <cell r="B106" t="str">
            <v xml:space="preserve"> 충전기</v>
          </cell>
          <cell r="C106" t="str">
            <v xml:space="preserve"> 48V 10A</v>
          </cell>
          <cell r="D106" t="str">
            <v>대</v>
          </cell>
          <cell r="L106">
            <v>2500000</v>
          </cell>
          <cell r="M106">
            <v>2500000</v>
          </cell>
        </row>
        <row r="107">
          <cell r="A107" t="str">
            <v xml:space="preserve"> BATTERY MF 12V 50A </v>
          </cell>
          <cell r="B107" t="str">
            <v xml:space="preserve"> BATTERY</v>
          </cell>
          <cell r="C107" t="str">
            <v xml:space="preserve"> MF 12V 50A </v>
          </cell>
          <cell r="D107" t="str">
            <v>개</v>
          </cell>
          <cell r="L107">
            <v>85000</v>
          </cell>
          <cell r="M107">
            <v>85000</v>
          </cell>
        </row>
        <row r="108">
          <cell r="A108" t="str">
            <v xml:space="preserve"> AMP(음성증폭기)  창구용(5CH)</v>
          </cell>
          <cell r="B108" t="str">
            <v xml:space="preserve"> AMP(음성증폭기) </v>
          </cell>
          <cell r="C108" t="str">
            <v xml:space="preserve"> 창구용(5CH)</v>
          </cell>
          <cell r="D108" t="str">
            <v>대</v>
          </cell>
          <cell r="L108">
            <v>1890000</v>
          </cell>
          <cell r="M108">
            <v>1890000</v>
          </cell>
        </row>
        <row r="109">
          <cell r="A109" t="str">
            <v xml:space="preserve"> AMP  150W</v>
          </cell>
          <cell r="B109" t="str">
            <v xml:space="preserve"> AMP </v>
          </cell>
          <cell r="C109" t="str">
            <v xml:space="preserve"> 150W</v>
          </cell>
          <cell r="D109" t="str">
            <v>대</v>
          </cell>
          <cell r="L109">
            <v>0</v>
          </cell>
          <cell r="M109">
            <v>0</v>
          </cell>
        </row>
        <row r="110">
          <cell r="A110" t="str">
            <v xml:space="preserve"> AMP(음성증폭기)  10W</v>
          </cell>
          <cell r="B110" t="str">
            <v xml:space="preserve"> AMP(음성증폭기) </v>
          </cell>
          <cell r="C110" t="str">
            <v xml:space="preserve"> 10W</v>
          </cell>
          <cell r="D110" t="str">
            <v>대</v>
          </cell>
          <cell r="L110">
            <v>0</v>
          </cell>
          <cell r="M110">
            <v>0</v>
          </cell>
        </row>
        <row r="111">
          <cell r="A111" t="str">
            <v xml:space="preserve"> 스피커  10W(혼형)</v>
          </cell>
          <cell r="B111" t="str">
            <v xml:space="preserve"> 스피커 </v>
          </cell>
          <cell r="C111" t="str">
            <v xml:space="preserve"> 10W(혼형)</v>
          </cell>
          <cell r="D111" t="str">
            <v>개</v>
          </cell>
          <cell r="L111">
            <v>35000</v>
          </cell>
          <cell r="M111">
            <v>35000</v>
          </cell>
        </row>
        <row r="112">
          <cell r="A112" t="str">
            <v xml:space="preserve"> 스피커  벽부형(3W)</v>
          </cell>
          <cell r="B112" t="str">
            <v xml:space="preserve"> 스피커 </v>
          </cell>
          <cell r="C112" t="str">
            <v xml:space="preserve"> 벽부형(3W)</v>
          </cell>
          <cell r="D112" t="str">
            <v>개</v>
          </cell>
          <cell r="L112">
            <v>26000</v>
          </cell>
          <cell r="M112">
            <v>26000</v>
          </cell>
        </row>
        <row r="113">
          <cell r="A113" t="str">
            <v xml:space="preserve"> 스피커  벽부형(3W,ATT부착)</v>
          </cell>
          <cell r="B113" t="str">
            <v xml:space="preserve"> 스피커 </v>
          </cell>
          <cell r="C113" t="str">
            <v xml:space="preserve"> 벽부형(3W,ATT부착)</v>
          </cell>
          <cell r="D113" t="str">
            <v>개</v>
          </cell>
          <cell r="L113">
            <v>31500</v>
          </cell>
          <cell r="M113">
            <v>31500</v>
          </cell>
        </row>
        <row r="114">
          <cell r="A114" t="str">
            <v xml:space="preserve"> 스피커  천정형(3W)</v>
          </cell>
          <cell r="B114" t="str">
            <v xml:space="preserve"> 스피커 </v>
          </cell>
          <cell r="C114" t="str">
            <v xml:space="preserve"> 천정형(3W)</v>
          </cell>
          <cell r="D114" t="str">
            <v>개</v>
          </cell>
          <cell r="L114">
            <v>18000</v>
          </cell>
          <cell r="M114">
            <v>18000</v>
          </cell>
        </row>
        <row r="115">
          <cell r="A115" t="str">
            <v xml:space="preserve"> 스피커  천정형(3W,ATT부착)</v>
          </cell>
          <cell r="B115" t="str">
            <v xml:space="preserve"> 스피커 </v>
          </cell>
          <cell r="C115" t="str">
            <v xml:space="preserve"> 천정형(3W,ATT부착)</v>
          </cell>
          <cell r="D115" t="str">
            <v>개</v>
          </cell>
          <cell r="L115">
            <v>26000</v>
          </cell>
          <cell r="M115">
            <v>26000</v>
          </cell>
        </row>
        <row r="116">
          <cell r="A116" t="str">
            <v xml:space="preserve"> 스피커 취부대 아연도금(도면참조)</v>
          </cell>
          <cell r="B116" t="str">
            <v xml:space="preserve"> 스피커 취부대</v>
          </cell>
          <cell r="C116" t="str">
            <v xml:space="preserve"> 아연도금(도면참조)</v>
          </cell>
          <cell r="D116" t="str">
            <v>개</v>
          </cell>
          <cell r="L116">
            <v>18000</v>
          </cell>
          <cell r="M116">
            <v>18000</v>
          </cell>
        </row>
        <row r="117">
          <cell r="A117" t="str">
            <v xml:space="preserve"> 공청용 증폭기  VHF/UHF 겸용</v>
          </cell>
          <cell r="B117" t="str">
            <v xml:space="preserve"> 공청용 증폭기 </v>
          </cell>
          <cell r="C117" t="str">
            <v xml:space="preserve"> VHF/UHF 겸용</v>
          </cell>
          <cell r="D117" t="str">
            <v>개</v>
          </cell>
          <cell r="E117" t="str">
            <v>P903</v>
          </cell>
          <cell r="F117">
            <v>65000</v>
          </cell>
          <cell r="G117" t="str">
            <v>P977</v>
          </cell>
          <cell r="H117">
            <v>65000</v>
          </cell>
          <cell r="M117">
            <v>65000</v>
          </cell>
        </row>
        <row r="118">
          <cell r="A118" t="str">
            <v xml:space="preserve"> 공청용 혼합기  VHF H/L</v>
          </cell>
          <cell r="B118" t="str">
            <v xml:space="preserve"> 공청용 혼합기 </v>
          </cell>
          <cell r="C118" t="str">
            <v xml:space="preserve"> VHF H/L</v>
          </cell>
          <cell r="D118" t="str">
            <v>개</v>
          </cell>
          <cell r="E118" t="str">
            <v>P903</v>
          </cell>
          <cell r="F118">
            <v>6000</v>
          </cell>
          <cell r="G118" t="str">
            <v>P977</v>
          </cell>
          <cell r="H118">
            <v>6000</v>
          </cell>
          <cell r="M118">
            <v>6000</v>
          </cell>
        </row>
        <row r="119">
          <cell r="A119" t="str">
            <v xml:space="preserve"> 공청용 혼합기  VHF/UHF</v>
          </cell>
          <cell r="B119" t="str">
            <v xml:space="preserve"> 공청용 혼합기 </v>
          </cell>
          <cell r="C119" t="str">
            <v xml:space="preserve"> VHF/UHF</v>
          </cell>
          <cell r="D119" t="str">
            <v>개</v>
          </cell>
          <cell r="E119" t="str">
            <v>P903</v>
          </cell>
          <cell r="F119">
            <v>6000</v>
          </cell>
          <cell r="G119" t="str">
            <v>P977</v>
          </cell>
          <cell r="H119">
            <v>6000</v>
          </cell>
          <cell r="M119">
            <v>6000</v>
          </cell>
        </row>
        <row r="120">
          <cell r="A120" t="str">
            <v xml:space="preserve"> 공청용안테나  UHF 용</v>
          </cell>
          <cell r="B120" t="str">
            <v xml:space="preserve"> 공청용안테나 </v>
          </cell>
          <cell r="C120" t="str">
            <v xml:space="preserve"> UHF 용</v>
          </cell>
          <cell r="D120" t="str">
            <v>조</v>
          </cell>
          <cell r="E120" t="str">
            <v>P903</v>
          </cell>
          <cell r="F120">
            <v>20000</v>
          </cell>
          <cell r="G120" t="str">
            <v>P977</v>
          </cell>
          <cell r="H120">
            <v>20000</v>
          </cell>
          <cell r="M120">
            <v>20000</v>
          </cell>
        </row>
        <row r="121">
          <cell r="A121" t="str">
            <v xml:space="preserve"> 공청용안테나  VHF HIGH 찬넬용</v>
          </cell>
          <cell r="B121" t="str">
            <v xml:space="preserve"> 공청용안테나 </v>
          </cell>
          <cell r="C121" t="str">
            <v xml:space="preserve"> VHF HIGH 찬넬용</v>
          </cell>
          <cell r="D121" t="str">
            <v>조</v>
          </cell>
          <cell r="E121" t="str">
            <v>P903</v>
          </cell>
          <cell r="F121">
            <v>25000</v>
          </cell>
          <cell r="G121" t="str">
            <v>P977</v>
          </cell>
          <cell r="H121">
            <v>25000</v>
          </cell>
          <cell r="M121">
            <v>25000</v>
          </cell>
        </row>
        <row r="122">
          <cell r="A122" t="str">
            <v xml:space="preserve"> 공청용안테나  VHF LOW 찬넬용</v>
          </cell>
          <cell r="B122" t="str">
            <v xml:space="preserve"> 공청용안테나 </v>
          </cell>
          <cell r="C122" t="str">
            <v xml:space="preserve"> VHF LOW 찬넬용</v>
          </cell>
          <cell r="D122" t="str">
            <v>조</v>
          </cell>
          <cell r="E122" t="str">
            <v>P903</v>
          </cell>
          <cell r="F122">
            <v>30000</v>
          </cell>
          <cell r="G122" t="str">
            <v>P977</v>
          </cell>
          <cell r="H122">
            <v>30000</v>
          </cell>
          <cell r="M122">
            <v>30000</v>
          </cell>
        </row>
        <row r="123">
          <cell r="A123" t="str">
            <v xml:space="preserve"> 분배기   3회로</v>
          </cell>
          <cell r="B123" t="str">
            <v xml:space="preserve"> 분배기  </v>
          </cell>
          <cell r="C123" t="str">
            <v xml:space="preserve"> 3회로</v>
          </cell>
          <cell r="D123" t="str">
            <v>개</v>
          </cell>
          <cell r="G123" t="str">
            <v>P977</v>
          </cell>
          <cell r="H123">
            <v>6000</v>
          </cell>
          <cell r="M123">
            <v>6000</v>
          </cell>
        </row>
        <row r="124">
          <cell r="A124" t="str">
            <v xml:space="preserve"> 육송(재)  각재</v>
          </cell>
          <cell r="B124" t="str">
            <v xml:space="preserve"> 육송(재) </v>
          </cell>
          <cell r="C124" t="str">
            <v xml:space="preserve"> 각재</v>
          </cell>
          <cell r="D124" t="str">
            <v>재</v>
          </cell>
          <cell r="G124" t="str">
            <v xml:space="preserve"> P106</v>
          </cell>
          <cell r="H124">
            <v>1100</v>
          </cell>
          <cell r="M124">
            <v>1100</v>
          </cell>
        </row>
        <row r="125">
          <cell r="A125" t="str">
            <v xml:space="preserve"> 자갈(#57,Φ25)   인천(도착도)</v>
          </cell>
          <cell r="B125" t="str">
            <v xml:space="preserve"> 자갈(#57,Φ25)  </v>
          </cell>
          <cell r="C125" t="str">
            <v xml:space="preserve"> 인천(도착도)</v>
          </cell>
          <cell r="D125" t="str">
            <v>㎥</v>
          </cell>
          <cell r="E125" t="str">
            <v xml:space="preserve"> P111 </v>
          </cell>
          <cell r="F125">
            <v>23000</v>
          </cell>
          <cell r="G125" t="str">
            <v xml:space="preserve"> P95</v>
          </cell>
          <cell r="H125">
            <v>17500</v>
          </cell>
          <cell r="M125">
            <v>17500</v>
          </cell>
        </row>
        <row r="126">
          <cell r="A126" t="str">
            <v xml:space="preserve"> 용접봉(고강용)  Φ3.2 LC-600</v>
          </cell>
          <cell r="B126" t="str">
            <v xml:space="preserve"> 용접봉(고강용) </v>
          </cell>
          <cell r="C126" t="str">
            <v xml:space="preserve"> Φ3.2 LC-600</v>
          </cell>
          <cell r="D126" t="str">
            <v>kg</v>
          </cell>
          <cell r="E126" t="str">
            <v>P1029</v>
          </cell>
          <cell r="F126">
            <v>1620</v>
          </cell>
          <cell r="G126" t="str">
            <v>P751</v>
          </cell>
          <cell r="H126">
            <v>1670</v>
          </cell>
          <cell r="M126">
            <v>1620</v>
          </cell>
        </row>
        <row r="127">
          <cell r="A127" t="str">
            <v xml:space="preserve"> 산소(기체)</v>
          </cell>
          <cell r="B127" t="str">
            <v xml:space="preserve"> 산소(기체)</v>
          </cell>
          <cell r="D127" t="str">
            <v>ℓ</v>
          </cell>
          <cell r="E127" t="str">
            <v>P1111</v>
          </cell>
          <cell r="F127">
            <v>250</v>
          </cell>
          <cell r="G127" t="str">
            <v>P1026</v>
          </cell>
          <cell r="H127">
            <v>250</v>
          </cell>
          <cell r="M127">
            <v>250</v>
          </cell>
        </row>
        <row r="128">
          <cell r="A128" t="str">
            <v xml:space="preserve"> 아세틸렌</v>
          </cell>
          <cell r="B128" t="str">
            <v xml:space="preserve"> 아세틸렌</v>
          </cell>
          <cell r="D128" t="str">
            <v>㎏</v>
          </cell>
          <cell r="E128" t="str">
            <v>P1111</v>
          </cell>
          <cell r="F128">
            <v>12000</v>
          </cell>
          <cell r="G128" t="str">
            <v>P1026</v>
          </cell>
          <cell r="H128">
            <v>12000</v>
          </cell>
          <cell r="M128">
            <v>12000</v>
          </cell>
        </row>
        <row r="129">
          <cell r="A129" t="str">
            <v xml:space="preserve"> 백관 (SPP)   D40</v>
          </cell>
          <cell r="B129" t="str">
            <v xml:space="preserve"> 백관 (SPP)  </v>
          </cell>
          <cell r="C129" t="str">
            <v xml:space="preserve"> D40</v>
          </cell>
          <cell r="D129" t="str">
            <v>m</v>
          </cell>
          <cell r="E129" t="str">
            <v>P459</v>
          </cell>
          <cell r="F129">
            <v>2347</v>
          </cell>
          <cell r="G129" t="str">
            <v>P426</v>
          </cell>
          <cell r="H129">
            <v>1347</v>
          </cell>
          <cell r="M129">
            <v>1347</v>
          </cell>
        </row>
        <row r="130">
          <cell r="A130" t="str">
            <v xml:space="preserve"> 백관 (SPP)  D100</v>
          </cell>
          <cell r="B130" t="str">
            <v xml:space="preserve"> 백관 (SPP) </v>
          </cell>
          <cell r="C130" t="str">
            <v xml:space="preserve"> D100</v>
          </cell>
          <cell r="D130" t="str">
            <v>m</v>
          </cell>
          <cell r="E130" t="str">
            <v>P459</v>
          </cell>
          <cell r="F130">
            <v>7392</v>
          </cell>
          <cell r="G130" t="str">
            <v>P426</v>
          </cell>
          <cell r="H130">
            <v>7392</v>
          </cell>
          <cell r="M130">
            <v>7392</v>
          </cell>
        </row>
        <row r="131">
          <cell r="A131" t="str">
            <v xml:space="preserve"> 백레듀샤 (용접)   D100</v>
          </cell>
          <cell r="B131" t="str">
            <v xml:space="preserve"> 백레듀샤 (용접)  </v>
          </cell>
          <cell r="C131" t="str">
            <v xml:space="preserve"> D100</v>
          </cell>
          <cell r="D131" t="str">
            <v>개</v>
          </cell>
          <cell r="G131" t="str">
            <v>P430</v>
          </cell>
          <cell r="H131">
            <v>2700</v>
          </cell>
          <cell r="M131">
            <v>2700</v>
          </cell>
        </row>
        <row r="132">
          <cell r="A132" t="str">
            <v xml:space="preserve"> 열연강판   6t</v>
          </cell>
          <cell r="B132" t="str">
            <v xml:space="preserve"> 열연강판  </v>
          </cell>
          <cell r="C132" t="str">
            <v xml:space="preserve"> 6t</v>
          </cell>
          <cell r="D132" t="str">
            <v>kg</v>
          </cell>
          <cell r="E132" t="str">
            <v>P53</v>
          </cell>
          <cell r="F132">
            <v>360</v>
          </cell>
          <cell r="G132" t="str">
            <v xml:space="preserve"> P50</v>
          </cell>
          <cell r="H132">
            <v>360</v>
          </cell>
          <cell r="M132">
            <v>360</v>
          </cell>
        </row>
        <row r="133">
          <cell r="A133" t="str">
            <v xml:space="preserve"> 앵커볼트(7/8")  M22  L250</v>
          </cell>
          <cell r="B133" t="str">
            <v xml:space="preserve"> 앵커볼트(7/8") </v>
          </cell>
          <cell r="C133" t="str">
            <v xml:space="preserve"> M22  L250</v>
          </cell>
          <cell r="D133" t="str">
            <v>조</v>
          </cell>
          <cell r="G133" t="str">
            <v xml:space="preserve"> P76</v>
          </cell>
          <cell r="H133">
            <v>570</v>
          </cell>
          <cell r="M133">
            <v>570</v>
          </cell>
        </row>
        <row r="134">
          <cell r="A134" t="str">
            <v xml:space="preserve"> 너트 Φ22</v>
          </cell>
          <cell r="B134" t="str">
            <v xml:space="preserve"> 너트</v>
          </cell>
          <cell r="C134" t="str">
            <v xml:space="preserve"> Φ22</v>
          </cell>
          <cell r="D134" t="str">
            <v>개</v>
          </cell>
          <cell r="E134" t="str">
            <v>P99</v>
          </cell>
          <cell r="F134">
            <v>100</v>
          </cell>
          <cell r="G134" t="str">
            <v xml:space="preserve"> P78</v>
          </cell>
          <cell r="H134">
            <v>97</v>
          </cell>
          <cell r="M134">
            <v>97</v>
          </cell>
        </row>
        <row r="135">
          <cell r="A135" t="str">
            <v xml:space="preserve"> 스프링와샤 Φ22</v>
          </cell>
          <cell r="B135" t="str">
            <v xml:space="preserve"> 스프링와샤</v>
          </cell>
          <cell r="C135" t="str">
            <v xml:space="preserve"> Φ22</v>
          </cell>
          <cell r="D135" t="str">
            <v>개</v>
          </cell>
          <cell r="E135" t="str">
            <v>P100</v>
          </cell>
          <cell r="F135">
            <v>20</v>
          </cell>
          <cell r="G135" t="str">
            <v xml:space="preserve"> P79</v>
          </cell>
          <cell r="H135">
            <v>20</v>
          </cell>
          <cell r="M135">
            <v>20</v>
          </cell>
        </row>
        <row r="136">
          <cell r="A136" t="str">
            <v xml:space="preserve"> WB 벽부형 200×300×150</v>
          </cell>
          <cell r="B136" t="str">
            <v xml:space="preserve"> WB 벽부형</v>
          </cell>
          <cell r="C136" t="str">
            <v xml:space="preserve"> 200×300×150</v>
          </cell>
          <cell r="D136" t="str">
            <v>개</v>
          </cell>
          <cell r="E136" t="str">
            <v>P794</v>
          </cell>
          <cell r="F136">
            <v>6000</v>
          </cell>
          <cell r="G136" t="str">
            <v>P883</v>
          </cell>
          <cell r="H136">
            <v>5080</v>
          </cell>
          <cell r="M136">
            <v>5080</v>
          </cell>
        </row>
        <row r="137">
          <cell r="A137" t="str">
            <v xml:space="preserve"> TV 유니트   단말용</v>
          </cell>
          <cell r="B137" t="str">
            <v xml:space="preserve"> TV 유니트  </v>
          </cell>
          <cell r="C137" t="str">
            <v xml:space="preserve"> 단말용</v>
          </cell>
          <cell r="D137" t="str">
            <v>개</v>
          </cell>
          <cell r="G137" t="str">
            <v>P934</v>
          </cell>
          <cell r="H137">
            <v>2493</v>
          </cell>
          <cell r="M137">
            <v>2493</v>
          </cell>
        </row>
        <row r="138">
          <cell r="A138" t="str">
            <v xml:space="preserve"> TV 유니트   직렬분기용</v>
          </cell>
          <cell r="B138" t="str">
            <v xml:space="preserve"> TV 유니트  </v>
          </cell>
          <cell r="C138" t="str">
            <v xml:space="preserve"> 직렬분기용</v>
          </cell>
          <cell r="D138" t="str">
            <v>개</v>
          </cell>
          <cell r="G138" t="str">
            <v>P934</v>
          </cell>
          <cell r="H138">
            <v>2720</v>
          </cell>
          <cell r="M138">
            <v>2720</v>
          </cell>
        </row>
        <row r="139">
          <cell r="A139" t="str">
            <v xml:space="preserve"> TV 유니트   직렬용</v>
          </cell>
          <cell r="B139" t="str">
            <v xml:space="preserve"> TV 유니트  </v>
          </cell>
          <cell r="C139" t="str">
            <v xml:space="preserve"> 직렬용</v>
          </cell>
          <cell r="D139" t="str">
            <v>개</v>
          </cell>
          <cell r="E139" t="str">
            <v>P903</v>
          </cell>
          <cell r="F139">
            <v>2606</v>
          </cell>
          <cell r="G139" t="str">
            <v>P934</v>
          </cell>
          <cell r="H139">
            <v>2606</v>
          </cell>
          <cell r="M139">
            <v>2606</v>
          </cell>
        </row>
        <row r="140">
          <cell r="A140" t="str">
            <v xml:space="preserve"> CONSOLE RACK 14" MONITOR 4대</v>
          </cell>
          <cell r="B140" t="str">
            <v xml:space="preserve"> CONSOLE RACK</v>
          </cell>
          <cell r="C140" t="str">
            <v xml:space="preserve"> 14" MONITOR 4대</v>
          </cell>
          <cell r="D140" t="str">
            <v>대</v>
          </cell>
          <cell r="L140">
            <v>1500000</v>
          </cell>
          <cell r="M140">
            <v>1500000</v>
          </cell>
        </row>
        <row r="141">
          <cell r="A141" t="str">
            <v xml:space="preserve"> AUTO CODE TIME S/W 8CH</v>
          </cell>
          <cell r="B141" t="e">
            <v>#N/A</v>
          </cell>
          <cell r="C141" t="e">
            <v>#N/A</v>
          </cell>
          <cell r="D141" t="str">
            <v>개</v>
          </cell>
          <cell r="G141" t="str">
            <v>P1002</v>
          </cell>
          <cell r="H141">
            <v>850000</v>
          </cell>
          <cell r="M141">
            <v>850000</v>
          </cell>
        </row>
        <row r="142">
          <cell r="A142" t="str">
            <v xml:space="preserve"> COLOR MONITOR 14"</v>
          </cell>
          <cell r="B142" t="e">
            <v>#N/A</v>
          </cell>
          <cell r="C142" t="e">
            <v>#N/A</v>
          </cell>
          <cell r="D142" t="str">
            <v>대</v>
          </cell>
          <cell r="G142" t="str">
            <v>P996</v>
          </cell>
          <cell r="H142">
            <v>250000</v>
          </cell>
          <cell r="M142">
            <v>250000</v>
          </cell>
        </row>
        <row r="143">
          <cell r="A143" t="str">
            <v xml:space="preserve"> POWER CONTROLLER 8CH</v>
          </cell>
          <cell r="B143" t="str">
            <v xml:space="preserve"> POWER CONTROLLER</v>
          </cell>
          <cell r="C143" t="str">
            <v xml:space="preserve"> 8CH</v>
          </cell>
          <cell r="D143" t="str">
            <v>개</v>
          </cell>
          <cell r="G143" t="str">
            <v>P1002</v>
          </cell>
          <cell r="H143">
            <v>230000</v>
          </cell>
          <cell r="M143">
            <v>230000</v>
          </cell>
        </row>
        <row r="144">
          <cell r="A144" t="str">
            <v xml:space="preserve"> TIMER 24 Hr</v>
          </cell>
          <cell r="B144" t="str">
            <v xml:space="preserve"> TIMER</v>
          </cell>
          <cell r="C144" t="str">
            <v xml:space="preserve"> 24 Hr</v>
          </cell>
          <cell r="D144" t="str">
            <v>개</v>
          </cell>
          <cell r="G144" t="str">
            <v>P919</v>
          </cell>
          <cell r="H144">
            <v>48400</v>
          </cell>
          <cell r="M144">
            <v>48400</v>
          </cell>
        </row>
        <row r="145">
          <cell r="A145" t="str">
            <v xml:space="preserve"> COLOR MONITOR 20"</v>
          </cell>
          <cell r="B145" t="e">
            <v>#N/A</v>
          </cell>
          <cell r="C145" t="e">
            <v>#N/A</v>
          </cell>
          <cell r="D145" t="str">
            <v>대</v>
          </cell>
          <cell r="G145" t="str">
            <v>P996</v>
          </cell>
          <cell r="H145">
            <v>350000</v>
          </cell>
          <cell r="M145">
            <v>350000</v>
          </cell>
        </row>
        <row r="146">
          <cell r="A146" t="str">
            <v xml:space="preserve"> COLOR CAMERA 2 LUX</v>
          </cell>
          <cell r="B146" t="str">
            <v xml:space="preserve"> COLOR CAMERA</v>
          </cell>
          <cell r="C146" t="str">
            <v xml:space="preserve"> 2 LUX</v>
          </cell>
          <cell r="D146" t="str">
            <v>개</v>
          </cell>
          <cell r="G146" t="str">
            <v>P1002</v>
          </cell>
          <cell r="H146">
            <v>1250000</v>
          </cell>
          <cell r="M146">
            <v>1250000</v>
          </cell>
        </row>
        <row r="147">
          <cell r="A147" t="str">
            <v xml:space="preserve"> AUTO IRIS LENS 8mm</v>
          </cell>
          <cell r="B147" t="e">
            <v>#N/A</v>
          </cell>
          <cell r="C147" t="e">
            <v>#N/A</v>
          </cell>
          <cell r="D147" t="str">
            <v>개</v>
          </cell>
          <cell r="G147" t="str">
            <v>P1001</v>
          </cell>
          <cell r="H147">
            <v>180000</v>
          </cell>
          <cell r="M147">
            <v>180000</v>
          </cell>
        </row>
        <row r="148">
          <cell r="A148" t="str">
            <v xml:space="preserve"> 렌즈 AUTO IRIS(8mm)</v>
          </cell>
          <cell r="B148" t="str">
            <v xml:space="preserve"> 렌즈</v>
          </cell>
          <cell r="C148" t="str">
            <v xml:space="preserve"> AUTO IRIS(8mm)</v>
          </cell>
          <cell r="D148" t="str">
            <v>개</v>
          </cell>
          <cell r="L148">
            <v>160000</v>
          </cell>
          <cell r="M148">
            <v>160000</v>
          </cell>
        </row>
        <row r="149">
          <cell r="A149" t="str">
            <v xml:space="preserve"> AUTO IRIS LENS 16mm</v>
          </cell>
          <cell r="B149" t="e">
            <v>#N/A</v>
          </cell>
          <cell r="C149" t="e">
            <v>#N/A</v>
          </cell>
          <cell r="D149" t="str">
            <v>개</v>
          </cell>
          <cell r="G149" t="str">
            <v>P1001</v>
          </cell>
          <cell r="H149">
            <v>250000</v>
          </cell>
          <cell r="M149">
            <v>250000</v>
          </cell>
        </row>
        <row r="150">
          <cell r="A150" t="str">
            <v xml:space="preserve"> CAMERA BRACKET WALL TYPE</v>
          </cell>
          <cell r="B150" t="e">
            <v>#N/A</v>
          </cell>
          <cell r="C150" t="e">
            <v>#N/A</v>
          </cell>
          <cell r="D150" t="str">
            <v>개</v>
          </cell>
          <cell r="G150" t="str">
            <v>P1002</v>
          </cell>
          <cell r="H150">
            <v>50000</v>
          </cell>
          <cell r="M150">
            <v>50000</v>
          </cell>
        </row>
        <row r="151">
          <cell r="A151" t="str">
            <v xml:space="preserve"> CAMERA HOUSING INDOOR</v>
          </cell>
          <cell r="B151" t="e">
            <v>#N/A</v>
          </cell>
          <cell r="C151" t="e">
            <v>#N/A</v>
          </cell>
          <cell r="D151" t="str">
            <v>개</v>
          </cell>
          <cell r="L151">
            <v>60000</v>
          </cell>
          <cell r="M151">
            <v>60000</v>
          </cell>
        </row>
        <row r="152">
          <cell r="A152" t="str">
            <v xml:space="preserve"> CAMERA HOUSING OUTDOOR</v>
          </cell>
          <cell r="B152" t="e">
            <v>#N/A</v>
          </cell>
          <cell r="C152" t="e">
            <v>#N/A</v>
          </cell>
          <cell r="D152" t="str">
            <v>개</v>
          </cell>
          <cell r="L152">
            <v>300000</v>
          </cell>
          <cell r="M152">
            <v>300000</v>
          </cell>
        </row>
        <row r="153">
          <cell r="A153" t="str">
            <v xml:space="preserve"> MONITOR HOUSING 20"×2형</v>
          </cell>
          <cell r="B153" t="e">
            <v>#N/A</v>
          </cell>
          <cell r="C153" t="e">
            <v>#N/A</v>
          </cell>
          <cell r="D153" t="str">
            <v>대</v>
          </cell>
          <cell r="L153">
            <v>700000</v>
          </cell>
          <cell r="M153">
            <v>700000</v>
          </cell>
        </row>
        <row r="154">
          <cell r="A154" t="str">
            <v xml:space="preserve"> 강관주 100mm×4m</v>
          </cell>
          <cell r="B154" t="str">
            <v xml:space="preserve"> 강관주</v>
          </cell>
          <cell r="C154" t="str">
            <v xml:space="preserve"> 100mm×4m</v>
          </cell>
          <cell r="D154" t="str">
            <v>본</v>
          </cell>
          <cell r="L154">
            <v>1600000</v>
          </cell>
          <cell r="M154">
            <v>1600000</v>
          </cell>
        </row>
        <row r="155">
          <cell r="A155" t="str">
            <v xml:space="preserve"> 강관주 150mm×4m</v>
          </cell>
          <cell r="B155" t="str">
            <v xml:space="preserve"> 강관주</v>
          </cell>
          <cell r="C155" t="str">
            <v xml:space="preserve"> 150mm×4m</v>
          </cell>
          <cell r="D155" t="str">
            <v>본</v>
          </cell>
          <cell r="L155">
            <v>1750000</v>
          </cell>
          <cell r="M155">
            <v>1750000</v>
          </cell>
        </row>
        <row r="156">
          <cell r="A156" t="str">
            <v xml:space="preserve"> 볼트너트 Φ 25mm</v>
          </cell>
          <cell r="B156" t="str">
            <v xml:space="preserve"> 볼트너트</v>
          </cell>
          <cell r="C156" t="str">
            <v xml:space="preserve"> Φ 25mm</v>
          </cell>
          <cell r="D156" t="str">
            <v>개</v>
          </cell>
          <cell r="G156" t="str">
            <v>P353</v>
          </cell>
          <cell r="H156">
            <v>10</v>
          </cell>
          <cell r="M156">
            <v>10</v>
          </cell>
        </row>
        <row r="157">
          <cell r="A157" t="str">
            <v xml:space="preserve"> 셋트앵커(3/8")   M10 L75</v>
          </cell>
          <cell r="B157" t="str">
            <v xml:space="preserve"> 셋트앵커(3/8")  </v>
          </cell>
          <cell r="C157" t="str">
            <v xml:space="preserve"> M10 L75</v>
          </cell>
          <cell r="D157" t="str">
            <v>개</v>
          </cell>
          <cell r="G157" t="str">
            <v xml:space="preserve"> P77</v>
          </cell>
          <cell r="H157">
            <v>280</v>
          </cell>
          <cell r="M157">
            <v>280</v>
          </cell>
        </row>
        <row r="158">
          <cell r="A158" t="str">
            <v xml:space="preserve"> 철판 900×900×16t</v>
          </cell>
          <cell r="B158" t="str">
            <v xml:space="preserve"> 철판</v>
          </cell>
          <cell r="C158" t="str">
            <v xml:space="preserve"> 900×900×16t</v>
          </cell>
          <cell r="D158" t="str">
            <v>개</v>
          </cell>
          <cell r="E158" t="str">
            <v>P879</v>
          </cell>
          <cell r="F158">
            <v>49505</v>
          </cell>
          <cell r="M158">
            <v>49505</v>
          </cell>
        </row>
        <row r="159">
          <cell r="A159" t="str">
            <v xml:space="preserve"> 화재수신기-P형1급  5회로(벽부)</v>
          </cell>
          <cell r="B159" t="str">
            <v xml:space="preserve"> 화재수신기-P형1급 </v>
          </cell>
          <cell r="C159" t="str">
            <v xml:space="preserve"> 5회로(벽부)</v>
          </cell>
          <cell r="D159" t="str">
            <v>대</v>
          </cell>
          <cell r="E159" t="str">
            <v>P666</v>
          </cell>
          <cell r="F159">
            <v>200000</v>
          </cell>
          <cell r="G159" t="str">
            <v>P989</v>
          </cell>
          <cell r="H159">
            <v>170000</v>
          </cell>
          <cell r="M159">
            <v>170000</v>
          </cell>
        </row>
        <row r="160">
          <cell r="A160" t="str">
            <v xml:space="preserve"> 수신기 추가  수신 1회로당</v>
          </cell>
          <cell r="B160" t="str">
            <v xml:space="preserve"> 수신기 추가 </v>
          </cell>
          <cell r="C160" t="str">
            <v xml:space="preserve"> 수신 1회로당</v>
          </cell>
          <cell r="D160" t="str">
            <v>회로</v>
          </cell>
          <cell r="G160" t="str">
            <v>P989</v>
          </cell>
          <cell r="H160">
            <v>10000</v>
          </cell>
          <cell r="M160">
            <v>10000</v>
          </cell>
        </row>
        <row r="161">
          <cell r="A161" t="str">
            <v xml:space="preserve"> 발신기 P형1급</v>
          </cell>
          <cell r="B161" t="str">
            <v xml:space="preserve"> 발신기</v>
          </cell>
          <cell r="C161" t="str">
            <v xml:space="preserve"> P형1급</v>
          </cell>
          <cell r="D161" t="str">
            <v>개</v>
          </cell>
          <cell r="G161" t="str">
            <v>P989</v>
          </cell>
          <cell r="H161">
            <v>5000</v>
          </cell>
          <cell r="M161">
            <v>5000</v>
          </cell>
        </row>
        <row r="162">
          <cell r="A162" t="str">
            <v xml:space="preserve"> 경종   DC 24V</v>
          </cell>
          <cell r="B162" t="str">
            <v xml:space="preserve"> 경종  </v>
          </cell>
          <cell r="C162" t="str">
            <v xml:space="preserve"> DC 24V</v>
          </cell>
          <cell r="D162" t="str">
            <v>개</v>
          </cell>
          <cell r="G162" t="str">
            <v>P989</v>
          </cell>
          <cell r="H162">
            <v>5000</v>
          </cell>
          <cell r="M162">
            <v>5000</v>
          </cell>
        </row>
        <row r="163">
          <cell r="A163" t="str">
            <v xml:space="preserve"> 표시등   DC 24V</v>
          </cell>
          <cell r="B163" t="str">
            <v xml:space="preserve"> 표시등  </v>
          </cell>
          <cell r="C163" t="str">
            <v xml:space="preserve"> DC 24V</v>
          </cell>
          <cell r="D163" t="str">
            <v>개</v>
          </cell>
          <cell r="G163" t="str">
            <v>P989</v>
          </cell>
          <cell r="H163">
            <v>1000</v>
          </cell>
          <cell r="M163">
            <v>1000</v>
          </cell>
        </row>
        <row r="164">
          <cell r="A164" t="str">
            <v xml:space="preserve"> 소화전함 650×1200×180</v>
          </cell>
          <cell r="B164" t="str">
            <v xml:space="preserve"> 소화전함</v>
          </cell>
          <cell r="C164" t="str">
            <v xml:space="preserve"> 650×1200×180</v>
          </cell>
          <cell r="D164" t="str">
            <v>개</v>
          </cell>
          <cell r="I164" t="str">
            <v xml:space="preserve"> P806</v>
          </cell>
          <cell r="J164">
            <v>180000</v>
          </cell>
          <cell r="M164">
            <v>180000</v>
          </cell>
        </row>
        <row r="165">
          <cell r="A165" t="str">
            <v xml:space="preserve"> 연기감지기(노출)   이온화식 2종</v>
          </cell>
          <cell r="B165" t="str">
            <v xml:space="preserve"> 연기감지기(노출)  </v>
          </cell>
          <cell r="C165" t="str">
            <v xml:space="preserve"> 이온화식 2종</v>
          </cell>
          <cell r="D165" t="str">
            <v>개</v>
          </cell>
          <cell r="E165" t="str">
            <v>P666</v>
          </cell>
          <cell r="F165">
            <v>30000</v>
          </cell>
          <cell r="G165" t="str">
            <v>P989</v>
          </cell>
          <cell r="H165">
            <v>20000</v>
          </cell>
          <cell r="M165">
            <v>20000</v>
          </cell>
        </row>
        <row r="166">
          <cell r="A166" t="str">
            <v xml:space="preserve"> 열감지기   정온식스포트형</v>
          </cell>
          <cell r="B166" t="str">
            <v xml:space="preserve"> 열감지기  </v>
          </cell>
          <cell r="C166" t="str">
            <v xml:space="preserve"> 정온식스포트형</v>
          </cell>
          <cell r="D166" t="str">
            <v>개</v>
          </cell>
          <cell r="E166" t="str">
            <v>P666</v>
          </cell>
          <cell r="F166">
            <v>5000</v>
          </cell>
          <cell r="G166" t="str">
            <v>P989</v>
          </cell>
          <cell r="H166">
            <v>5000</v>
          </cell>
          <cell r="M166">
            <v>5000</v>
          </cell>
        </row>
        <row r="167">
          <cell r="A167" t="str">
            <v xml:space="preserve"> 열감지기   차동식스포트형</v>
          </cell>
          <cell r="B167" t="str">
            <v xml:space="preserve"> 열감지기  </v>
          </cell>
          <cell r="C167" t="str">
            <v xml:space="preserve"> 차동식스포트형</v>
          </cell>
          <cell r="D167" t="str">
            <v>개</v>
          </cell>
          <cell r="E167" t="str">
            <v>P666</v>
          </cell>
          <cell r="F167">
            <v>5000</v>
          </cell>
          <cell r="G167" t="str">
            <v>P989</v>
          </cell>
          <cell r="H167">
            <v>5000</v>
          </cell>
          <cell r="M167">
            <v>5000</v>
          </cell>
        </row>
        <row r="168">
          <cell r="A168" t="str">
            <v xml:space="preserve"> 열연강판 12t</v>
          </cell>
          <cell r="B168" t="str">
            <v xml:space="preserve"> 열연강판</v>
          </cell>
          <cell r="C168" t="str">
            <v xml:space="preserve"> 12t</v>
          </cell>
          <cell r="D168" t="str">
            <v>kg</v>
          </cell>
          <cell r="E168" t="str">
            <v>P53</v>
          </cell>
          <cell r="F168">
            <v>360</v>
          </cell>
          <cell r="G168" t="str">
            <v xml:space="preserve"> P50</v>
          </cell>
          <cell r="H168">
            <v>360</v>
          </cell>
          <cell r="M168">
            <v>360</v>
          </cell>
        </row>
      </sheetData>
      <sheetData sheetId="1"/>
      <sheetData sheetId="2" refreshError="1">
        <row r="2">
          <cell r="B2" t="str">
            <v>공  사  종  류</v>
          </cell>
          <cell r="C2" t="str">
            <v>규          격</v>
          </cell>
          <cell r="D2" t="str">
            <v>단위</v>
          </cell>
          <cell r="E2" t="str">
            <v>산            출           근           거</v>
          </cell>
          <cell r="Z2" t="str">
            <v>계</v>
          </cell>
        </row>
        <row r="3">
          <cell r="B3" t="str">
            <v>1. 일반 통신 설비</v>
          </cell>
        </row>
        <row r="4">
          <cell r="A4" t="str">
            <v xml:space="preserve"> 지중도체 신설  3Ω (100Ω,m)</v>
          </cell>
          <cell r="B4" t="str">
            <v xml:space="preserve"> 지중도체 신설</v>
          </cell>
          <cell r="C4" t="str">
            <v xml:space="preserve">  3Ω (100Ω,m)</v>
          </cell>
          <cell r="D4" t="str">
            <v>개소</v>
          </cell>
          <cell r="E4">
            <v>1</v>
          </cell>
          <cell r="G4">
            <v>2</v>
          </cell>
          <cell r="X4" t="str">
            <v>=</v>
          </cell>
          <cell r="Y4">
            <v>3</v>
          </cell>
          <cell r="Z4">
            <v>3</v>
          </cell>
        </row>
        <row r="5">
          <cell r="A5" t="str">
            <v xml:space="preserve"> 지중도체 신설 50Ω (100Ω,m)</v>
          </cell>
          <cell r="B5" t="str">
            <v xml:space="preserve"> 지중도체 신설</v>
          </cell>
          <cell r="C5" t="str">
            <v xml:space="preserve"> 50Ω (100Ω,m)</v>
          </cell>
          <cell r="D5" t="str">
            <v>개소</v>
          </cell>
          <cell r="E5">
            <v>1</v>
          </cell>
          <cell r="G5">
            <v>2</v>
          </cell>
          <cell r="X5" t="str">
            <v>=</v>
          </cell>
          <cell r="Y5">
            <v>3</v>
          </cell>
          <cell r="Z5">
            <v>3</v>
          </cell>
        </row>
        <row r="6">
          <cell r="A6" t="str">
            <v xml:space="preserve"> 핸드홀 신설 3호</v>
          </cell>
          <cell r="B6" t="str">
            <v xml:space="preserve"> 핸드홀 신설</v>
          </cell>
          <cell r="C6" t="str">
            <v xml:space="preserve"> 3호</v>
          </cell>
          <cell r="D6" t="str">
            <v>기</v>
          </cell>
          <cell r="G6">
            <v>1</v>
          </cell>
          <cell r="X6" t="str">
            <v>=</v>
          </cell>
          <cell r="Y6">
            <v>1</v>
          </cell>
          <cell r="Z6">
            <v>1</v>
          </cell>
        </row>
        <row r="8">
          <cell r="A8" t="str">
            <v xml:space="preserve"> 통신케이블 신설 CPEV 10P/.65</v>
          </cell>
          <cell r="B8" t="str">
            <v xml:space="preserve"> 통신케이블 신설</v>
          </cell>
          <cell r="C8" t="str">
            <v xml:space="preserve"> CPEV 10P/.65</v>
          </cell>
          <cell r="D8" t="str">
            <v>m</v>
          </cell>
          <cell r="E8" t="str">
            <v xml:space="preserve"> [ 역무실 TB - 매포실 TB ]</v>
          </cell>
          <cell r="Z8">
            <v>630.79999999999995</v>
          </cell>
        </row>
        <row r="9">
          <cell r="A9" t="str">
            <v/>
          </cell>
          <cell r="E9" t="str">
            <v>가설역사 :</v>
          </cell>
          <cell r="F9" t="str">
            <v xml:space="preserve">  1.5 + 1.5 +  0.5 ↓+  0.5 + 6.5 + 0.5 ↑+  1.5</v>
          </cell>
          <cell r="X9" t="str">
            <v>=</v>
          </cell>
          <cell r="Y9">
            <v>12.5</v>
          </cell>
        </row>
        <row r="10">
          <cell r="A10" t="str">
            <v/>
          </cell>
          <cell r="E10" t="str">
            <v xml:space="preserve"> [ MAIN TB - 전기실 TB ]</v>
          </cell>
        </row>
        <row r="11">
          <cell r="E11" t="str">
            <v xml:space="preserve">  15 + 5.5↑ + 0.5 + 9 + 0.5 + 10 + 0.5 + 5 + 0.5 + 8 + 0.5 + 5.5↓ + 0.4↓ + 0.5 +</v>
          </cell>
        </row>
        <row r="12">
          <cell r="A12" t="str">
            <v/>
          </cell>
          <cell r="E12" t="str">
            <v xml:space="preserve">  5.5 ↓+ 2 + 0.5</v>
          </cell>
          <cell r="X12" t="str">
            <v>=</v>
          </cell>
          <cell r="Y12">
            <v>69.400000000000006</v>
          </cell>
        </row>
        <row r="13">
          <cell r="A13" t="str">
            <v/>
          </cell>
          <cell r="E13" t="str">
            <v xml:space="preserve"> [ MAIN TB - 매  점 TB ]</v>
          </cell>
        </row>
        <row r="14">
          <cell r="A14" t="str">
            <v/>
          </cell>
          <cell r="E14" t="str">
            <v xml:space="preserve">  15 + 5.5 ↑+ 0.5 + 9 + 0.5 + 9 + 0.5 + 12 + 0.5 + 8 + 0.5 + 14 + 0.5 + 2 + 5 + 0.5</v>
          </cell>
          <cell r="X14" t="str">
            <v>=</v>
          </cell>
          <cell r="Y14">
            <v>83</v>
          </cell>
        </row>
        <row r="15">
          <cell r="A15" t="str">
            <v/>
          </cell>
          <cell r="E15" t="str">
            <v xml:space="preserve"> [ MAIN TB - 공중전화 ]</v>
          </cell>
        </row>
        <row r="16">
          <cell r="A16" t="str">
            <v/>
          </cell>
          <cell r="E16" t="str">
            <v xml:space="preserve"> 대합실</v>
          </cell>
          <cell r="F16" t="str">
            <v>(15 + 5.5 ↑+ 0.5 + 9 + 0.5 + 9 + 0.5) * 3</v>
          </cell>
        </row>
        <row r="17">
          <cell r="F17" t="str">
            <v>(17.5 + 0.5 + 7.5 + 0.5 + 5.5 ↓) * 2</v>
          </cell>
          <cell r="X17" t="str">
            <v>=</v>
          </cell>
          <cell r="Y17">
            <v>183</v>
          </cell>
        </row>
        <row r="18">
          <cell r="E18" t="str">
            <v>1 층상</v>
          </cell>
          <cell r="F18" t="str">
            <v>0.5 + 12 + 0.5 + 8 + 0.5 + 17 + 0.5 + 5.5 + 0.4 + 0.5 + 4 + 0.5 + 28 + 0.5 + 32 +</v>
          </cell>
        </row>
        <row r="19">
          <cell r="F19" t="str">
            <v>0.5 + 31 + 0.5 + 6 + 8 + 1.5 + 28 + 0.5 + 32 + 0.5 + 30 + 0.5 + 6 + 8 + 1.5</v>
          </cell>
          <cell r="X19" t="str">
            <v>=</v>
          </cell>
          <cell r="Y19">
            <v>264.5</v>
          </cell>
        </row>
        <row r="20">
          <cell r="A20" t="str">
            <v/>
          </cell>
          <cell r="E20" t="str">
            <v>2 층</v>
          </cell>
          <cell r="F20" t="str">
            <v>13 + 0.5 + 1.5</v>
          </cell>
          <cell r="X20" t="str">
            <v>=</v>
          </cell>
          <cell r="Y20">
            <v>15</v>
          </cell>
        </row>
        <row r="21">
          <cell r="A21" t="str">
            <v/>
          </cell>
          <cell r="E21" t="str">
            <v>1 층하</v>
          </cell>
          <cell r="F21" t="str">
            <v>0.4 + 0.5 + 2 + 0.5</v>
          </cell>
          <cell r="X21" t="str">
            <v>=</v>
          </cell>
          <cell r="Y21">
            <v>3.4</v>
          </cell>
        </row>
        <row r="22">
          <cell r="A22" t="str">
            <v xml:space="preserve"> 통신케이블 신설 CPEV 20P/.65</v>
          </cell>
          <cell r="B22" t="str">
            <v xml:space="preserve"> 통신케이블 신설</v>
          </cell>
          <cell r="C22" t="str">
            <v xml:space="preserve"> CPEV 20P/.65</v>
          </cell>
          <cell r="D22" t="str">
            <v>m</v>
          </cell>
          <cell r="E22" t="str">
            <v xml:space="preserve"> [ 통신실 TB - 매포실 ]</v>
          </cell>
          <cell r="Z22">
            <v>25</v>
          </cell>
        </row>
        <row r="23">
          <cell r="A23" t="str">
            <v/>
          </cell>
          <cell r="E23" t="str">
            <v xml:space="preserve"> 1.5 + 0.5 + 8 + 15</v>
          </cell>
          <cell r="X23" t="str">
            <v>=</v>
          </cell>
          <cell r="Y23">
            <v>25</v>
          </cell>
        </row>
        <row r="24">
          <cell r="A24" t="str">
            <v xml:space="preserve"> 통신케이블 신설 CPEV 30P/.65</v>
          </cell>
          <cell r="B24" t="str">
            <v xml:space="preserve"> 통신케이블 신설</v>
          </cell>
          <cell r="C24" t="str">
            <v xml:space="preserve"> CPEV 30P/.65</v>
          </cell>
          <cell r="D24" t="str">
            <v>m</v>
          </cell>
          <cell r="E24" t="str">
            <v xml:space="preserve"> [ K.T단자 -  통신실 TB ]</v>
          </cell>
          <cell r="Z24">
            <v>118.4</v>
          </cell>
        </row>
        <row r="25">
          <cell r="E25" t="str">
            <v xml:space="preserve"> 0.5 + 5.5 + 3.5 + 0.4 + 0.5 + 5.5 + 0.5 + 8 + 0.5 + 5 + 0.5 + 10 + 0.5 + 9 + 0.5 + 5.5 + 15</v>
          </cell>
          <cell r="X25" t="str">
            <v>=</v>
          </cell>
          <cell r="Y25">
            <v>70.900000000000006</v>
          </cell>
        </row>
        <row r="26">
          <cell r="E26" t="str">
            <v xml:space="preserve"> [ 통신실 TB - 역무실 ]</v>
          </cell>
          <cell r="K26" t="str">
            <v>가설역사</v>
          </cell>
        </row>
        <row r="27">
          <cell r="A27" t="str">
            <v/>
          </cell>
          <cell r="E27" t="str">
            <v>가설역사 :</v>
          </cell>
          <cell r="F27" t="str">
            <v xml:space="preserve">  1.5 + 1 + 3 ↑+ 0.5 + 12.5 + 0.5 + 16.5 + 0.5 + 6.5 + 0.5 + 3 ↓+ 1.5</v>
          </cell>
          <cell r="X27" t="str">
            <v>=</v>
          </cell>
          <cell r="Y27">
            <v>47.5</v>
          </cell>
        </row>
        <row r="28">
          <cell r="A28" t="str">
            <v/>
          </cell>
        </row>
        <row r="29">
          <cell r="A29" t="str">
            <v xml:space="preserve"> 전화선 신설 TIV 2C/.8mm</v>
          </cell>
          <cell r="B29" t="str">
            <v xml:space="preserve"> 전화선 신설</v>
          </cell>
          <cell r="C29" t="str">
            <v xml:space="preserve"> TIV 2C/.8mm</v>
          </cell>
          <cell r="D29" t="str">
            <v>m</v>
          </cell>
          <cell r="E29" t="str">
            <v xml:space="preserve"> [ 매점 TB - 매점, 안내소Unit ]</v>
          </cell>
          <cell r="Z29">
            <v>380.09999999999997</v>
          </cell>
        </row>
        <row r="30">
          <cell r="A30" t="str">
            <v/>
          </cell>
          <cell r="E30" t="str">
            <v xml:space="preserve"> (1.5 + 0.5 + 4 + 0.3 + 0.3) x 2 + (1.5 + 0.5 + 5 + 0.3 + 0.3) x 2</v>
          </cell>
        </row>
        <row r="31">
          <cell r="A31" t="str">
            <v/>
          </cell>
          <cell r="E31" t="str">
            <v xml:space="preserve"> (1.5 + 0.5 + 13 + 0.3 + 0.3) x 2 + (1.5 + 0.5 + 15 + 0.3 + 0.3) x 2</v>
          </cell>
          <cell r="X31" t="str">
            <v>=</v>
          </cell>
          <cell r="Y31">
            <v>94.8</v>
          </cell>
        </row>
        <row r="32">
          <cell r="A32" t="str">
            <v/>
          </cell>
          <cell r="E32" t="str">
            <v xml:space="preserve"> [ 역무관리실 TB - 각Unit ]</v>
          </cell>
        </row>
        <row r="33">
          <cell r="E33" t="str">
            <v xml:space="preserve"> (1.5 + 0.5 + 1.5 + 0.3 + 0.3) x 2 + (1.5 + 0.5 + 5 + 0.3 + 0.3) x 4</v>
          </cell>
        </row>
        <row r="34">
          <cell r="E34" t="str">
            <v xml:space="preserve"> ( 0.3 + 0.3 + 0.5 + 0.3 + 0.3) x 2 + (1.5 + 0.5 + 7.5 + 0.3 + 0.3) x 2</v>
          </cell>
        </row>
        <row r="35">
          <cell r="A35" t="str">
            <v/>
          </cell>
          <cell r="E35" t="str">
            <v xml:space="preserve"> (1.5 + 0.5 + 15 + 0.3 + 0.3) x 2</v>
          </cell>
          <cell r="X35" t="str">
            <v>=</v>
          </cell>
          <cell r="Y35">
            <v>97.4</v>
          </cell>
        </row>
        <row r="36">
          <cell r="E36" t="str">
            <v xml:space="preserve"> [ 역무실 TB - 휴게실Unit ]</v>
          </cell>
        </row>
        <row r="37">
          <cell r="E37" t="str">
            <v>가설역사</v>
          </cell>
          <cell r="G37" t="str">
            <v>(1.5 + 0.5 ↓ + 10 + 0.3 ↑+ 0.3) x 2</v>
          </cell>
          <cell r="X37" t="str">
            <v>=</v>
          </cell>
          <cell r="Y37">
            <v>25.2</v>
          </cell>
        </row>
        <row r="38">
          <cell r="E38" t="str">
            <v xml:space="preserve"> [ 역무실 TB - 각Unit ]</v>
          </cell>
        </row>
        <row r="39">
          <cell r="E39" t="str">
            <v>가설역사</v>
          </cell>
          <cell r="G39" t="str">
            <v>(1.5 + 0.5 ↓ + 7 +  0.3 ↑+ 0.3) x 4</v>
          </cell>
          <cell r="X39" t="str">
            <v>=</v>
          </cell>
          <cell r="Y39">
            <v>38.4</v>
          </cell>
        </row>
        <row r="40">
          <cell r="E40" t="str">
            <v xml:space="preserve"> [ 매표실 TB - 각Unit ]</v>
          </cell>
        </row>
        <row r="41">
          <cell r="E41" t="str">
            <v>가설역사</v>
          </cell>
          <cell r="G41" t="str">
            <v>1.5 + 0.5 ↓ + 7.5 + 0.3 ↑ + 0.3</v>
          </cell>
          <cell r="X41" t="str">
            <v>=</v>
          </cell>
          <cell r="Y41">
            <v>10.1</v>
          </cell>
        </row>
        <row r="42">
          <cell r="A42" t="str">
            <v/>
          </cell>
          <cell r="E42" t="str">
            <v xml:space="preserve"> [ 통신실 - 탕비실 ]</v>
          </cell>
        </row>
        <row r="43">
          <cell r="A43" t="str">
            <v/>
          </cell>
          <cell r="E43" t="str">
            <v xml:space="preserve"> (15 + 8 + 0.3 + 0.3) x 2</v>
          </cell>
          <cell r="X43" t="str">
            <v>=</v>
          </cell>
          <cell r="Y43">
            <v>47.2</v>
          </cell>
        </row>
        <row r="44">
          <cell r="A44" t="str">
            <v/>
          </cell>
          <cell r="E44" t="str">
            <v xml:space="preserve"> [ 전기실  - 보일러실 ]</v>
          </cell>
        </row>
        <row r="45">
          <cell r="A45" t="str">
            <v/>
          </cell>
          <cell r="E45" t="str">
            <v xml:space="preserve"> (1.5 + 0.5 + 18 + 0.3 + 0.3) x 2 + (1.5 + 0.5 + 6 + 0.3 + 0.3) x 3</v>
          </cell>
          <cell r="X45" t="str">
            <v>=</v>
          </cell>
          <cell r="Y45">
            <v>67</v>
          </cell>
        </row>
        <row r="47">
          <cell r="A47" t="str">
            <v xml:space="preserve"> 동축케이블 신설 7C-2V</v>
          </cell>
          <cell r="B47" t="str">
            <v xml:space="preserve"> 동축케이블 신설</v>
          </cell>
          <cell r="C47" t="str">
            <v xml:space="preserve"> 7C-2V</v>
          </cell>
          <cell r="D47" t="str">
            <v>m</v>
          </cell>
          <cell r="E47" t="str">
            <v xml:space="preserve"> [ TV ANT - 통신실 ]</v>
          </cell>
          <cell r="Z47">
            <v>21.9</v>
          </cell>
        </row>
        <row r="48">
          <cell r="A48" t="str">
            <v/>
          </cell>
          <cell r="E48" t="str">
            <v xml:space="preserve"> 15 + 0.4↓ + 5 ↓ +1.5</v>
          </cell>
          <cell r="X48" t="str">
            <v>=</v>
          </cell>
          <cell r="Y48">
            <v>21.9</v>
          </cell>
        </row>
        <row r="49">
          <cell r="A49" t="str">
            <v/>
          </cell>
        </row>
        <row r="50">
          <cell r="A50" t="str">
            <v xml:space="preserve"> 동축케이블 신설 5C-2V</v>
          </cell>
          <cell r="B50" t="str">
            <v xml:space="preserve"> 동축케이블 신설</v>
          </cell>
          <cell r="C50" t="str">
            <v xml:space="preserve"> 5C-2V</v>
          </cell>
          <cell r="D50" t="str">
            <v>m</v>
          </cell>
          <cell r="E50" t="str">
            <v>[통신실 → 임대매점]</v>
          </cell>
          <cell r="I50" t="str">
            <v>TV</v>
          </cell>
          <cell r="Z50">
            <v>207.4</v>
          </cell>
        </row>
        <row r="51">
          <cell r="A51" t="str">
            <v/>
          </cell>
          <cell r="E51" t="str">
            <v>1.5+0.5↓+3+0.3↑+0.3+0.3+5.2↑+0.3+2+0.5+9+0.5+9+0.5+12</v>
          </cell>
        </row>
        <row r="52">
          <cell r="A52" t="str">
            <v/>
          </cell>
          <cell r="E52" t="str">
            <v>0.5+8+0.5+14+0.5+2+4↓+1.5↓+4+(0.3↑+0.3)x2+6.5</v>
          </cell>
        </row>
        <row r="53">
          <cell r="E53" t="str">
            <v>(0.3↑+0.3)x2+8.5+0.3↑+0.3</v>
          </cell>
          <cell r="X53" t="str">
            <v>=</v>
          </cell>
          <cell r="Y53">
            <v>97.9</v>
          </cell>
        </row>
        <row r="54">
          <cell r="E54" t="str">
            <v>[통신실 → 매표실, 전기실]</v>
          </cell>
          <cell r="K54" t="str">
            <v>TV</v>
          </cell>
        </row>
        <row r="55">
          <cell r="E55" t="str">
            <v>1.5+0.5↓+3+5.5↑+2+0.5+9+0.5+10+0.5+5.2↓+0.3</v>
          </cell>
        </row>
        <row r="56">
          <cell r="E56" t="str">
            <v>0.3+0.3↓+1+(0.3↑+0.3)x2+11.5+(0.3↑+0.3)x2</v>
          </cell>
        </row>
        <row r="57">
          <cell r="E57" t="str">
            <v>2+(0.3↑+0.3)x2+11+(0.3↑+0.3)x2+0.5+0.3↑+0.3</v>
          </cell>
        </row>
        <row r="58">
          <cell r="E58" t="str">
            <v>0.3+5.2↑+0.5+5+0.5+8+0.5+5.5↓+0.4↓+0.5+5.5↓</v>
          </cell>
        </row>
        <row r="59">
          <cell r="A59" t="str">
            <v/>
          </cell>
          <cell r="E59" t="str">
            <v>0.5↓+6+0.3↑+0.3</v>
          </cell>
          <cell r="X59" t="str">
            <v>=</v>
          </cell>
          <cell r="Y59">
            <v>109.5</v>
          </cell>
        </row>
        <row r="60">
          <cell r="A60" t="str">
            <v/>
          </cell>
        </row>
        <row r="61">
          <cell r="A61" t="str">
            <v xml:space="preserve"> 접지선 신설 GV 38㎟</v>
          </cell>
          <cell r="B61" t="str">
            <v xml:space="preserve"> 접지선 신설</v>
          </cell>
          <cell r="C61" t="str">
            <v xml:space="preserve"> GV 38㎟</v>
          </cell>
          <cell r="D61" t="str">
            <v>m</v>
          </cell>
          <cell r="E61" t="str">
            <v xml:space="preserve"> [ GR - 통신실 접지단자함 ]</v>
          </cell>
          <cell r="Z61">
            <v>574.90000000000009</v>
          </cell>
        </row>
        <row r="62">
          <cell r="A62" t="str">
            <v/>
          </cell>
          <cell r="E62" t="str">
            <v>가설역사 :</v>
          </cell>
          <cell r="F62" t="str">
            <v>20 + 10 + 22.8</v>
          </cell>
          <cell r="X62" t="str">
            <v>=</v>
          </cell>
          <cell r="Y62">
            <v>52.8</v>
          </cell>
        </row>
        <row r="63">
          <cell r="E63" t="str">
            <v>가설역사 :</v>
          </cell>
          <cell r="F63" t="str">
            <v>1 + 4 + 0.5 + 7 + 0.5 + 28.5 + 0.5 + 4.5 + 3 + 15 + 5</v>
          </cell>
          <cell r="U63" t="str">
            <v>AFC</v>
          </cell>
          <cell r="X63" t="str">
            <v>=</v>
          </cell>
          <cell r="Y63">
            <v>69.5</v>
          </cell>
        </row>
        <row r="64">
          <cell r="A64" t="str">
            <v/>
          </cell>
          <cell r="E64" t="str">
            <v xml:space="preserve"> 20 + 20 + 130</v>
          </cell>
          <cell r="X64" t="str">
            <v>=</v>
          </cell>
          <cell r="Y64">
            <v>170</v>
          </cell>
        </row>
        <row r="65">
          <cell r="E65" t="str">
            <v xml:space="preserve"> 3 x 4 + (7 + 0.5 + 0.4 + 5.5 + 0.5 + 8 + 0.5 + 5 + 0.5 + 10) x 3</v>
          </cell>
        </row>
        <row r="66">
          <cell r="E66" t="str">
            <v xml:space="preserve"> (0.5 + 9 + 0.5 + 5.5 + 3 + 15) x 3</v>
          </cell>
        </row>
        <row r="67">
          <cell r="E67" t="str">
            <v xml:space="preserve"> 7 + 0.5 + 0.4 + 5.5 + 0.5 + 8 + 0.5 + 5 + 0.5 + 5.5 + 8 + 15</v>
          </cell>
          <cell r="X67" t="str">
            <v>=</v>
          </cell>
          <cell r="Y67">
            <v>282.60000000000002</v>
          </cell>
        </row>
        <row r="69">
          <cell r="A69" t="str">
            <v xml:space="preserve"> 접지선 신설 GV 5.5㎟</v>
          </cell>
          <cell r="B69" t="str">
            <v xml:space="preserve"> 접지선 신설</v>
          </cell>
          <cell r="C69" t="str">
            <v xml:space="preserve"> GV 5.5㎟</v>
          </cell>
          <cell r="D69" t="str">
            <v>m</v>
          </cell>
          <cell r="E69" t="str">
            <v xml:space="preserve"> [ 역무실 TB - 매포실 TB ]</v>
          </cell>
          <cell r="Z69">
            <v>774.19999999999993</v>
          </cell>
        </row>
        <row r="70">
          <cell r="E70" t="str">
            <v>가설역사 :</v>
          </cell>
          <cell r="F70" t="str">
            <v xml:space="preserve">  1.5 + 1.5 +  0.5 ↓+  0.5 + 6.5 + 0.5 ↑+  1.5</v>
          </cell>
          <cell r="X70" t="str">
            <v>=</v>
          </cell>
          <cell r="Y70">
            <v>12.5</v>
          </cell>
        </row>
        <row r="71">
          <cell r="E71" t="str">
            <v xml:space="preserve"> [ MAIN TB - 전기실 TB ]</v>
          </cell>
        </row>
        <row r="72">
          <cell r="E72" t="str">
            <v xml:space="preserve">  15 + 5.5↑ + 0.5 + 9 + 0.5 + 10 + 0.5 + 5 + 0.5 + 8 + 0.5 + 5.5↓ + 0.4↓ + 0.5 +</v>
          </cell>
        </row>
        <row r="73">
          <cell r="E73" t="str">
            <v xml:space="preserve">  5.5 ↓+ 2 + 0.5</v>
          </cell>
          <cell r="X73" t="str">
            <v>=</v>
          </cell>
          <cell r="Y73">
            <v>69.400000000000006</v>
          </cell>
        </row>
        <row r="74">
          <cell r="E74" t="str">
            <v xml:space="preserve"> [ MAIN TB - 매  점 TB ]</v>
          </cell>
        </row>
        <row r="75">
          <cell r="E75" t="str">
            <v xml:space="preserve">  15 + 5.5 ↑+ 0.5 + 9 + 0.5 + 9 + 0.5 + 12 + 0.5 + 8 + 0.5 + 14 + 0.5 + 2 + 5 + 0.5</v>
          </cell>
          <cell r="X75" t="str">
            <v>=</v>
          </cell>
          <cell r="Y75">
            <v>83</v>
          </cell>
        </row>
        <row r="76">
          <cell r="E76" t="str">
            <v xml:space="preserve"> [ MAIN TB - 공중전화 ]</v>
          </cell>
        </row>
        <row r="77">
          <cell r="E77" t="str">
            <v xml:space="preserve"> 대합실</v>
          </cell>
          <cell r="F77" t="str">
            <v>(15 + 5.5 ↑+ 0.5 + 9 + 0.5 + 9 + 0.5) * 3</v>
          </cell>
        </row>
        <row r="78">
          <cell r="F78" t="str">
            <v>(17.5 + 0.5 + 7.5 + 0.5 + 5.5 ↓) * 2</v>
          </cell>
          <cell r="X78" t="str">
            <v>=</v>
          </cell>
          <cell r="Y78">
            <v>183</v>
          </cell>
        </row>
        <row r="79">
          <cell r="E79" t="str">
            <v>1 층상</v>
          </cell>
          <cell r="F79" t="str">
            <v>0.5 + 12 + 0.5 + 8 + 0.5 + 17 + 0.5 + 5.5 + 0.4 + 0.5 + 4 + 0.5 + 28 + 0.5 + 32 +</v>
          </cell>
        </row>
        <row r="80">
          <cell r="F80" t="str">
            <v>0.5 + 31 + 0.5 + 6 + 8 + 1.5 + 28 + 0.5 + 32 + 0.5 + 30 + 0.5 + 6 + 8 + 1.5</v>
          </cell>
          <cell r="X80" t="str">
            <v>=</v>
          </cell>
          <cell r="Y80">
            <v>264.5</v>
          </cell>
        </row>
        <row r="81">
          <cell r="E81" t="str">
            <v>2 층</v>
          </cell>
          <cell r="F81" t="str">
            <v>13 + 0.5 + 1.5</v>
          </cell>
          <cell r="X81" t="str">
            <v>=</v>
          </cell>
          <cell r="Y81">
            <v>15</v>
          </cell>
        </row>
        <row r="82">
          <cell r="E82" t="str">
            <v>1 층하</v>
          </cell>
          <cell r="F82" t="str">
            <v>0.4 + 0.5 + 2 + 0.5</v>
          </cell>
          <cell r="X82" t="str">
            <v>=</v>
          </cell>
          <cell r="Y82">
            <v>3.4</v>
          </cell>
        </row>
        <row r="83">
          <cell r="E83" t="str">
            <v xml:space="preserve"> [ 통신실 TB - 매포실 ]</v>
          </cell>
        </row>
        <row r="84">
          <cell r="E84" t="str">
            <v xml:space="preserve"> 1.5 + 0.5 + 8 + 15</v>
          </cell>
          <cell r="X84" t="str">
            <v>=</v>
          </cell>
          <cell r="Y84">
            <v>25</v>
          </cell>
        </row>
        <row r="85">
          <cell r="E85" t="str">
            <v xml:space="preserve"> [ K.T단자 -  통신실 TB ]</v>
          </cell>
        </row>
        <row r="86">
          <cell r="E86" t="str">
            <v xml:space="preserve"> 0.5 + 5.5 + 3.5 + 0.4 + 0.5 + 5.5 + 0.5 + 8 + 0.5 + 5 + 0.5 + 10 + 0.5 + 9 + 0.5 + 5.5 + 15</v>
          </cell>
          <cell r="X86" t="str">
            <v>=</v>
          </cell>
          <cell r="Y86">
            <v>70.900000000000006</v>
          </cell>
        </row>
        <row r="87">
          <cell r="E87" t="str">
            <v xml:space="preserve"> [ 통신실 TB - 역무실 ]</v>
          </cell>
          <cell r="K87" t="str">
            <v>가설역사</v>
          </cell>
        </row>
        <row r="88">
          <cell r="E88" t="str">
            <v>가설역사 :</v>
          </cell>
          <cell r="F88" t="str">
            <v xml:space="preserve">  1.5 + 1 + 3 ↑+ 0.5 + 12.5 + 0.5 + 16.5 + 0.5 + 6.5 + 0.5 + 3 ↓+ 1.5</v>
          </cell>
          <cell r="X88" t="str">
            <v>=</v>
          </cell>
          <cell r="Y88">
            <v>47.5</v>
          </cell>
        </row>
        <row r="89">
          <cell r="A89" t="str">
            <v/>
          </cell>
        </row>
        <row r="90">
          <cell r="A90" t="str">
            <v xml:space="preserve"> 지중케이블 신설 CTC 2P(2열)</v>
          </cell>
          <cell r="B90" t="str">
            <v xml:space="preserve"> 지중케이블 신설</v>
          </cell>
          <cell r="C90" t="str">
            <v xml:space="preserve"> CTC 2P(2열)</v>
          </cell>
          <cell r="D90" t="str">
            <v>Km</v>
          </cell>
          <cell r="E90" t="str">
            <v xml:space="preserve"> [ 통신실 - 승강장 상,하 ]</v>
          </cell>
          <cell r="Z90">
            <v>0.5</v>
          </cell>
        </row>
        <row r="91">
          <cell r="A91" t="str">
            <v/>
          </cell>
          <cell r="E91" t="str">
            <v>(15+11+5.5+0.5+5+0.5+10+0.5+9+0.5+17+0.5+7.5+0.5)x2</v>
          </cell>
        </row>
        <row r="92">
          <cell r="A92" t="str">
            <v/>
          </cell>
          <cell r="E92" t="str">
            <v>(5.5+0.4+7+1.5)x2+110+230</v>
          </cell>
          <cell r="X92" t="str">
            <v>=</v>
          </cell>
          <cell r="Y92">
            <v>0.5</v>
          </cell>
        </row>
        <row r="93">
          <cell r="A93" t="str">
            <v xml:space="preserve"> 후강전선관 신설 16C (매입)</v>
          </cell>
          <cell r="B93" t="str">
            <v xml:space="preserve"> 후강전선관 신설</v>
          </cell>
          <cell r="C93" t="str">
            <v xml:space="preserve"> 16C (매입)</v>
          </cell>
          <cell r="D93" t="str">
            <v>m</v>
          </cell>
          <cell r="Z93">
            <v>176</v>
          </cell>
        </row>
        <row r="94">
          <cell r="E94" t="str">
            <v>가설역사 :</v>
          </cell>
          <cell r="F94" t="str">
            <v>7 + 10 + 7.5</v>
          </cell>
          <cell r="X94" t="str">
            <v>=</v>
          </cell>
          <cell r="Y94">
            <v>24.5</v>
          </cell>
        </row>
        <row r="95">
          <cell r="A95" t="str">
            <v/>
          </cell>
          <cell r="E95" t="str">
            <v xml:space="preserve"> 13 + 5 + 4 + 15 + 18 + 6 = 15 + 7.5 + 1.5 + 5 + 0.5 + 10</v>
          </cell>
          <cell r="X95" t="str">
            <v>=</v>
          </cell>
          <cell r="Y95">
            <v>100.5</v>
          </cell>
        </row>
        <row r="96">
          <cell r="A96" t="str">
            <v/>
          </cell>
          <cell r="E96" t="str">
            <v>TV :</v>
          </cell>
          <cell r="F96" t="str">
            <v>4 + 6.5 + 8.5 + 1 + 11.5 + 2 11 + 0.5 6</v>
          </cell>
          <cell r="X96" t="str">
            <v>=</v>
          </cell>
          <cell r="Y96">
            <v>51</v>
          </cell>
        </row>
        <row r="97">
          <cell r="A97" t="str">
            <v/>
          </cell>
        </row>
        <row r="98">
          <cell r="A98" t="str">
            <v xml:space="preserve"> 후강전선관 신설 16C (벽매입)</v>
          </cell>
          <cell r="B98" t="str">
            <v xml:space="preserve"> 후강전선관 신설</v>
          </cell>
          <cell r="C98" t="str">
            <v xml:space="preserve"> 16C (벽매입)</v>
          </cell>
          <cell r="D98" t="str">
            <v>m</v>
          </cell>
          <cell r="Z98">
            <v>29.400000000000002</v>
          </cell>
        </row>
        <row r="99">
          <cell r="A99" t="str">
            <v/>
          </cell>
          <cell r="E99" t="str">
            <v>가설역사:</v>
          </cell>
          <cell r="F99" t="str">
            <v>0.5 ↑ + 0.3 ↑ + 0.5 ↑ + 0.3 ↑ + 0.5 ↑ + 0.3 ↑</v>
          </cell>
          <cell r="X99" t="str">
            <v>=</v>
          </cell>
          <cell r="Y99">
            <v>2.4</v>
          </cell>
        </row>
        <row r="100">
          <cell r="E100" t="str">
            <v xml:space="preserve"> 0.3 x 8 + 0.3 x 4 + 0.3 x 10 + 0.3</v>
          </cell>
          <cell r="X100" t="str">
            <v>=</v>
          </cell>
          <cell r="Y100">
            <v>6.9</v>
          </cell>
        </row>
        <row r="101">
          <cell r="A101" t="str">
            <v/>
          </cell>
          <cell r="E101" t="str">
            <v>TV :</v>
          </cell>
          <cell r="F101" t="str">
            <v>5.5 + 0.3 x 5 + 0.4 + 4.5 + 5.5 + 0.3 x 9</v>
          </cell>
          <cell r="X101" t="str">
            <v>=</v>
          </cell>
          <cell r="Y101">
            <v>20.100000000000001</v>
          </cell>
        </row>
        <row r="102">
          <cell r="A102" t="str">
            <v xml:space="preserve"> 후강전선관 신설 16C (천장노출)</v>
          </cell>
          <cell r="B102" t="str">
            <v xml:space="preserve"> 후강전선관 신설</v>
          </cell>
          <cell r="C102" t="str">
            <v xml:space="preserve"> 16C (천장노출)</v>
          </cell>
          <cell r="D102" t="str">
            <v>m</v>
          </cell>
          <cell r="Z102">
            <v>69.5</v>
          </cell>
        </row>
        <row r="103">
          <cell r="A103" t="str">
            <v/>
          </cell>
          <cell r="E103" t="str">
            <v>TV :</v>
          </cell>
          <cell r="F103" t="str">
            <v>9 + 12 + 8 + 14 + 2 + 10 + 1.5 + 5 + 8</v>
          </cell>
          <cell r="X103" t="str">
            <v>=</v>
          </cell>
          <cell r="Y103">
            <v>69.5</v>
          </cell>
        </row>
        <row r="104">
          <cell r="A104" t="str">
            <v/>
          </cell>
        </row>
        <row r="105">
          <cell r="A105" t="str">
            <v xml:space="preserve"> 후강전선관 신설 22C (매입)</v>
          </cell>
          <cell r="B105" t="str">
            <v xml:space="preserve"> 후강전선관 신설</v>
          </cell>
          <cell r="C105" t="str">
            <v xml:space="preserve"> 22C (매입)</v>
          </cell>
          <cell r="D105" t="str">
            <v>m</v>
          </cell>
          <cell r="E105" t="str">
            <v>가설역사 :</v>
          </cell>
          <cell r="F105">
            <v>6.5</v>
          </cell>
          <cell r="X105" t="str">
            <v>=</v>
          </cell>
          <cell r="Y105">
            <v>6.5</v>
          </cell>
          <cell r="Z105">
            <v>22.5</v>
          </cell>
        </row>
        <row r="106">
          <cell r="F106">
            <v>13</v>
          </cell>
          <cell r="X106" t="str">
            <v>=</v>
          </cell>
          <cell r="Y106">
            <v>13</v>
          </cell>
        </row>
        <row r="107">
          <cell r="A107" t="str">
            <v/>
          </cell>
          <cell r="E107" t="str">
            <v>TV :</v>
          </cell>
          <cell r="F107">
            <v>3</v>
          </cell>
          <cell r="X107" t="str">
            <v>=</v>
          </cell>
          <cell r="Y107">
            <v>3</v>
          </cell>
        </row>
        <row r="108">
          <cell r="A108" t="str">
            <v xml:space="preserve"> 후강전선관 신설 22C (벽매입)</v>
          </cell>
          <cell r="B108" t="str">
            <v xml:space="preserve"> 후강전선관 신설</v>
          </cell>
          <cell r="C108" t="str">
            <v xml:space="preserve"> 22C (벽매입)</v>
          </cell>
          <cell r="D108" t="str">
            <v>m</v>
          </cell>
          <cell r="E108" t="str">
            <v>가설역사 :</v>
          </cell>
          <cell r="F108" t="str">
            <v>0.5 ↓ + 0.5 ↑</v>
          </cell>
          <cell r="X108" t="str">
            <v>=</v>
          </cell>
          <cell r="Y108">
            <v>1</v>
          </cell>
          <cell r="Z108">
            <v>67.400000000000006</v>
          </cell>
        </row>
        <row r="109">
          <cell r="E109" t="str">
            <v>4.5↓+5↓+0.5↑+5.5↓+0.5↓+5.5↓x3+4.5↓</v>
          </cell>
          <cell r="O109" t="str">
            <v>4.5↓+5.5↓+0.4↓+6.5↓+6↓</v>
          </cell>
          <cell r="X109" t="str">
            <v>=</v>
          </cell>
          <cell r="Y109">
            <v>59.9</v>
          </cell>
        </row>
        <row r="110">
          <cell r="A110" t="str">
            <v/>
          </cell>
          <cell r="E110" t="str">
            <v>TV :</v>
          </cell>
          <cell r="F110" t="str">
            <v>1 + 5.5</v>
          </cell>
          <cell r="X110" t="str">
            <v>=</v>
          </cell>
          <cell r="Y110">
            <v>6.5</v>
          </cell>
        </row>
        <row r="111">
          <cell r="A111" t="str">
            <v xml:space="preserve"> 후강전선관 신설 22C (천장노출)</v>
          </cell>
          <cell r="B111" t="str">
            <v xml:space="preserve"> 후강전선관 신설</v>
          </cell>
          <cell r="C111" t="str">
            <v xml:space="preserve"> 22C (천장노출)</v>
          </cell>
          <cell r="D111" t="str">
            <v>m</v>
          </cell>
          <cell r="E111" t="str">
            <v xml:space="preserve"> 18 + 14 + 2 + 12 + 9 + 9 x 2 + 12 + 10 + 17 + 4 + 28 + 32</v>
          </cell>
          <cell r="Z111">
            <v>366</v>
          </cell>
        </row>
        <row r="112">
          <cell r="A112" t="str">
            <v/>
          </cell>
          <cell r="E112" t="str">
            <v xml:space="preserve"> 8 + 5 + 8 + 2 + 4 + 31 + 6 + 8↓+ 3 + 28 + 32 + 30 + 6 + 8↓</v>
          </cell>
          <cell r="X112" t="str">
            <v>=</v>
          </cell>
          <cell r="Y112">
            <v>355</v>
          </cell>
        </row>
        <row r="113">
          <cell r="A113" t="str">
            <v/>
          </cell>
          <cell r="E113" t="str">
            <v>TV :</v>
          </cell>
          <cell r="F113" t="str">
            <v>2 + 9</v>
          </cell>
          <cell r="X113" t="str">
            <v>=</v>
          </cell>
          <cell r="Y113">
            <v>11</v>
          </cell>
        </row>
        <row r="114">
          <cell r="A114" t="str">
            <v/>
          </cell>
        </row>
        <row r="115">
          <cell r="A115" t="str">
            <v xml:space="preserve"> 후강전선관 신설 28C (매입)</v>
          </cell>
          <cell r="B115" t="str">
            <v xml:space="preserve"> 후강전선관 신설</v>
          </cell>
          <cell r="C115" t="str">
            <v xml:space="preserve"> 28C (매입)</v>
          </cell>
          <cell r="D115" t="str">
            <v>m</v>
          </cell>
          <cell r="E115">
            <v>8</v>
          </cell>
          <cell r="X115" t="str">
            <v>=</v>
          </cell>
          <cell r="Y115">
            <v>8</v>
          </cell>
          <cell r="Z115">
            <v>8</v>
          </cell>
        </row>
        <row r="116">
          <cell r="A116" t="str">
            <v xml:space="preserve"> 후강전선관 신설 28C (벽매입)</v>
          </cell>
          <cell r="B116" t="str">
            <v xml:space="preserve"> 후강전선관 신설</v>
          </cell>
          <cell r="C116" t="str">
            <v xml:space="preserve"> 28C (벽매입)</v>
          </cell>
          <cell r="D116" t="str">
            <v>m</v>
          </cell>
          <cell r="E116" t="str">
            <v xml:space="preserve"> 5.5 + 5.5 + 0.5</v>
          </cell>
          <cell r="X116" t="str">
            <v>=</v>
          </cell>
          <cell r="Y116">
            <v>11.5</v>
          </cell>
          <cell r="Z116">
            <v>11.5</v>
          </cell>
        </row>
        <row r="117">
          <cell r="A117" t="str">
            <v xml:space="preserve"> 후강전선관 신설 28C (천장노출)</v>
          </cell>
          <cell r="B117" t="str">
            <v xml:space="preserve"> 후강전선관 신설</v>
          </cell>
          <cell r="C117" t="str">
            <v xml:space="preserve"> 28C (천장노출)</v>
          </cell>
          <cell r="D117" t="str">
            <v>m</v>
          </cell>
          <cell r="E117" t="str">
            <v xml:space="preserve"> 9 + 8 + 10</v>
          </cell>
          <cell r="X117" t="str">
            <v>=</v>
          </cell>
          <cell r="Y117">
            <v>27</v>
          </cell>
          <cell r="Z117">
            <v>27</v>
          </cell>
        </row>
        <row r="118">
          <cell r="A118" t="str">
            <v/>
          </cell>
        </row>
        <row r="119">
          <cell r="A119" t="str">
            <v xml:space="preserve"> 후강전선관 신설 36C (벽매입)</v>
          </cell>
          <cell r="B119" t="str">
            <v xml:space="preserve"> 후강전선관 신설</v>
          </cell>
          <cell r="C119" t="str">
            <v xml:space="preserve"> 36C (벽매입)</v>
          </cell>
          <cell r="D119" t="str">
            <v>m</v>
          </cell>
          <cell r="E119" t="str">
            <v>가설역사 :</v>
          </cell>
          <cell r="F119" t="str">
            <v>4 ↑ + 4 ↓</v>
          </cell>
          <cell r="X119" t="str">
            <v>=</v>
          </cell>
          <cell r="Y119">
            <v>8</v>
          </cell>
          <cell r="Z119">
            <v>60</v>
          </cell>
        </row>
        <row r="120">
          <cell r="A120" t="str">
            <v/>
          </cell>
          <cell r="E120" t="str">
            <v>5↑x3+(5.5↓+0.4↓)x2+5↓+7↓+7↑+0.4↑+5.5↓</v>
          </cell>
          <cell r="X120" t="str">
            <v>=</v>
          </cell>
          <cell r="Y120">
            <v>52</v>
          </cell>
        </row>
        <row r="121">
          <cell r="A121" t="str">
            <v xml:space="preserve"> 후강전선관 신설 36C (천장노출)</v>
          </cell>
          <cell r="B121" t="str">
            <v xml:space="preserve"> 후강전선관 신설</v>
          </cell>
          <cell r="C121" t="str">
            <v xml:space="preserve"> 36C (천장노출)</v>
          </cell>
          <cell r="D121" t="str">
            <v>m</v>
          </cell>
          <cell r="E121" t="str">
            <v>가설역사 :</v>
          </cell>
          <cell r="F121" t="str">
            <v>6.5 +  16.5 + 12.5</v>
          </cell>
          <cell r="X121" t="str">
            <v>=</v>
          </cell>
          <cell r="Y121">
            <v>35.5</v>
          </cell>
          <cell r="Z121">
            <v>132</v>
          </cell>
        </row>
        <row r="122">
          <cell r="A122" t="str">
            <v/>
          </cell>
          <cell r="E122" t="str">
            <v>9+10+5+6x3+17.5+7.5+2x3+8x2+3.5+4</v>
          </cell>
          <cell r="X122" t="str">
            <v>=</v>
          </cell>
          <cell r="Y122">
            <v>96.5</v>
          </cell>
        </row>
        <row r="124">
          <cell r="A124" t="str">
            <v xml:space="preserve"> 후강전선관 신설 42C (벽매입)</v>
          </cell>
          <cell r="B124" t="str">
            <v xml:space="preserve"> 후강전선관 신설</v>
          </cell>
          <cell r="C124" t="str">
            <v xml:space="preserve"> 42C (벽매입)</v>
          </cell>
          <cell r="D124" t="str">
            <v>m</v>
          </cell>
          <cell r="X124" t="str">
            <v>=</v>
          </cell>
          <cell r="Y124">
            <v>0</v>
          </cell>
          <cell r="Z124">
            <v>0</v>
          </cell>
        </row>
        <row r="125">
          <cell r="A125" t="str">
            <v xml:space="preserve"> 후강전선관 신설 42C (천장노출)</v>
          </cell>
          <cell r="B125" t="str">
            <v xml:space="preserve"> 후강전선관 신설</v>
          </cell>
          <cell r="C125" t="str">
            <v xml:space="preserve"> 42C (천장노출)</v>
          </cell>
          <cell r="D125" t="str">
            <v>m</v>
          </cell>
          <cell r="E125" t="str">
            <v xml:space="preserve"> 9 + 9</v>
          </cell>
          <cell r="X125" t="str">
            <v>=</v>
          </cell>
          <cell r="Y125">
            <v>18</v>
          </cell>
          <cell r="Z125">
            <v>18</v>
          </cell>
        </row>
        <row r="127">
          <cell r="A127" t="str">
            <v xml:space="preserve"> 후강전선관 신설 54C (벽매입)</v>
          </cell>
          <cell r="B127" t="str">
            <v xml:space="preserve"> 후강전선관 신설</v>
          </cell>
          <cell r="C127" t="str">
            <v xml:space="preserve"> 54C (벽매입)</v>
          </cell>
          <cell r="D127" t="str">
            <v>m</v>
          </cell>
          <cell r="E127" t="str">
            <v>가설역사 :</v>
          </cell>
          <cell r="F127" t="str">
            <v>1.5 ↓+ 0.4 ↓+ 6 ↓</v>
          </cell>
          <cell r="X127" t="str">
            <v>=</v>
          </cell>
          <cell r="Y127">
            <v>7.9</v>
          </cell>
          <cell r="Z127">
            <v>39.200000000000003</v>
          </cell>
        </row>
        <row r="128">
          <cell r="A128" t="str">
            <v/>
          </cell>
          <cell r="E128" t="str">
            <v>5.5↓+(5.5↓+0.4↓)x2+7↓x2</v>
          </cell>
          <cell r="X128" t="str">
            <v>=</v>
          </cell>
          <cell r="Y128">
            <v>31.3</v>
          </cell>
        </row>
        <row r="129">
          <cell r="A129" t="str">
            <v xml:space="preserve"> 후강전선관 신설 54C (천장노출)</v>
          </cell>
          <cell r="B129" t="str">
            <v xml:space="preserve"> 후강전선관 신설</v>
          </cell>
          <cell r="C129" t="str">
            <v xml:space="preserve"> 54C (천장노출)</v>
          </cell>
          <cell r="D129" t="str">
            <v>m</v>
          </cell>
          <cell r="E129" t="str">
            <v>가설역사 :</v>
          </cell>
          <cell r="F129">
            <v>2</v>
          </cell>
          <cell r="X129" t="str">
            <v>=</v>
          </cell>
          <cell r="Y129">
            <v>2</v>
          </cell>
          <cell r="Z129">
            <v>47</v>
          </cell>
        </row>
        <row r="130">
          <cell r="A130" t="str">
            <v/>
          </cell>
          <cell r="E130" t="str">
            <v xml:space="preserve"> 9 + 10 + 8 x 2 + 5 x 2</v>
          </cell>
          <cell r="X130" t="str">
            <v>=</v>
          </cell>
          <cell r="Y130">
            <v>45</v>
          </cell>
        </row>
        <row r="132">
          <cell r="A132" t="str">
            <v xml:space="preserve"> 후강전선관 신설 82C (벽매입)</v>
          </cell>
          <cell r="B132" t="str">
            <v xml:space="preserve"> 후강전선관 신설</v>
          </cell>
          <cell r="C132" t="str">
            <v xml:space="preserve"> 82C (벽매입)</v>
          </cell>
          <cell r="D132" t="str">
            <v>m</v>
          </cell>
          <cell r="E132" t="str">
            <v>가설역사 :</v>
          </cell>
          <cell r="F132" t="str">
            <v>(4.5 ↓+ 4.5 ↓+ 0.4↓+ 6↓) x 2</v>
          </cell>
          <cell r="X132" t="str">
            <v>=</v>
          </cell>
          <cell r="Y132">
            <v>30.8</v>
          </cell>
          <cell r="Z132">
            <v>30.8</v>
          </cell>
        </row>
        <row r="133">
          <cell r="A133" t="str">
            <v xml:space="preserve"> 후강전선관 신설 82C (천장노출)</v>
          </cell>
          <cell r="B133" t="str">
            <v xml:space="preserve"> 후강전선관 신설</v>
          </cell>
          <cell r="C133" t="str">
            <v xml:space="preserve"> 82C (천장노출)</v>
          </cell>
          <cell r="D133" t="str">
            <v>m</v>
          </cell>
          <cell r="E133" t="str">
            <v>가설역사 :</v>
          </cell>
          <cell r="F133" t="str">
            <v>(12.5 + 16.5 + 6.5) x 2</v>
          </cell>
          <cell r="X133" t="str">
            <v>=</v>
          </cell>
          <cell r="Y133">
            <v>71</v>
          </cell>
          <cell r="Z133">
            <v>71</v>
          </cell>
        </row>
        <row r="134">
          <cell r="A134" t="str">
            <v/>
          </cell>
        </row>
        <row r="135">
          <cell r="A135" t="str">
            <v xml:space="preserve"> 노말밴드 28C</v>
          </cell>
          <cell r="B135" t="str">
            <v xml:space="preserve"> 노말밴드</v>
          </cell>
          <cell r="C135" t="str">
            <v xml:space="preserve"> 28C</v>
          </cell>
          <cell r="D135" t="str">
            <v>개</v>
          </cell>
          <cell r="E135">
            <v>0</v>
          </cell>
          <cell r="G135">
            <v>4</v>
          </cell>
          <cell r="X135" t="str">
            <v>=</v>
          </cell>
          <cell r="Y135">
            <v>4</v>
          </cell>
          <cell r="Z135">
            <v>4</v>
          </cell>
        </row>
        <row r="136">
          <cell r="A136" t="str">
            <v xml:space="preserve"> 노말밴드 36C</v>
          </cell>
          <cell r="B136" t="str">
            <v xml:space="preserve"> 노말밴드</v>
          </cell>
          <cell r="C136" t="str">
            <v xml:space="preserve"> 36C</v>
          </cell>
          <cell r="D136" t="str">
            <v>개</v>
          </cell>
          <cell r="E136">
            <v>4</v>
          </cell>
          <cell r="G136">
            <v>13</v>
          </cell>
          <cell r="X136" t="str">
            <v>=</v>
          </cell>
          <cell r="Y136">
            <v>17</v>
          </cell>
          <cell r="Z136">
            <v>17</v>
          </cell>
        </row>
        <row r="137">
          <cell r="A137" t="str">
            <v xml:space="preserve"> 노말밴드 42C</v>
          </cell>
          <cell r="B137" t="str">
            <v xml:space="preserve"> 노말밴드</v>
          </cell>
          <cell r="C137" t="str">
            <v xml:space="preserve"> 42C</v>
          </cell>
          <cell r="D137" t="str">
            <v>개</v>
          </cell>
          <cell r="E137">
            <v>0</v>
          </cell>
          <cell r="X137" t="str">
            <v>=</v>
          </cell>
          <cell r="Y137">
            <v>0</v>
          </cell>
          <cell r="Z137">
            <v>0</v>
          </cell>
        </row>
        <row r="138">
          <cell r="A138" t="str">
            <v xml:space="preserve"> 노말밴드 54C</v>
          </cell>
          <cell r="B138" t="str">
            <v xml:space="preserve"> 노말밴드</v>
          </cell>
          <cell r="C138" t="str">
            <v xml:space="preserve"> 54C</v>
          </cell>
          <cell r="D138" t="str">
            <v>개</v>
          </cell>
          <cell r="E138">
            <v>3</v>
          </cell>
          <cell r="G138">
            <v>9</v>
          </cell>
          <cell r="X138" t="str">
            <v>=</v>
          </cell>
          <cell r="Y138">
            <v>12</v>
          </cell>
          <cell r="Z138">
            <v>12</v>
          </cell>
        </row>
        <row r="139">
          <cell r="A139" t="str">
            <v xml:space="preserve"> 노말밴드 82C</v>
          </cell>
          <cell r="B139" t="str">
            <v xml:space="preserve"> 노말밴드</v>
          </cell>
          <cell r="C139" t="str">
            <v xml:space="preserve"> 82C</v>
          </cell>
          <cell r="D139" t="str">
            <v>개</v>
          </cell>
          <cell r="E139">
            <v>4</v>
          </cell>
          <cell r="X139" t="str">
            <v>=</v>
          </cell>
          <cell r="Y139">
            <v>4</v>
          </cell>
          <cell r="Z139">
            <v>4</v>
          </cell>
        </row>
        <row r="140">
          <cell r="A140" t="str">
            <v/>
          </cell>
        </row>
        <row r="141">
          <cell r="A141" t="str">
            <v xml:space="preserve"> HI-PVC 신설 28C</v>
          </cell>
          <cell r="B141" t="str">
            <v xml:space="preserve"> HI-PVC 신설</v>
          </cell>
          <cell r="C141" t="str">
            <v xml:space="preserve"> 28C</v>
          </cell>
          <cell r="D141" t="str">
            <v>m</v>
          </cell>
          <cell r="G141">
            <v>3</v>
          </cell>
          <cell r="X141" t="str">
            <v>=</v>
          </cell>
          <cell r="Y141">
            <v>3</v>
          </cell>
          <cell r="Z141">
            <v>3</v>
          </cell>
        </row>
        <row r="142">
          <cell r="A142" t="str">
            <v xml:space="preserve"> HI-PVC 신설 36C</v>
          </cell>
          <cell r="B142" t="str">
            <v xml:space="preserve"> HI-PVC 신설</v>
          </cell>
          <cell r="C142" t="str">
            <v xml:space="preserve"> 36C</v>
          </cell>
          <cell r="D142" t="str">
            <v>m</v>
          </cell>
          <cell r="G142">
            <v>3</v>
          </cell>
          <cell r="X142" t="str">
            <v>=</v>
          </cell>
          <cell r="Y142">
            <v>3</v>
          </cell>
          <cell r="Z142">
            <v>3</v>
          </cell>
        </row>
        <row r="143">
          <cell r="A143" t="str">
            <v/>
          </cell>
        </row>
        <row r="144">
          <cell r="A144" t="str">
            <v xml:space="preserve"> HI-PVC 신설 54C x 2열</v>
          </cell>
          <cell r="B144" t="str">
            <v xml:space="preserve"> HI-PVC 신설</v>
          </cell>
          <cell r="C144" t="str">
            <v xml:space="preserve"> 54C x 2열</v>
          </cell>
          <cell r="D144" t="str">
            <v>m</v>
          </cell>
          <cell r="F144">
            <v>10</v>
          </cell>
          <cell r="G144" t="str">
            <v>(가설역사)</v>
          </cell>
          <cell r="K144">
            <v>6</v>
          </cell>
          <cell r="X144" t="str">
            <v>=</v>
          </cell>
          <cell r="Y144">
            <v>16</v>
          </cell>
          <cell r="Z144">
            <v>16</v>
          </cell>
        </row>
        <row r="145">
          <cell r="A145" t="str">
            <v/>
          </cell>
        </row>
        <row r="146">
          <cell r="A146" t="str">
            <v xml:space="preserve"> HI-PVC 신설 82C x 2열</v>
          </cell>
          <cell r="B146" t="str">
            <v xml:space="preserve"> HI-PVC 신설</v>
          </cell>
          <cell r="C146" t="str">
            <v xml:space="preserve"> 82C x 2열</v>
          </cell>
          <cell r="D146" t="str">
            <v>m</v>
          </cell>
          <cell r="X146" t="str">
            <v>=</v>
          </cell>
          <cell r="Y146">
            <v>0</v>
          </cell>
          <cell r="Z146">
            <v>0</v>
          </cell>
        </row>
        <row r="147">
          <cell r="A147" t="str">
            <v/>
          </cell>
        </row>
        <row r="148">
          <cell r="A148" t="str">
            <v xml:space="preserve"> C형 찬넬 설치 60×30×10×2.3t</v>
          </cell>
          <cell r="B148" t="str">
            <v xml:space="preserve"> C형 찬넬 설치</v>
          </cell>
          <cell r="C148" t="str">
            <v xml:space="preserve"> 60×30×10×2.3t</v>
          </cell>
          <cell r="D148" t="str">
            <v>개</v>
          </cell>
          <cell r="E148" t="str">
            <v>가설역사 :</v>
          </cell>
          <cell r="F148" t="str">
            <v xml:space="preserve"> (35.5 + 2 + 71)÷ 3 ÷ 1.5</v>
          </cell>
          <cell r="X148" t="str">
            <v>=</v>
          </cell>
          <cell r="Y148">
            <v>24.1</v>
          </cell>
          <cell r="Z148">
            <v>163</v>
          </cell>
        </row>
        <row r="149">
          <cell r="F149" t="str">
            <v xml:space="preserve"> (355 + 27 + 96.5 + 18 + 45) ÷ 3 ÷ 1.5</v>
          </cell>
          <cell r="X149" t="str">
            <v>=</v>
          </cell>
          <cell r="Y149">
            <v>120.3</v>
          </cell>
        </row>
        <row r="150">
          <cell r="E150" t="str">
            <v>TV :</v>
          </cell>
          <cell r="F150" t="str">
            <v xml:space="preserve"> (69.5 + 11) ÷ 3 ÷ 1.5</v>
          </cell>
          <cell r="X150" t="str">
            <v>=</v>
          </cell>
          <cell r="Y150">
            <v>17.899999999999999</v>
          </cell>
        </row>
        <row r="151">
          <cell r="A151" t="str">
            <v/>
          </cell>
        </row>
        <row r="152">
          <cell r="A152" t="str">
            <v xml:space="preserve"> 클램프 16C</v>
          </cell>
          <cell r="B152" t="str">
            <v xml:space="preserve"> 클램프</v>
          </cell>
          <cell r="C152" t="str">
            <v xml:space="preserve"> 16C</v>
          </cell>
          <cell r="D152" t="str">
            <v>개</v>
          </cell>
          <cell r="P152" t="str">
            <v>TV :</v>
          </cell>
          <cell r="R152" t="str">
            <v>69.5 ÷ 1.5</v>
          </cell>
          <cell r="X152" t="str">
            <v>=</v>
          </cell>
          <cell r="Y152">
            <v>46.3</v>
          </cell>
          <cell r="Z152">
            <v>47</v>
          </cell>
        </row>
        <row r="153">
          <cell r="A153" t="str">
            <v xml:space="preserve"> 클램프 22C</v>
          </cell>
          <cell r="B153" t="str">
            <v xml:space="preserve"> 클램프</v>
          </cell>
          <cell r="C153" t="str">
            <v xml:space="preserve"> 22C</v>
          </cell>
          <cell r="D153" t="str">
            <v>개</v>
          </cell>
          <cell r="I153" t="str">
            <v>본역사 :</v>
          </cell>
          <cell r="L153" t="str">
            <v>355 ÷ 1.5</v>
          </cell>
          <cell r="R153" t="str">
            <v>11 ÷ 1.5</v>
          </cell>
          <cell r="X153" t="str">
            <v>=</v>
          </cell>
          <cell r="Y153">
            <v>244</v>
          </cell>
          <cell r="Z153">
            <v>244</v>
          </cell>
        </row>
        <row r="154">
          <cell r="A154" t="str">
            <v xml:space="preserve"> 클램프 28C</v>
          </cell>
          <cell r="B154" t="str">
            <v xml:space="preserve"> 클램프</v>
          </cell>
          <cell r="C154" t="str">
            <v xml:space="preserve"> 28C</v>
          </cell>
          <cell r="D154" t="str">
            <v>개</v>
          </cell>
          <cell r="L154" t="str">
            <v>27 ÷ 1.5</v>
          </cell>
          <cell r="X154" t="str">
            <v>=</v>
          </cell>
          <cell r="Y154">
            <v>18</v>
          </cell>
          <cell r="Z154">
            <v>18</v>
          </cell>
        </row>
        <row r="155">
          <cell r="A155" t="str">
            <v xml:space="preserve"> 클램프 36C</v>
          </cell>
          <cell r="B155" t="str">
            <v xml:space="preserve"> 클램프</v>
          </cell>
          <cell r="C155" t="str">
            <v xml:space="preserve"> 36C</v>
          </cell>
          <cell r="D155" t="str">
            <v>개</v>
          </cell>
          <cell r="E155" t="str">
            <v>가설역사 :</v>
          </cell>
          <cell r="F155" t="str">
            <v xml:space="preserve"> 35.1 ÷ 1.5</v>
          </cell>
          <cell r="L155" t="str">
            <v>96.5 ÷ 1.5</v>
          </cell>
          <cell r="X155" t="str">
            <v>=</v>
          </cell>
          <cell r="Y155">
            <v>88</v>
          </cell>
          <cell r="Z155">
            <v>88</v>
          </cell>
        </row>
        <row r="156">
          <cell r="A156" t="str">
            <v xml:space="preserve"> 클램프 42C</v>
          </cell>
          <cell r="B156" t="str">
            <v xml:space="preserve"> 클램프</v>
          </cell>
          <cell r="C156" t="str">
            <v xml:space="preserve"> 42C</v>
          </cell>
          <cell r="D156" t="str">
            <v>개</v>
          </cell>
          <cell r="L156" t="str">
            <v>18 ÷ 1.5</v>
          </cell>
          <cell r="X156" t="str">
            <v>=</v>
          </cell>
          <cell r="Y156">
            <v>12</v>
          </cell>
          <cell r="Z156">
            <v>12</v>
          </cell>
        </row>
        <row r="157">
          <cell r="A157" t="str">
            <v xml:space="preserve"> 클램프 54C</v>
          </cell>
          <cell r="B157" t="str">
            <v xml:space="preserve"> 클램프</v>
          </cell>
          <cell r="C157" t="str">
            <v xml:space="preserve"> 54C</v>
          </cell>
          <cell r="D157" t="str">
            <v>개</v>
          </cell>
          <cell r="F157" t="str">
            <v xml:space="preserve"> 2 ÷ 1.5</v>
          </cell>
          <cell r="L157" t="str">
            <v>45 ÷ 1.5</v>
          </cell>
          <cell r="X157" t="str">
            <v>=</v>
          </cell>
          <cell r="Y157">
            <v>31.3</v>
          </cell>
          <cell r="Z157">
            <v>32</v>
          </cell>
        </row>
        <row r="158">
          <cell r="A158" t="str">
            <v xml:space="preserve"> 클램프 82C</v>
          </cell>
          <cell r="B158" t="str">
            <v xml:space="preserve"> 클램프</v>
          </cell>
          <cell r="C158" t="str">
            <v xml:space="preserve"> 82C</v>
          </cell>
          <cell r="D158" t="str">
            <v>개</v>
          </cell>
          <cell r="F158" t="str">
            <v xml:space="preserve"> 71 ÷ 1.5</v>
          </cell>
          <cell r="X158" t="str">
            <v>=</v>
          </cell>
          <cell r="Y158">
            <v>47.3</v>
          </cell>
          <cell r="Z158">
            <v>48</v>
          </cell>
        </row>
        <row r="159">
          <cell r="A159" t="str">
            <v/>
          </cell>
        </row>
        <row r="160">
          <cell r="A160" t="str">
            <v xml:space="preserve"> 풀박스 설치 100×100×100</v>
          </cell>
          <cell r="B160" t="str">
            <v xml:space="preserve"> 풀박스 설치</v>
          </cell>
          <cell r="C160" t="str">
            <v xml:space="preserve"> 100×100×100</v>
          </cell>
          <cell r="D160" t="str">
            <v>개</v>
          </cell>
          <cell r="E160">
            <v>0</v>
          </cell>
          <cell r="G160">
            <v>1</v>
          </cell>
          <cell r="X160" t="str">
            <v>=</v>
          </cell>
          <cell r="Y160">
            <v>1</v>
          </cell>
          <cell r="Z160">
            <v>1</v>
          </cell>
        </row>
        <row r="161">
          <cell r="A161" t="str">
            <v xml:space="preserve"> 풀박스 설치 200×200×100</v>
          </cell>
          <cell r="B161" t="str">
            <v xml:space="preserve"> 풀박스 설치</v>
          </cell>
          <cell r="C161" t="str">
            <v xml:space="preserve"> 200×200×100</v>
          </cell>
          <cell r="D161" t="str">
            <v>개</v>
          </cell>
          <cell r="E161">
            <v>14</v>
          </cell>
          <cell r="G161">
            <v>1</v>
          </cell>
          <cell r="H161">
            <v>2</v>
          </cell>
          <cell r="X161" t="str">
            <v>=</v>
          </cell>
          <cell r="Y161">
            <v>17</v>
          </cell>
          <cell r="Z161">
            <v>17</v>
          </cell>
        </row>
        <row r="162">
          <cell r="A162" t="str">
            <v xml:space="preserve"> 풀박스 설치 200×200×150</v>
          </cell>
          <cell r="B162" t="str">
            <v xml:space="preserve"> 풀박스 설치</v>
          </cell>
          <cell r="C162" t="str">
            <v xml:space="preserve"> 200×200×150</v>
          </cell>
          <cell r="D162" t="str">
            <v>개</v>
          </cell>
          <cell r="L162">
            <v>2</v>
          </cell>
          <cell r="X162" t="str">
            <v>=</v>
          </cell>
          <cell r="Y162">
            <v>2</v>
          </cell>
          <cell r="Z162">
            <v>2</v>
          </cell>
        </row>
        <row r="163">
          <cell r="A163" t="str">
            <v xml:space="preserve"> 풀박스 설치 300×300×200</v>
          </cell>
          <cell r="B163" t="str">
            <v xml:space="preserve"> 풀박스 설치</v>
          </cell>
          <cell r="C163" t="str">
            <v xml:space="preserve"> 300×300×200</v>
          </cell>
          <cell r="D163" t="str">
            <v>개</v>
          </cell>
          <cell r="E163">
            <v>2</v>
          </cell>
          <cell r="G163">
            <v>1</v>
          </cell>
          <cell r="X163" t="str">
            <v>=</v>
          </cell>
          <cell r="Y163">
            <v>3</v>
          </cell>
          <cell r="Z163">
            <v>3</v>
          </cell>
        </row>
        <row r="164">
          <cell r="A164" t="str">
            <v xml:space="preserve"> 풀박스 설치 400×400×200</v>
          </cell>
          <cell r="B164" t="str">
            <v xml:space="preserve"> 풀박스 설치</v>
          </cell>
          <cell r="C164" t="str">
            <v xml:space="preserve"> 400×400×200</v>
          </cell>
          <cell r="D164" t="str">
            <v>개</v>
          </cell>
          <cell r="E164">
            <v>1</v>
          </cell>
          <cell r="G164">
            <v>2</v>
          </cell>
          <cell r="H164">
            <v>2</v>
          </cell>
          <cell r="X164" t="str">
            <v>=</v>
          </cell>
          <cell r="Y164">
            <v>5</v>
          </cell>
          <cell r="Z164">
            <v>5</v>
          </cell>
        </row>
        <row r="165">
          <cell r="A165" t="str">
            <v xml:space="preserve"> 풀박스 설치 500×500×300</v>
          </cell>
          <cell r="B165" t="str">
            <v xml:space="preserve"> 풀박스 설치</v>
          </cell>
          <cell r="C165" t="str">
            <v xml:space="preserve"> 500×500×300</v>
          </cell>
          <cell r="D165" t="str">
            <v>개</v>
          </cell>
          <cell r="E165">
            <v>1</v>
          </cell>
          <cell r="G165">
            <v>1</v>
          </cell>
          <cell r="X165" t="str">
            <v>=</v>
          </cell>
          <cell r="Y165">
            <v>2</v>
          </cell>
          <cell r="Z165">
            <v>2</v>
          </cell>
        </row>
        <row r="166">
          <cell r="A166" t="str">
            <v xml:space="preserve"> 풀박스 설치 600×600×300</v>
          </cell>
          <cell r="B166" t="str">
            <v xml:space="preserve"> 풀박스 설치</v>
          </cell>
          <cell r="C166" t="str">
            <v xml:space="preserve"> 600×600×300</v>
          </cell>
          <cell r="D166" t="str">
            <v>개</v>
          </cell>
          <cell r="E166">
            <v>2</v>
          </cell>
          <cell r="G166">
            <v>4</v>
          </cell>
          <cell r="H166">
            <v>1</v>
          </cell>
          <cell r="I166">
            <v>2</v>
          </cell>
          <cell r="X166" t="str">
            <v>=</v>
          </cell>
          <cell r="Y166">
            <v>9</v>
          </cell>
          <cell r="Z166">
            <v>9</v>
          </cell>
        </row>
        <row r="167">
          <cell r="A167" t="str">
            <v/>
          </cell>
        </row>
        <row r="168">
          <cell r="A168" t="str">
            <v xml:space="preserve"> 국선단자함 국선60/내선120</v>
          </cell>
          <cell r="B168" t="str">
            <v xml:space="preserve"> 국선단자함</v>
          </cell>
          <cell r="C168" t="str">
            <v xml:space="preserve"> 국선60/내선120</v>
          </cell>
          <cell r="D168" t="str">
            <v>개</v>
          </cell>
          <cell r="E168">
            <v>1</v>
          </cell>
          <cell r="X168" t="str">
            <v>=</v>
          </cell>
          <cell r="Y168">
            <v>1</v>
          </cell>
          <cell r="Z168">
            <v>1</v>
          </cell>
        </row>
        <row r="169">
          <cell r="A169" t="str">
            <v xml:space="preserve"> 전화단자함  10P</v>
          </cell>
          <cell r="B169" t="str">
            <v xml:space="preserve"> 전화단자함</v>
          </cell>
          <cell r="C169" t="str">
            <v xml:space="preserve">  10P</v>
          </cell>
          <cell r="D169" t="str">
            <v>개</v>
          </cell>
          <cell r="E169">
            <v>1</v>
          </cell>
          <cell r="G169">
            <v>3</v>
          </cell>
          <cell r="X169" t="str">
            <v>=</v>
          </cell>
          <cell r="Y169">
            <v>4</v>
          </cell>
          <cell r="Z169">
            <v>4</v>
          </cell>
        </row>
        <row r="170">
          <cell r="A170" t="str">
            <v xml:space="preserve"> 전화단자함  20P</v>
          </cell>
          <cell r="B170" t="str">
            <v xml:space="preserve"> 전화단자함</v>
          </cell>
          <cell r="C170" t="str">
            <v xml:space="preserve">  20P</v>
          </cell>
          <cell r="D170" t="str">
            <v>개</v>
          </cell>
          <cell r="G170">
            <v>1</v>
          </cell>
          <cell r="X170" t="str">
            <v>=</v>
          </cell>
          <cell r="Y170">
            <v>1</v>
          </cell>
          <cell r="Z170">
            <v>1</v>
          </cell>
        </row>
        <row r="171">
          <cell r="A171" t="str">
            <v xml:space="preserve"> 전화단자함  30P</v>
          </cell>
          <cell r="B171" t="str">
            <v xml:space="preserve"> 전화단자함</v>
          </cell>
          <cell r="C171" t="str">
            <v xml:space="preserve">  30P</v>
          </cell>
          <cell r="D171" t="str">
            <v>개</v>
          </cell>
          <cell r="E171">
            <v>1</v>
          </cell>
          <cell r="G171">
            <v>2</v>
          </cell>
          <cell r="X171" t="str">
            <v>=</v>
          </cell>
          <cell r="Y171">
            <v>3</v>
          </cell>
          <cell r="Z171">
            <v>3</v>
          </cell>
        </row>
        <row r="173">
          <cell r="A173" t="str">
            <v xml:space="preserve"> 접지단자함 설치 450×500×150</v>
          </cell>
          <cell r="B173" t="str">
            <v xml:space="preserve"> 접지단자함 설치</v>
          </cell>
          <cell r="C173" t="str">
            <v xml:space="preserve"> 450×500×150</v>
          </cell>
          <cell r="D173" t="str">
            <v>개</v>
          </cell>
          <cell r="E173">
            <v>1</v>
          </cell>
          <cell r="X173" t="str">
            <v>=</v>
          </cell>
          <cell r="Y173">
            <v>1</v>
          </cell>
          <cell r="Z173">
            <v>1</v>
          </cell>
        </row>
        <row r="174">
          <cell r="A174" t="str">
            <v/>
          </cell>
        </row>
        <row r="175">
          <cell r="A175" t="str">
            <v xml:space="preserve"> 전화콘센트 설치 4P</v>
          </cell>
          <cell r="B175" t="str">
            <v xml:space="preserve"> 전화콘센트 설치</v>
          </cell>
          <cell r="C175" t="str">
            <v xml:space="preserve"> 4P</v>
          </cell>
          <cell r="D175" t="str">
            <v>개</v>
          </cell>
          <cell r="E175">
            <v>6</v>
          </cell>
          <cell r="G175">
            <v>22</v>
          </cell>
          <cell r="X175" t="str">
            <v>=</v>
          </cell>
          <cell r="Y175">
            <v>28</v>
          </cell>
          <cell r="Z175">
            <v>28</v>
          </cell>
        </row>
        <row r="176">
          <cell r="A176" t="str">
            <v/>
          </cell>
        </row>
        <row r="177">
          <cell r="A177" t="str">
            <v xml:space="preserve"> 전화기 설치 MFC</v>
          </cell>
          <cell r="B177" t="str">
            <v xml:space="preserve"> 전화기 설치</v>
          </cell>
          <cell r="C177" t="str">
            <v xml:space="preserve"> MFC</v>
          </cell>
          <cell r="D177" t="str">
            <v>대</v>
          </cell>
          <cell r="E177">
            <v>6</v>
          </cell>
          <cell r="G177">
            <v>3</v>
          </cell>
          <cell r="X177" t="str">
            <v>=</v>
          </cell>
          <cell r="Y177">
            <v>9</v>
          </cell>
          <cell r="Z177">
            <v>9</v>
          </cell>
        </row>
        <row r="178">
          <cell r="A178" t="str">
            <v/>
          </cell>
        </row>
        <row r="179">
          <cell r="A179" t="str">
            <v xml:space="preserve"> 전화기 설치 자동식 직통</v>
          </cell>
          <cell r="B179" t="str">
            <v xml:space="preserve"> 전화기 설치</v>
          </cell>
          <cell r="C179" t="str">
            <v xml:space="preserve"> 자동식 직통</v>
          </cell>
          <cell r="D179" t="str">
            <v>대</v>
          </cell>
          <cell r="E179">
            <v>4</v>
          </cell>
          <cell r="X179" t="str">
            <v>=</v>
          </cell>
          <cell r="Y179">
            <v>4</v>
          </cell>
          <cell r="Z179">
            <v>4</v>
          </cell>
        </row>
        <row r="180">
          <cell r="A180" t="str">
            <v/>
          </cell>
        </row>
        <row r="181">
          <cell r="A181" t="str">
            <v xml:space="preserve"> TV증폭기 설치 BOOSTER AMP</v>
          </cell>
          <cell r="B181" t="str">
            <v xml:space="preserve"> TV증폭기 설치</v>
          </cell>
          <cell r="C181" t="str">
            <v xml:space="preserve"> BOOSTER AMP</v>
          </cell>
          <cell r="D181" t="str">
            <v>대</v>
          </cell>
          <cell r="E181">
            <v>1</v>
          </cell>
          <cell r="X181" t="str">
            <v>=</v>
          </cell>
          <cell r="Y181">
            <v>1</v>
          </cell>
          <cell r="Z181">
            <v>1</v>
          </cell>
        </row>
        <row r="182">
          <cell r="A182" t="str">
            <v/>
          </cell>
        </row>
        <row r="183">
          <cell r="A183" t="str">
            <v xml:space="preserve"> 분배기 설치 3분배</v>
          </cell>
          <cell r="B183" t="str">
            <v xml:space="preserve"> 분배기 설치</v>
          </cell>
          <cell r="C183" t="str">
            <v xml:space="preserve"> 3분배</v>
          </cell>
          <cell r="D183" t="str">
            <v>대</v>
          </cell>
          <cell r="E183">
            <v>1</v>
          </cell>
          <cell r="X183" t="str">
            <v>=</v>
          </cell>
          <cell r="Y183">
            <v>1</v>
          </cell>
          <cell r="Z183">
            <v>1</v>
          </cell>
        </row>
        <row r="184">
          <cell r="A184" t="str">
            <v/>
          </cell>
        </row>
        <row r="185">
          <cell r="A185" t="str">
            <v xml:space="preserve"> TV콘센트 설치 직렬형</v>
          </cell>
          <cell r="B185" t="str">
            <v xml:space="preserve"> TV콘센트 설치</v>
          </cell>
          <cell r="C185" t="str">
            <v xml:space="preserve"> 직렬형</v>
          </cell>
          <cell r="D185" t="str">
            <v>개</v>
          </cell>
          <cell r="E185">
            <v>8</v>
          </cell>
          <cell r="X185" t="str">
            <v>=</v>
          </cell>
          <cell r="Y185">
            <v>8</v>
          </cell>
          <cell r="Z185">
            <v>8</v>
          </cell>
        </row>
        <row r="186">
          <cell r="A186" t="str">
            <v xml:space="preserve"> TV콘센트 설치 종단형</v>
          </cell>
          <cell r="B186" t="str">
            <v xml:space="preserve"> TV콘센트 설치</v>
          </cell>
          <cell r="C186" t="str">
            <v xml:space="preserve"> 종단형</v>
          </cell>
          <cell r="D186" t="str">
            <v>개</v>
          </cell>
          <cell r="E186">
            <v>2</v>
          </cell>
          <cell r="X186" t="str">
            <v>=</v>
          </cell>
          <cell r="Y186">
            <v>2</v>
          </cell>
          <cell r="Z186">
            <v>2</v>
          </cell>
        </row>
        <row r="187">
          <cell r="A187" t="str">
            <v xml:space="preserve"> TV콘센트 설치 직렬분기형</v>
          </cell>
          <cell r="B187" t="str">
            <v xml:space="preserve"> TV콘센트 설치</v>
          </cell>
          <cell r="C187" t="str">
            <v xml:space="preserve"> 직렬분기형</v>
          </cell>
          <cell r="D187" t="str">
            <v>개</v>
          </cell>
          <cell r="E187">
            <v>0</v>
          </cell>
          <cell r="X187" t="str">
            <v>=</v>
          </cell>
          <cell r="Y187">
            <v>0</v>
          </cell>
          <cell r="Z187">
            <v>0</v>
          </cell>
        </row>
        <row r="188">
          <cell r="A188" t="str">
            <v/>
          </cell>
        </row>
        <row r="189">
          <cell r="A189" t="str">
            <v xml:space="preserve"> TV공시청 안테나 신설 UHF/VHF(H.L)</v>
          </cell>
          <cell r="B189" t="str">
            <v xml:space="preserve"> TV공시청 안테나 신설</v>
          </cell>
          <cell r="C189" t="str">
            <v xml:space="preserve"> UHF/VHF(H.L)</v>
          </cell>
          <cell r="D189" t="str">
            <v>기</v>
          </cell>
          <cell r="E189">
            <v>1</v>
          </cell>
          <cell r="X189" t="str">
            <v>=</v>
          </cell>
          <cell r="Y189">
            <v>1</v>
          </cell>
          <cell r="Z189">
            <v>1</v>
          </cell>
        </row>
        <row r="190">
          <cell r="A190" t="str">
            <v/>
          </cell>
        </row>
        <row r="191">
          <cell r="A191" t="str">
            <v xml:space="preserve"> 스위치 BOX 설치 벽부형</v>
          </cell>
          <cell r="B191" t="str">
            <v xml:space="preserve"> 스위치 BOX 설치</v>
          </cell>
          <cell r="C191" t="str">
            <v xml:space="preserve"> 벽부형</v>
          </cell>
          <cell r="D191" t="str">
            <v>개</v>
          </cell>
          <cell r="E191">
            <v>6</v>
          </cell>
          <cell r="G191">
            <v>22</v>
          </cell>
          <cell r="J191">
            <v>10</v>
          </cell>
          <cell r="X191" t="str">
            <v>=</v>
          </cell>
          <cell r="Y191">
            <v>38</v>
          </cell>
          <cell r="Z191">
            <v>38</v>
          </cell>
        </row>
        <row r="192">
          <cell r="A192" t="str">
            <v/>
          </cell>
        </row>
        <row r="193">
          <cell r="A193" t="str">
            <v xml:space="preserve"> OUTLET BOX 설치 중형 4각 54mm</v>
          </cell>
          <cell r="B193" t="str">
            <v xml:space="preserve"> OUTLET BOX 설치</v>
          </cell>
          <cell r="C193" t="str">
            <v xml:space="preserve"> 중형 4각 54mm</v>
          </cell>
          <cell r="D193" t="str">
            <v>개</v>
          </cell>
          <cell r="E193">
            <v>8</v>
          </cell>
          <cell r="X193" t="str">
            <v>=</v>
          </cell>
          <cell r="Y193">
            <v>8</v>
          </cell>
          <cell r="Z193">
            <v>8</v>
          </cell>
        </row>
        <row r="194">
          <cell r="A194" t="str">
            <v/>
          </cell>
        </row>
        <row r="195">
          <cell r="A195" t="str">
            <v xml:space="preserve"> KEY PHONE 설치 모장치</v>
          </cell>
          <cell r="B195" t="str">
            <v xml:space="preserve"> KEY PHONE 설치</v>
          </cell>
          <cell r="C195" t="str">
            <v xml:space="preserve"> 모장치</v>
          </cell>
          <cell r="D195" t="str">
            <v>대</v>
          </cell>
          <cell r="E195">
            <v>1</v>
          </cell>
          <cell r="X195" t="str">
            <v>=</v>
          </cell>
          <cell r="Y195">
            <v>1</v>
          </cell>
          <cell r="Z195">
            <v>1</v>
          </cell>
        </row>
        <row r="196">
          <cell r="A196" t="str">
            <v xml:space="preserve"> KEY PHONE 설치 자장치</v>
          </cell>
          <cell r="B196" t="str">
            <v xml:space="preserve"> KEY PHONE 설치</v>
          </cell>
          <cell r="C196" t="str">
            <v xml:space="preserve"> 자장치</v>
          </cell>
          <cell r="D196" t="str">
            <v>대</v>
          </cell>
          <cell r="E196">
            <v>5</v>
          </cell>
          <cell r="X196" t="str">
            <v>=</v>
          </cell>
          <cell r="Y196">
            <v>5</v>
          </cell>
          <cell r="Z196">
            <v>5</v>
          </cell>
        </row>
        <row r="197">
          <cell r="A197" t="str">
            <v/>
          </cell>
        </row>
        <row r="198">
          <cell r="A198" t="str">
            <v xml:space="preserve"> 배선반 신설 178P</v>
          </cell>
          <cell r="B198" t="str">
            <v xml:space="preserve"> 배선반 신설</v>
          </cell>
          <cell r="C198" t="str">
            <v xml:space="preserve"> 178P</v>
          </cell>
          <cell r="D198" t="str">
            <v>대</v>
          </cell>
          <cell r="E198">
            <v>1</v>
          </cell>
          <cell r="X198" t="str">
            <v>=</v>
          </cell>
          <cell r="Y198">
            <v>1</v>
          </cell>
          <cell r="Z198">
            <v>1</v>
          </cell>
        </row>
        <row r="200">
          <cell r="A200" t="str">
            <v xml:space="preserve"> 케이블 랙 설치 W : 150</v>
          </cell>
          <cell r="B200" t="str">
            <v xml:space="preserve"> 케이블 랙 설치</v>
          </cell>
          <cell r="C200" t="str">
            <v xml:space="preserve"> W : 150</v>
          </cell>
          <cell r="D200" t="str">
            <v>m</v>
          </cell>
          <cell r="E200">
            <v>9.5</v>
          </cell>
          <cell r="F200" t="str">
            <v>+</v>
          </cell>
          <cell r="G200">
            <v>17</v>
          </cell>
          <cell r="X200" t="str">
            <v>=</v>
          </cell>
          <cell r="Y200">
            <v>26.5</v>
          </cell>
          <cell r="Z200">
            <v>26.5</v>
          </cell>
        </row>
        <row r="202">
          <cell r="A202" t="str">
            <v xml:space="preserve"> 덕트 설치 400×150</v>
          </cell>
          <cell r="B202" t="str">
            <v xml:space="preserve"> 덕트 설치</v>
          </cell>
          <cell r="C202" t="str">
            <v xml:space="preserve"> 400×150</v>
          </cell>
          <cell r="D202" t="str">
            <v>m</v>
          </cell>
          <cell r="E202">
            <v>10</v>
          </cell>
          <cell r="X202" t="str">
            <v>=</v>
          </cell>
          <cell r="Y202">
            <v>10</v>
          </cell>
          <cell r="Z202">
            <v>10</v>
          </cell>
        </row>
        <row r="203">
          <cell r="A203" t="str">
            <v/>
          </cell>
        </row>
        <row r="208">
          <cell r="A208" t="str">
            <v>2. 방송 설비</v>
          </cell>
          <cell r="B208" t="str">
            <v>2. 방송 설비</v>
          </cell>
        </row>
        <row r="209">
          <cell r="A209" t="str">
            <v xml:space="preserve"> 전선 신설 HIV 1.2mm</v>
          </cell>
          <cell r="B209" t="str">
            <v xml:space="preserve"> 전선 신설</v>
          </cell>
          <cell r="C209" t="str">
            <v xml:space="preserve"> HIV 1.2mm</v>
          </cell>
          <cell r="D209" t="str">
            <v>m</v>
          </cell>
          <cell r="E209" t="str">
            <v xml:space="preserve"> [ 매표실 AMP - 대합실 S.P ]</v>
          </cell>
          <cell r="Z209">
            <v>3280.3999999999996</v>
          </cell>
        </row>
        <row r="210">
          <cell r="A210" t="str">
            <v/>
          </cell>
          <cell r="E210" t="str">
            <v>가설역사 :</v>
          </cell>
          <cell r="F210" t="str">
            <v>(15 + 2.5 + 3 ↑ +(0.3 + 0.5) x 2 + 4.5 + 0.3 + 0.5) x 2</v>
          </cell>
          <cell r="X210" t="str">
            <v>=</v>
          </cell>
          <cell r="Y210">
            <v>54.8</v>
          </cell>
        </row>
        <row r="211">
          <cell r="A211" t="str">
            <v/>
          </cell>
          <cell r="E211" t="str">
            <v xml:space="preserve"> [ 역무실 AMP - 대합실 S.P ]</v>
          </cell>
        </row>
        <row r="212">
          <cell r="E212" t="str">
            <v>가설역사 :</v>
          </cell>
          <cell r="F212" t="str">
            <v>(15 + 4 + 4.5 + 0.5 + 13 +(0.3 + 1 + 0.3) x 2 + 13.5) x 2</v>
          </cell>
        </row>
        <row r="213">
          <cell r="F213" t="str">
            <v>((0.3 + 1 + 0.3) x 2 + 12.5 + (0.3 + 1 + 0.3) x 2) x 2</v>
          </cell>
        </row>
        <row r="214">
          <cell r="F214" t="str">
            <v>(10 + 0.3 + 1 + 0.3) x 2</v>
          </cell>
          <cell r="X214" t="str">
            <v>=</v>
          </cell>
          <cell r="Y214">
            <v>168.4</v>
          </cell>
        </row>
        <row r="215">
          <cell r="A215" t="str">
            <v/>
          </cell>
          <cell r="E215" t="str">
            <v xml:space="preserve"> [ 역무실 AMP - 매표실, 휴게실 S.P ]</v>
          </cell>
        </row>
        <row r="216">
          <cell r="A216" t="str">
            <v/>
          </cell>
          <cell r="E216" t="str">
            <v>가설역사 :</v>
          </cell>
          <cell r="F216" t="str">
            <v>(15 + 4 + 4.5 + 0.5 + 9 + ( 1.5 + 0.3 + 0.5) x 2 + 4 + 1.5 + 0.3 + 0.5) x 3</v>
          </cell>
          <cell r="X216" t="str">
            <v>=</v>
          </cell>
          <cell r="Y216">
            <v>131.69999999999999</v>
          </cell>
        </row>
        <row r="217">
          <cell r="A217" t="str">
            <v/>
          </cell>
          <cell r="E217" t="str">
            <v xml:space="preserve"> [ 역무실 AMP - 상선 S.P ]</v>
          </cell>
        </row>
        <row r="218">
          <cell r="A218" t="str">
            <v/>
          </cell>
          <cell r="E218" t="str">
            <v>가설역사 :</v>
          </cell>
          <cell r="F218" t="str">
            <v>(15 + 4 + 4.5 + 0.5 + 6.5 + 0.5  + 16.5 + 0.5 + 1.5 + 4.5 + 0.4) x 2</v>
          </cell>
        </row>
        <row r="219">
          <cell r="A219" t="str">
            <v/>
          </cell>
          <cell r="F219" t="str">
            <v>(3 + 0.5 + 30 + (0.5 + 7 + 0.3 + 0.3) x 2 + 30 + 0.5 + 30) x 2</v>
          </cell>
        </row>
        <row r="220">
          <cell r="F220" t="str">
            <v>((0.5 + 7 + 0.3 + 0.3) x 2 + 30 + 0.5 + 30 + (0.5 + 15 + 0.3 + 0.3) x 2) x 2</v>
          </cell>
        </row>
        <row r="221">
          <cell r="A221" t="str">
            <v/>
          </cell>
          <cell r="F221" t="str">
            <v>(30 + 0.5 + 30 + 0.5 + 19 + 0.3 + 0.3) x 2</v>
          </cell>
          <cell r="X221" t="str">
            <v>=</v>
          </cell>
          <cell r="Y221">
            <v>634.20000000000005</v>
          </cell>
        </row>
        <row r="222">
          <cell r="A222" t="str">
            <v/>
          </cell>
          <cell r="E222" t="str">
            <v xml:space="preserve"> [ 역무실 AMP - 하선 S.P ]</v>
          </cell>
        </row>
        <row r="223">
          <cell r="A223" t="str">
            <v/>
          </cell>
          <cell r="E223" t="str">
            <v>가설역사 :</v>
          </cell>
          <cell r="F223" t="str">
            <v>(15 + 4 + 4.5 + 0.5 + 6.5 + 0.5 + 1.5 + 4.5 + 0.4 + 3 + 0.5 + 30) x 2</v>
          </cell>
        </row>
        <row r="224">
          <cell r="A224" t="str">
            <v/>
          </cell>
          <cell r="F224" t="str">
            <v>((0.5 + 5 + 0.3 + 0.3) x 2 + 30 + 0.5 + 30 + (0.5 + 5 + 0.3 + 0.3) x 2) x 2</v>
          </cell>
        </row>
        <row r="225">
          <cell r="F225" t="str">
            <v xml:space="preserve">30 + 0.5 + 30 + (0.5 + 11 + 0.3 + 0.3) x 2 + 30 + 0.5 + 30 + 0.5 + 15 + 0.3 </v>
          </cell>
        </row>
        <row r="226">
          <cell r="A226" t="str">
            <v/>
          </cell>
          <cell r="F226" t="str">
            <v>+ 0.3) x 2</v>
          </cell>
          <cell r="X226" t="str">
            <v>=</v>
          </cell>
          <cell r="Y226">
            <v>708.2</v>
          </cell>
        </row>
        <row r="227">
          <cell r="A227" t="str">
            <v/>
          </cell>
          <cell r="E227" t="str">
            <v xml:space="preserve"> [ 전산실 - 각 기능실 SP ]</v>
          </cell>
        </row>
        <row r="228">
          <cell r="A228" t="str">
            <v/>
          </cell>
          <cell r="E228" t="str">
            <v>{15+4+3.8↑+(0.3+0.5)x2+1.7↑+0.3+9}x3</v>
          </cell>
          <cell r="X228" t="str">
            <v>=</v>
          </cell>
          <cell r="Y228">
            <v>106.20000000000002</v>
          </cell>
        </row>
        <row r="229">
          <cell r="A229" t="str">
            <v/>
          </cell>
          <cell r="E229" t="str">
            <v>{(0.3+1.7↓+0.3+0.5)x2+4.5+(0.3+1.7↓+0.3+0.5)x2}x3</v>
          </cell>
          <cell r="X229" t="str">
            <v>=</v>
          </cell>
          <cell r="Y229">
            <v>47.099999999999994</v>
          </cell>
        </row>
        <row r="230">
          <cell r="E230" t="str">
            <v>{(0.3+1.7↓+0.3+0.5)x2+4.5+(0.3+1.7↓+0.3+0.5)x2}x3</v>
          </cell>
          <cell r="X230" t="str">
            <v>=</v>
          </cell>
          <cell r="Y230">
            <v>47.099999999999994</v>
          </cell>
        </row>
        <row r="231">
          <cell r="E231" t="str">
            <v>{15+0.3+12+0.3+7+0.3+7.5+0.3+8+0.3+6+0.3+4.5}x3</v>
          </cell>
          <cell r="X231" t="str">
            <v>=</v>
          </cell>
          <cell r="Y231">
            <v>185.39999999999998</v>
          </cell>
        </row>
        <row r="232">
          <cell r="E232" t="str">
            <v>{(0.3+1.7↓+0.3+0.5)x2+8+(0.3+1.7↓+0.3+0.5)x2}x3</v>
          </cell>
          <cell r="X232" t="str">
            <v>=</v>
          </cell>
          <cell r="Y232">
            <v>57.599999999999994</v>
          </cell>
        </row>
        <row r="233">
          <cell r="E233" t="str">
            <v>{10.5+0.3+1.7↓+0.3+0.5+0.5+0.3+1.7↑+0.3+5+0.3}x3</v>
          </cell>
          <cell r="X233" t="str">
            <v>=</v>
          </cell>
          <cell r="Y233">
            <v>64.2</v>
          </cell>
        </row>
        <row r="234">
          <cell r="E234" t="str">
            <v>{5.5↓+0.4↓+3.5↓+0.3+0.5+0.5+0.3+1.7↑+0.3+20+0.3}x3</v>
          </cell>
          <cell r="X234" t="str">
            <v>=</v>
          </cell>
          <cell r="Y234">
            <v>99.899999999999991</v>
          </cell>
        </row>
        <row r="235">
          <cell r="E235" t="str">
            <v>{1.7↓+0.3+0.5x2+0.3+3.8↓+0.4↓+3.5↓+0.3+0.5}x3</v>
          </cell>
          <cell r="X235" t="str">
            <v>=</v>
          </cell>
          <cell r="Y235">
            <v>35.400000000000006</v>
          </cell>
        </row>
        <row r="236">
          <cell r="A236" t="str">
            <v/>
          </cell>
          <cell r="E236" t="str">
            <v>{15+4+3.8↑+0.3+1.7↑+0.3+6+0.3+3.5+0.3+5.5}x2</v>
          </cell>
          <cell r="X236" t="str">
            <v>=</v>
          </cell>
          <cell r="Y236">
            <v>81.400000000000006</v>
          </cell>
        </row>
        <row r="237">
          <cell r="E237" t="str">
            <v>{(0.3+3+0.3)x2+4+0.3+3+0.3+0.3+3+0.3+5.5+0.3+15}x2</v>
          </cell>
          <cell r="X237" t="str">
            <v>=</v>
          </cell>
          <cell r="Y237">
            <v>78.400000000000006</v>
          </cell>
        </row>
        <row r="238">
          <cell r="E238" t="str">
            <v>{(0.3+3+0.3)x2+7+(0.3+3+0.3)x2+7.5+(0.3+3+0.3)x2}x2</v>
          </cell>
          <cell r="X238" t="str">
            <v>=</v>
          </cell>
          <cell r="Y238">
            <v>72.199999999999989</v>
          </cell>
        </row>
        <row r="239">
          <cell r="E239" t="str">
            <v>{7.5+0.3+3+0.3+0.3+3+0.3+12+(0.3+3+0.3)x2+7}x2</v>
          </cell>
          <cell r="X239" t="str">
            <v>=</v>
          </cell>
          <cell r="Y239">
            <v>81.800000000000011</v>
          </cell>
        </row>
        <row r="240">
          <cell r="A240" t="str">
            <v/>
          </cell>
          <cell r="E240" t="str">
            <v>{(0.3+3+0.3)x2+7.5+(0.3+3+0.3)x2+8+(0.3+3+0.3)x2+6}x2</v>
          </cell>
          <cell r="X240" t="str">
            <v>=</v>
          </cell>
          <cell r="Y240">
            <v>86.199999999999989</v>
          </cell>
        </row>
        <row r="241">
          <cell r="A241" t="str">
            <v/>
          </cell>
          <cell r="E241" t="str">
            <v>{(0.3+3+0.3)x2+7.5+(0.3+3+0.3)x2+7.5+(0.3+3+0.3)x2}x2</v>
          </cell>
          <cell r="X241" t="str">
            <v>=</v>
          </cell>
          <cell r="Y241">
            <v>73.199999999999989</v>
          </cell>
        </row>
        <row r="242">
          <cell r="A242" t="str">
            <v/>
          </cell>
          <cell r="E242" t="str">
            <v>{10.5+0.3+1.7↓+0.3+0.5+0.5+0.3+1.7↑+0.3+5+0.3}x3</v>
          </cell>
          <cell r="X242" t="str">
            <v>=</v>
          </cell>
          <cell r="Y242">
            <v>64.2</v>
          </cell>
        </row>
        <row r="243">
          <cell r="A243" t="str">
            <v/>
          </cell>
          <cell r="E243" t="str">
            <v>{7+(0.3+3+0.3)x2+7.5+(0.3+3+0.3)x2+7.5+(0.3+3+0.3)x2}x2</v>
          </cell>
          <cell r="X243" t="str">
            <v>=</v>
          </cell>
          <cell r="Y243">
            <v>87.199999999999989</v>
          </cell>
        </row>
        <row r="244">
          <cell r="A244" t="str">
            <v/>
          </cell>
          <cell r="E244" t="str">
            <v>{(0.3+3+0.3)x2+7.5+0.3+3+0.3+0.3+3+0.3+7}x2</v>
          </cell>
          <cell r="X244" t="str">
            <v>=</v>
          </cell>
          <cell r="Y244">
            <v>57.800000000000004</v>
          </cell>
        </row>
        <row r="245">
          <cell r="A245" t="str">
            <v/>
          </cell>
          <cell r="E245" t="str">
            <v>{(0.3+3+0.3)x2+7+(0.3+3+0.3)x2+7+(0.3+3+0.3)x2}x2</v>
          </cell>
          <cell r="X245" t="str">
            <v>=</v>
          </cell>
          <cell r="Y245">
            <v>71.199999999999989</v>
          </cell>
        </row>
        <row r="246">
          <cell r="A246" t="str">
            <v/>
          </cell>
          <cell r="E246" t="str">
            <v>[매표소 AMP → 매표소 S.P]</v>
          </cell>
        </row>
        <row r="247">
          <cell r="A247" t="str">
            <v/>
          </cell>
          <cell r="E247" t="str">
            <v>{15+3.5+3.8↑+0.3+0.5+0.5+0.3+1.7↑+0.3+5}x2</v>
          </cell>
          <cell r="X247" t="str">
            <v>=</v>
          </cell>
          <cell r="Y247">
            <v>61.800000000000004</v>
          </cell>
        </row>
        <row r="248">
          <cell r="A248" t="str">
            <v/>
          </cell>
          <cell r="E248" t="str">
            <v>{0.3+1.7↓+0.3+0.5}x2+(0.3+0.5+1.7↑+0.3+10+0.3+15)x2</v>
          </cell>
          <cell r="X248" t="str">
            <v>=</v>
          </cell>
          <cell r="Y248">
            <v>61.800000000000004</v>
          </cell>
        </row>
        <row r="249">
          <cell r="E249" t="str">
            <v>(0.3+7.5+0.3+15+0.3+2+0.3+3+0.3+1.7↓+0.3+0.5)x2</v>
          </cell>
          <cell r="X249" t="str">
            <v>=</v>
          </cell>
          <cell r="Y249">
            <v>63.000000000000007</v>
          </cell>
        </row>
        <row r="250">
          <cell r="A250" t="str">
            <v/>
          </cell>
        </row>
        <row r="251">
          <cell r="A251" t="str">
            <v xml:space="preserve"> 제어선 신설 CVV-S 2C/1.25㎟</v>
          </cell>
          <cell r="B251" t="str">
            <v xml:space="preserve"> 제어선 신설</v>
          </cell>
          <cell r="C251" t="str">
            <v xml:space="preserve"> CVV-S 2C/1.25㎟</v>
          </cell>
          <cell r="D251" t="str">
            <v>m</v>
          </cell>
          <cell r="E251" t="str">
            <v xml:space="preserve"> [ 전산실 - 상선 ]</v>
          </cell>
          <cell r="Z251">
            <v>769</v>
          </cell>
        </row>
        <row r="252">
          <cell r="A252" t="str">
            <v/>
          </cell>
          <cell r="E252" t="str">
            <v>{15+3+5.5↑+0.5+6+0.5+8+0.5+8.5+12.5+24.5}x2</v>
          </cell>
          <cell r="X252" t="str">
            <v>=</v>
          </cell>
          <cell r="Y252">
            <v>169</v>
          </cell>
        </row>
        <row r="253">
          <cell r="A253" t="str">
            <v/>
          </cell>
          <cell r="E253" t="str">
            <v>0.5+5+(0.3+0.5)x4+35+(0.3+0.5)x3+0.3+0.5+30</v>
          </cell>
          <cell r="X253" t="str">
            <v>=</v>
          </cell>
          <cell r="Y253">
            <v>76.900000000000006</v>
          </cell>
        </row>
        <row r="254">
          <cell r="A254" t="str">
            <v/>
          </cell>
          <cell r="E254" t="str">
            <v>(0.3+0.5)x4+28+(0.3+0.5)x4+30+(0.3+0.5)x4</v>
          </cell>
          <cell r="X254" t="str">
            <v>=</v>
          </cell>
          <cell r="Y254">
            <v>67.600000000000009</v>
          </cell>
        </row>
        <row r="255">
          <cell r="A255" t="str">
            <v/>
          </cell>
          <cell r="E255" t="str">
            <v>{30+(0.3+0.5)x3}x2</v>
          </cell>
          <cell r="X255" t="str">
            <v>=</v>
          </cell>
          <cell r="Y255">
            <v>64.8</v>
          </cell>
        </row>
        <row r="256">
          <cell r="A256" t="str">
            <v/>
          </cell>
          <cell r="E256" t="str">
            <v>0.5+0.3+2+0.5+30+0.5+4+(0.3+0.5)x3</v>
          </cell>
          <cell r="X256" t="str">
            <v>=</v>
          </cell>
          <cell r="Y256">
            <v>40.199999999999996</v>
          </cell>
        </row>
        <row r="257">
          <cell r="A257" t="str">
            <v/>
          </cell>
          <cell r="E257" t="str">
            <v xml:space="preserve"> [ 전산실 - 상선 ]</v>
          </cell>
        </row>
        <row r="258">
          <cell r="A258" t="str">
            <v/>
          </cell>
          <cell r="E258" t="str">
            <v>{15+3+5.5↑+0.5+6+0.5+8+0.5+8.5+0.5+24+0.5}x2</v>
          </cell>
          <cell r="X258" t="str">
            <v>=</v>
          </cell>
          <cell r="Y258">
            <v>145</v>
          </cell>
        </row>
        <row r="259">
          <cell r="A259" t="str">
            <v/>
          </cell>
          <cell r="E259" t="str">
            <v>{5.5↓+0.4↓+4↓+0.5}x2</v>
          </cell>
          <cell r="X259" t="str">
            <v>=</v>
          </cell>
          <cell r="Y259">
            <v>20.8</v>
          </cell>
        </row>
        <row r="260">
          <cell r="A260" t="str">
            <v/>
          </cell>
          <cell r="E260" t="str">
            <v>0.5+5+(0.3+0.5)x4+35+(0.3+0.5)x3+0.3+0.5+30</v>
          </cell>
          <cell r="X260" t="str">
            <v>=</v>
          </cell>
          <cell r="Y260">
            <v>76.900000000000006</v>
          </cell>
        </row>
        <row r="261">
          <cell r="A261" t="str">
            <v/>
          </cell>
          <cell r="E261" t="str">
            <v>(0.3+0.5)x4+28+(0.3+0.5)x4+30+(0.3+0.5)x4</v>
          </cell>
          <cell r="X261" t="str">
            <v>=</v>
          </cell>
          <cell r="Y261">
            <v>67.599999999999994</v>
          </cell>
        </row>
        <row r="262">
          <cell r="A262" t="str">
            <v/>
          </cell>
          <cell r="E262" t="str">
            <v>0.5+0.3+2+0.5+30+0.5+4+(0.3+0.5)x3</v>
          </cell>
          <cell r="X262" t="str">
            <v>=</v>
          </cell>
          <cell r="Y262">
            <v>40.200000000000003</v>
          </cell>
        </row>
        <row r="263">
          <cell r="A263" t="str">
            <v/>
          </cell>
        </row>
        <row r="264">
          <cell r="A264" t="str">
            <v xml:space="preserve"> 후강전선관 신설 16C (천장노출)</v>
          </cell>
          <cell r="B264" t="str">
            <v xml:space="preserve"> 후강전선관 신설</v>
          </cell>
          <cell r="C264" t="str">
            <v xml:space="preserve"> 16C (천장노출)</v>
          </cell>
          <cell r="D264" t="str">
            <v>m</v>
          </cell>
          <cell r="E264" t="str">
            <v>가설역사 :</v>
          </cell>
          <cell r="F264" t="str">
            <v>2.5 + 13 + 13.5 + 12.5 + 10 + 9 + 4 + 6.5 + 1.5 + 16.5</v>
          </cell>
          <cell r="Z264">
            <v>1533</v>
          </cell>
        </row>
        <row r="265">
          <cell r="A265" t="str">
            <v/>
          </cell>
          <cell r="F265" t="str">
            <v>1.5 + 30 x 7 + 30 x 7 + 7 x 2 + 15 + 19 + 5 x 2 + 11 + 15</v>
          </cell>
          <cell r="X265" t="str">
            <v>=</v>
          </cell>
          <cell r="Y265">
            <v>594.5</v>
          </cell>
        </row>
        <row r="266">
          <cell r="E266" t="str">
            <v>10.5+8+4.5+2.5+4.5+3.5+5+4.5+5.5+5.5+9+5+20+7+7.5+7.5+7</v>
          </cell>
        </row>
        <row r="267">
          <cell r="E267" t="str">
            <v>7.5+7.5+9+7.5+7.5+7+7+7+7+7+7+7.5+7.5+7+4+5.5+5</v>
          </cell>
        </row>
        <row r="268">
          <cell r="E268" t="str">
            <v>{(35+5+30+28+30+30)x2+30+2+4}x2</v>
          </cell>
          <cell r="X268" t="str">
            <v>=</v>
          </cell>
          <cell r="Y268">
            <v>938.5</v>
          </cell>
        </row>
        <row r="269">
          <cell r="A269" t="str">
            <v xml:space="preserve"> 후강전선관 신설 16C (벽매입)</v>
          </cell>
          <cell r="B269" t="str">
            <v xml:space="preserve"> 후강전선관 신설</v>
          </cell>
          <cell r="C269" t="str">
            <v xml:space="preserve"> 16C (벽매입)</v>
          </cell>
          <cell r="D269" t="str">
            <v>m</v>
          </cell>
          <cell r="E269" t="str">
            <v>가설역사 :</v>
          </cell>
          <cell r="F269" t="str">
            <v>3 + 1.5 + 1.5 + 1.5 + 4.5 + 4.5 + 0.4 + 0.4</v>
          </cell>
          <cell r="Z269">
            <v>78.8</v>
          </cell>
        </row>
        <row r="270">
          <cell r="F270" t="str">
            <v>3 + 3 + 4</v>
          </cell>
          <cell r="X270" t="str">
            <v>=</v>
          </cell>
          <cell r="Y270">
            <v>27.3</v>
          </cell>
        </row>
        <row r="271">
          <cell r="A271" t="str">
            <v/>
          </cell>
          <cell r="E271" t="str">
            <v>1.7x15+5.5↑x2+0.4x2+3.5x2+3.8+1.7x2</v>
          </cell>
          <cell r="X271" t="str">
            <v>=</v>
          </cell>
          <cell r="Y271">
            <v>51.5</v>
          </cell>
        </row>
        <row r="272">
          <cell r="A272" t="str">
            <v xml:space="preserve"> 후강전선관 신설 16C (매입)</v>
          </cell>
          <cell r="B272" t="str">
            <v xml:space="preserve"> 후강전선관 신설</v>
          </cell>
          <cell r="C272" t="str">
            <v xml:space="preserve"> 16C (매입)</v>
          </cell>
          <cell r="D272" t="str">
            <v>m</v>
          </cell>
          <cell r="E272" t="str">
            <v>가설역사 :</v>
          </cell>
          <cell r="F272" t="str">
            <v>2.5 + 4</v>
          </cell>
          <cell r="X272" t="str">
            <v>=</v>
          </cell>
          <cell r="Y272">
            <v>6.5</v>
          </cell>
          <cell r="Z272">
            <v>10</v>
          </cell>
        </row>
        <row r="273">
          <cell r="E273">
            <v>3.5</v>
          </cell>
          <cell r="X273" t="str">
            <v>=</v>
          </cell>
          <cell r="Y273">
            <v>3.5</v>
          </cell>
        </row>
        <row r="274">
          <cell r="A274" t="str">
            <v/>
          </cell>
        </row>
        <row r="275">
          <cell r="A275" t="str">
            <v xml:space="preserve"> 후강전선관 신설 22C (천장노출)</v>
          </cell>
          <cell r="B275" t="str">
            <v xml:space="preserve"> 후강전선관 신설</v>
          </cell>
          <cell r="C275" t="str">
            <v xml:space="preserve"> 22C (천장노출)</v>
          </cell>
          <cell r="D275" t="str">
            <v>m</v>
          </cell>
          <cell r="E275" t="str">
            <v>6+3.5+15+12+7+7.5+8+6+(6+8+8.5)x2+12.5+24.5+24</v>
          </cell>
          <cell r="X275" t="str">
            <v>=</v>
          </cell>
          <cell r="Y275">
            <v>171</v>
          </cell>
          <cell r="Z275">
            <v>171</v>
          </cell>
        </row>
        <row r="276">
          <cell r="A276" t="str">
            <v xml:space="preserve"> 후강전선관 신설 22C (벽매입)</v>
          </cell>
          <cell r="B276" t="str">
            <v xml:space="preserve"> 후강전선관 신설</v>
          </cell>
          <cell r="C276" t="str">
            <v xml:space="preserve"> 22C (벽매입)</v>
          </cell>
          <cell r="D276" t="str">
            <v>m</v>
          </cell>
          <cell r="E276" t="str">
            <v>5.5+5.5x2+5.5x2+0.4x2+4x2</v>
          </cell>
          <cell r="X276" t="str">
            <v>=</v>
          </cell>
          <cell r="Y276">
            <v>36.299999999999997</v>
          </cell>
          <cell r="Z276">
            <v>36.299999999999997</v>
          </cell>
        </row>
        <row r="277">
          <cell r="A277" t="str">
            <v xml:space="preserve"> 후강전선관 신설 22C (매입)</v>
          </cell>
          <cell r="B277" t="str">
            <v xml:space="preserve"> 후강전선관 신설</v>
          </cell>
          <cell r="C277" t="str">
            <v xml:space="preserve"> 22C (매입)</v>
          </cell>
          <cell r="D277" t="str">
            <v>m</v>
          </cell>
          <cell r="E277" t="str">
            <v>4+3x2</v>
          </cell>
          <cell r="X277" t="str">
            <v>=</v>
          </cell>
          <cell r="Y277">
            <v>10</v>
          </cell>
          <cell r="Z277">
            <v>10</v>
          </cell>
        </row>
        <row r="278">
          <cell r="A278" t="str">
            <v/>
          </cell>
        </row>
        <row r="279">
          <cell r="A279" t="str">
            <v xml:space="preserve"> 후렉시블전선관 신설 16C (천장노출)</v>
          </cell>
          <cell r="B279" t="str">
            <v xml:space="preserve"> 후렉시블전선관 신설</v>
          </cell>
          <cell r="C279" t="str">
            <v xml:space="preserve"> 16C (천장노출)</v>
          </cell>
          <cell r="D279" t="str">
            <v>m</v>
          </cell>
          <cell r="E279">
            <v>78</v>
          </cell>
          <cell r="X279" t="str">
            <v>=</v>
          </cell>
          <cell r="Y279">
            <v>78</v>
          </cell>
          <cell r="Z279">
            <v>78</v>
          </cell>
        </row>
        <row r="280">
          <cell r="A280" t="str">
            <v xml:space="preserve"> 후렉시블전선관 신설 16C (철강조)</v>
          </cell>
          <cell r="B280" t="str">
            <v xml:space="preserve"> 후렉시블전선관 신설</v>
          </cell>
          <cell r="C280" t="str">
            <v xml:space="preserve"> 16C (철강조)</v>
          </cell>
          <cell r="D280" t="str">
            <v>m</v>
          </cell>
          <cell r="E280">
            <v>16</v>
          </cell>
          <cell r="X280" t="str">
            <v>=</v>
          </cell>
          <cell r="Y280">
            <v>16</v>
          </cell>
          <cell r="Z280">
            <v>16</v>
          </cell>
        </row>
        <row r="281">
          <cell r="A281" t="str">
            <v/>
          </cell>
        </row>
        <row r="282">
          <cell r="A282" t="str">
            <v xml:space="preserve"> OUTLET BOX 설치 중형 4각 54mm</v>
          </cell>
          <cell r="B282" t="str">
            <v xml:space="preserve"> OUTLET BOX 설치</v>
          </cell>
          <cell r="C282" t="str">
            <v xml:space="preserve"> 중형 4각 54mm</v>
          </cell>
          <cell r="D282" t="str">
            <v>개</v>
          </cell>
          <cell r="E282">
            <v>6</v>
          </cell>
          <cell r="F282">
            <v>16</v>
          </cell>
          <cell r="H282">
            <v>4</v>
          </cell>
          <cell r="J282">
            <v>64</v>
          </cell>
          <cell r="X282" t="str">
            <v>=</v>
          </cell>
          <cell r="Y282">
            <v>90</v>
          </cell>
          <cell r="Z282">
            <v>90</v>
          </cell>
        </row>
        <row r="283">
          <cell r="A283" t="str">
            <v/>
          </cell>
        </row>
        <row r="284">
          <cell r="A284" t="str">
            <v xml:space="preserve"> C형 찬넬 설치 60×30×10×2.3t</v>
          </cell>
          <cell r="B284" t="str">
            <v xml:space="preserve"> C형 찬넬 설치</v>
          </cell>
          <cell r="C284" t="str">
            <v xml:space="preserve"> 60×30×10×2.3t</v>
          </cell>
          <cell r="D284" t="str">
            <v>개</v>
          </cell>
          <cell r="E284" t="str">
            <v>가설역사</v>
          </cell>
          <cell r="F284" t="str">
            <v xml:space="preserve"> (594.5) ÷3 ÷1.5</v>
          </cell>
          <cell r="X284" t="str">
            <v>=</v>
          </cell>
          <cell r="Y284">
            <v>132.1</v>
          </cell>
          <cell r="Z284">
            <v>379</v>
          </cell>
        </row>
        <row r="285">
          <cell r="F285" t="str">
            <v xml:space="preserve"> (938.5+171) ÷3 ÷1.5</v>
          </cell>
          <cell r="X285" t="str">
            <v>=</v>
          </cell>
          <cell r="Y285">
            <v>246.6</v>
          </cell>
        </row>
        <row r="286">
          <cell r="A286" t="str">
            <v/>
          </cell>
        </row>
        <row r="287">
          <cell r="A287" t="str">
            <v xml:space="preserve"> 클램프 16C</v>
          </cell>
          <cell r="B287" t="str">
            <v xml:space="preserve"> 클램프</v>
          </cell>
          <cell r="C287" t="str">
            <v xml:space="preserve"> 16C</v>
          </cell>
          <cell r="D287" t="str">
            <v>개</v>
          </cell>
          <cell r="F287" t="str">
            <v xml:space="preserve"> 594.5 ÷ 1.5</v>
          </cell>
          <cell r="I287" t="str">
            <v>본역사 :</v>
          </cell>
          <cell r="L287" t="str">
            <v xml:space="preserve"> 938.5 ÷ 1.5</v>
          </cell>
          <cell r="X287" t="str">
            <v>=</v>
          </cell>
          <cell r="Y287">
            <v>1022</v>
          </cell>
          <cell r="Z287">
            <v>1022</v>
          </cell>
        </row>
        <row r="288">
          <cell r="A288" t="str">
            <v xml:space="preserve"> 클램프 22C</v>
          </cell>
          <cell r="B288" t="str">
            <v xml:space="preserve"> 클램프</v>
          </cell>
          <cell r="C288" t="str">
            <v xml:space="preserve"> 22C</v>
          </cell>
          <cell r="D288" t="str">
            <v>개</v>
          </cell>
          <cell r="L288" t="str">
            <v xml:space="preserve"> 171 ÷ 1.5</v>
          </cell>
          <cell r="X288" t="str">
            <v>=</v>
          </cell>
          <cell r="Y288">
            <v>114</v>
          </cell>
          <cell r="Z288">
            <v>114</v>
          </cell>
        </row>
        <row r="289">
          <cell r="A289" t="str">
            <v/>
          </cell>
        </row>
        <row r="290">
          <cell r="A290" t="str">
            <v xml:space="preserve"> AMP 설치 800W</v>
          </cell>
          <cell r="B290" t="str">
            <v xml:space="preserve"> AMP 설치</v>
          </cell>
          <cell r="C290" t="str">
            <v xml:space="preserve"> 800W</v>
          </cell>
          <cell r="D290" t="str">
            <v>대</v>
          </cell>
          <cell r="E290">
            <v>1</v>
          </cell>
          <cell r="X290" t="str">
            <v>=</v>
          </cell>
          <cell r="Y290">
            <v>1</v>
          </cell>
          <cell r="Z290">
            <v>1</v>
          </cell>
        </row>
        <row r="291">
          <cell r="A291" t="str">
            <v xml:space="preserve"> AMP(음성증폭기) 설치 창구용(5CH)</v>
          </cell>
          <cell r="B291" t="str">
            <v xml:space="preserve"> AMP(음성증폭기) 설치</v>
          </cell>
          <cell r="C291" t="str">
            <v xml:space="preserve"> 창구용(5CH)</v>
          </cell>
          <cell r="D291" t="str">
            <v>대</v>
          </cell>
          <cell r="E291">
            <v>1</v>
          </cell>
          <cell r="X291" t="str">
            <v>=</v>
          </cell>
          <cell r="Y291">
            <v>1</v>
          </cell>
          <cell r="Z291">
            <v>1</v>
          </cell>
        </row>
        <row r="292">
          <cell r="A292" t="str">
            <v/>
          </cell>
        </row>
        <row r="293">
          <cell r="A293" t="str">
            <v xml:space="preserve"> AMP 이설 150W</v>
          </cell>
          <cell r="B293" t="str">
            <v xml:space="preserve"> AMP 이설</v>
          </cell>
          <cell r="C293" t="str">
            <v xml:space="preserve"> 150W</v>
          </cell>
          <cell r="D293" t="str">
            <v>대</v>
          </cell>
          <cell r="E293">
            <v>1</v>
          </cell>
          <cell r="X293" t="str">
            <v>=</v>
          </cell>
          <cell r="Y293">
            <v>1</v>
          </cell>
          <cell r="Z293">
            <v>1</v>
          </cell>
        </row>
        <row r="294">
          <cell r="A294" t="str">
            <v xml:space="preserve"> AMP(음성증폭기) 이설 10W</v>
          </cell>
          <cell r="B294" t="str">
            <v xml:space="preserve"> AMP(음성증폭기) 이설</v>
          </cell>
          <cell r="C294" t="str">
            <v xml:space="preserve"> 10W</v>
          </cell>
          <cell r="D294" t="str">
            <v>대</v>
          </cell>
          <cell r="E294">
            <v>1</v>
          </cell>
          <cell r="X294" t="str">
            <v>=</v>
          </cell>
          <cell r="Y294">
            <v>1</v>
          </cell>
          <cell r="Z294">
            <v>1</v>
          </cell>
        </row>
        <row r="296">
          <cell r="A296" t="str">
            <v xml:space="preserve"> 스피커 설치 3W (천장형,ATT)</v>
          </cell>
          <cell r="B296" t="str">
            <v xml:space="preserve"> 스피커 설치</v>
          </cell>
          <cell r="C296" t="str">
            <v xml:space="preserve"> 3W (천장형,ATT)</v>
          </cell>
          <cell r="D296" t="str">
            <v>대</v>
          </cell>
          <cell r="E296">
            <v>2</v>
          </cell>
          <cell r="X296" t="str">
            <v>=</v>
          </cell>
          <cell r="Y296">
            <v>2</v>
          </cell>
          <cell r="Z296">
            <v>2</v>
          </cell>
        </row>
        <row r="297">
          <cell r="A297" t="str">
            <v xml:space="preserve"> 스피커 설치 3W (천장형)</v>
          </cell>
          <cell r="B297" t="str">
            <v xml:space="preserve"> 스피커 설치</v>
          </cell>
          <cell r="C297" t="str">
            <v xml:space="preserve"> 3W (천장형)</v>
          </cell>
          <cell r="D297" t="str">
            <v>대</v>
          </cell>
          <cell r="E297">
            <v>4</v>
          </cell>
          <cell r="J297">
            <v>27</v>
          </cell>
          <cell r="X297" t="str">
            <v>=</v>
          </cell>
          <cell r="Y297">
            <v>31</v>
          </cell>
          <cell r="Z297">
            <v>31</v>
          </cell>
        </row>
        <row r="298">
          <cell r="A298" t="str">
            <v xml:space="preserve"> 스피커 설치 3W (벽부형,ATT)</v>
          </cell>
          <cell r="B298" t="str">
            <v xml:space="preserve"> 스피커 설치</v>
          </cell>
          <cell r="C298" t="str">
            <v xml:space="preserve"> 3W (벽부형,ATT)</v>
          </cell>
          <cell r="D298" t="str">
            <v>대</v>
          </cell>
          <cell r="E298">
            <v>0</v>
          </cell>
          <cell r="J298">
            <v>17</v>
          </cell>
          <cell r="X298" t="str">
            <v>=</v>
          </cell>
          <cell r="Y298">
            <v>17</v>
          </cell>
          <cell r="Z298">
            <v>17</v>
          </cell>
        </row>
        <row r="299">
          <cell r="A299" t="str">
            <v xml:space="preserve"> 스피커 설치 3W (벽부형)</v>
          </cell>
          <cell r="B299" t="str">
            <v xml:space="preserve"> 스피커 설치</v>
          </cell>
          <cell r="C299" t="str">
            <v xml:space="preserve"> 3W (벽부형)</v>
          </cell>
          <cell r="D299" t="str">
            <v>대</v>
          </cell>
          <cell r="E299">
            <v>2</v>
          </cell>
          <cell r="J299">
            <v>2</v>
          </cell>
          <cell r="X299" t="str">
            <v>=</v>
          </cell>
          <cell r="Y299">
            <v>4</v>
          </cell>
          <cell r="Z299">
            <v>4</v>
          </cell>
        </row>
        <row r="300">
          <cell r="A300" t="str">
            <v xml:space="preserve"> 스피커 설치 10W(혼형)</v>
          </cell>
          <cell r="B300" t="str">
            <v xml:space="preserve"> 스피커 설치</v>
          </cell>
          <cell r="C300" t="str">
            <v xml:space="preserve"> 10W(혼형)</v>
          </cell>
          <cell r="D300" t="str">
            <v>대</v>
          </cell>
          <cell r="E300">
            <v>4</v>
          </cell>
          <cell r="F300">
            <v>12</v>
          </cell>
          <cell r="J300">
            <v>56</v>
          </cell>
          <cell r="X300" t="str">
            <v>=</v>
          </cell>
          <cell r="Y300">
            <v>72</v>
          </cell>
          <cell r="Z300">
            <v>72</v>
          </cell>
        </row>
        <row r="301">
          <cell r="A301" t="str">
            <v/>
          </cell>
        </row>
        <row r="302">
          <cell r="A302" t="str">
            <v xml:space="preserve"> 풀박스 설치 200×200×150(철강조)</v>
          </cell>
          <cell r="B302" t="str">
            <v xml:space="preserve"> 풀박스 설치</v>
          </cell>
          <cell r="C302" t="str">
            <v xml:space="preserve"> 200×200×150(철강조)</v>
          </cell>
          <cell r="D302" t="str">
            <v>개</v>
          </cell>
          <cell r="E302">
            <v>4</v>
          </cell>
          <cell r="X302" t="str">
            <v>=</v>
          </cell>
          <cell r="Y302">
            <v>4</v>
          </cell>
          <cell r="Z302">
            <v>4</v>
          </cell>
        </row>
        <row r="303">
          <cell r="A303" t="str">
            <v xml:space="preserve"> 풀박스 설치 200×200×150(매입)</v>
          </cell>
          <cell r="B303" t="str">
            <v xml:space="preserve"> 풀박스 설치</v>
          </cell>
          <cell r="C303" t="str">
            <v xml:space="preserve"> 200×200×150(매입)</v>
          </cell>
          <cell r="D303" t="str">
            <v>개</v>
          </cell>
          <cell r="E303">
            <v>4</v>
          </cell>
          <cell r="X303" t="str">
            <v>=</v>
          </cell>
          <cell r="Y303">
            <v>4</v>
          </cell>
          <cell r="Z303">
            <v>4</v>
          </cell>
        </row>
        <row r="304">
          <cell r="A304" t="str">
            <v xml:space="preserve"> 풀박스 설치 300×300×200</v>
          </cell>
          <cell r="B304" t="str">
            <v xml:space="preserve"> 풀박스 설치</v>
          </cell>
          <cell r="C304" t="str">
            <v xml:space="preserve"> 300×300×200</v>
          </cell>
          <cell r="D304" t="str">
            <v>개</v>
          </cell>
          <cell r="E304">
            <v>2</v>
          </cell>
          <cell r="X304" t="str">
            <v>=</v>
          </cell>
          <cell r="Y304">
            <v>2</v>
          </cell>
          <cell r="Z304">
            <v>2</v>
          </cell>
        </row>
        <row r="305">
          <cell r="A305" t="str">
            <v/>
          </cell>
        </row>
        <row r="323">
          <cell r="A323" t="str">
            <v>3. CCTV 설비</v>
          </cell>
          <cell r="B323" t="str">
            <v>3. CCTV 설비</v>
          </cell>
        </row>
        <row r="324">
          <cell r="A324" t="str">
            <v xml:space="preserve"> 동축케이블 신설 5C-2V</v>
          </cell>
          <cell r="B324" t="str">
            <v xml:space="preserve"> 동축케이블 신설</v>
          </cell>
          <cell r="C324" t="str">
            <v xml:space="preserve"> 5C-2V</v>
          </cell>
          <cell r="D324" t="str">
            <v>m</v>
          </cell>
          <cell r="E324" t="str">
            <v xml:space="preserve"> [ 전산실 -  상선 ]</v>
          </cell>
          <cell r="Z324">
            <v>4948.6999999999989</v>
          </cell>
        </row>
        <row r="325">
          <cell r="A325" t="str">
            <v/>
          </cell>
          <cell r="E325" t="str">
            <v>가설역사 :</v>
          </cell>
          <cell r="F325" t="str">
            <v>C 1</v>
          </cell>
          <cell r="G325" t="str">
            <v xml:space="preserve">2 + 2 + 0.3 + 12 + 0.5 + 30 + 0.5 + 30 + 0.5 + 30 + 0.5 + 30 + 0.5 + 30  </v>
          </cell>
        </row>
        <row r="326">
          <cell r="G326" t="str">
            <v>0.5 + 30 + 0.5 + 30 +0.5 + 4 + 0.3 + 2 + 2</v>
          </cell>
        </row>
        <row r="327">
          <cell r="A327" t="str">
            <v/>
          </cell>
          <cell r="F327" t="str">
            <v>C 2</v>
          </cell>
          <cell r="G327" t="str">
            <v>2 + 2 + 0.3 + 11 + 0.5 + 4 + 0.3 + 2 + 2</v>
          </cell>
          <cell r="X327" t="str">
            <v>=</v>
          </cell>
          <cell r="Y327">
            <v>262.7</v>
          </cell>
        </row>
        <row r="328">
          <cell r="A328" t="str">
            <v/>
          </cell>
          <cell r="E328" t="str">
            <v xml:space="preserve"> [ 전산실 -  하선 ]</v>
          </cell>
        </row>
        <row r="329">
          <cell r="A329" t="str">
            <v/>
          </cell>
          <cell r="E329" t="str">
            <v>가설역사 :</v>
          </cell>
          <cell r="F329" t="str">
            <v>C 1</v>
          </cell>
          <cell r="G329" t="str">
            <v xml:space="preserve">2 + 2 + 0.3 + 11 + 0.5 + 17 + 0.3 + 2 + 2  </v>
          </cell>
        </row>
        <row r="330">
          <cell r="F330" t="str">
            <v>C 2</v>
          </cell>
          <cell r="G330" t="str">
            <v xml:space="preserve">2 + 2 + 0.3 + 12 + 0.5 + 30 + 0.5 + 30 + 0.5 + 30 + 0.5 + 30 + 0.5 + 30 </v>
          </cell>
        </row>
        <row r="331">
          <cell r="A331" t="str">
            <v/>
          </cell>
          <cell r="G331" t="str">
            <v>0.5 + 30 + 0.5 + 30 + 0.5 + 17 + 0.3 + 2 + 2</v>
          </cell>
          <cell r="X331" t="str">
            <v>=</v>
          </cell>
          <cell r="Y331">
            <v>288.7</v>
          </cell>
        </row>
        <row r="332">
          <cell r="A332" t="str">
            <v/>
          </cell>
          <cell r="E332" t="str">
            <v>[역무실 → CAMERA, VIDEO PHONE]</v>
          </cell>
        </row>
        <row r="333">
          <cell r="A333" t="str">
            <v/>
          </cell>
          <cell r="E333" t="str">
            <v>(15+6+5.5↑+0.5+0.5+20.5+0.5)x4+V.P:0.5+6+0.5+25</v>
          </cell>
          <cell r="X333" t="str">
            <v>=</v>
          </cell>
          <cell r="Y333">
            <v>226</v>
          </cell>
        </row>
        <row r="334">
          <cell r="E334" t="str">
            <v>4.5↓+0.3+CAMERA:0.5+4+0.3+2+V.P:(0.5+9+0.5)x2+0.5+3</v>
          </cell>
          <cell r="X334" t="str">
            <v>=</v>
          </cell>
          <cell r="Y334">
            <v>35.1</v>
          </cell>
        </row>
        <row r="335">
          <cell r="E335" t="str">
            <v>4.5↓+0.3+(0.5+5.5↓+0.4↓+0.5+4+7↓+0.3)</v>
          </cell>
          <cell r="X335" t="str">
            <v>=</v>
          </cell>
          <cell r="Y335">
            <v>23</v>
          </cell>
        </row>
        <row r="336">
          <cell r="E336" t="str">
            <v>(15+10+5.5↑+0.5+10+0.5+9+0.5)x10+(0.5+17.5+0.5)x4</v>
          </cell>
          <cell r="X336" t="str">
            <v>=</v>
          </cell>
          <cell r="Y336">
            <v>584</v>
          </cell>
        </row>
        <row r="337">
          <cell r="E337" t="str">
            <v>CAMERA:(0.5+1+0.3+2)x2+V.P:(0.5+7.5+0.5)x2+0.5+1+4.5↓</v>
          </cell>
          <cell r="X337" t="str">
            <v>=</v>
          </cell>
          <cell r="Y337">
            <v>30.6</v>
          </cell>
        </row>
        <row r="338">
          <cell r="E338" t="str">
            <v>0.3+(0.5+5.5↓+0.4↓+0.5+1+7↓+0.3)+(0.5+12+0.5)x6</v>
          </cell>
          <cell r="X338" t="str">
            <v>=</v>
          </cell>
          <cell r="Y338">
            <v>93.5</v>
          </cell>
        </row>
        <row r="339">
          <cell r="E339" t="str">
            <v>CAMERA:(0.5+7.5+0.3+2)+(0.5+8+0.5)x5+CAMERA:(0.5+11)</v>
          </cell>
          <cell r="X339" t="str">
            <v>=</v>
          </cell>
          <cell r="Y339">
            <v>66.8</v>
          </cell>
        </row>
        <row r="340">
          <cell r="E340" t="str">
            <v>(0.3+2)+(0.5+17+0.5)x4+V.P:(0.5+1+4.5↓+0.3)+(0.5+8.5)x2</v>
          </cell>
          <cell r="X340" t="str">
            <v>=</v>
          </cell>
          <cell r="Y340">
            <v>98.6</v>
          </cell>
        </row>
        <row r="341">
          <cell r="E341" t="str">
            <v>(0.5+8.5+0.5)x2+CAMERA:(0.5+4+0.3+2)+V.P:(0.5+8+4.5↓)</v>
          </cell>
          <cell r="X341" t="str">
            <v>=</v>
          </cell>
          <cell r="Y341">
            <v>38.799999999999997</v>
          </cell>
        </row>
        <row r="342">
          <cell r="E342" t="str">
            <v>(0.3)+V.P(1층):(0.5+5.5↓+0.4↓+0.5+1+7↓+0.3)</v>
          </cell>
          <cell r="X342" t="str">
            <v>=</v>
          </cell>
          <cell r="Y342">
            <v>15.500000000000002</v>
          </cell>
        </row>
        <row r="343">
          <cell r="E343" t="str">
            <v>[승강장 MONITOR → CAMERA]</v>
          </cell>
        </row>
        <row r="344">
          <cell r="E344" t="str">
            <v>(2+3+0.5+20+0.5+25+0.5+27+0.5+32+0.5+30+0.5)x4</v>
          </cell>
          <cell r="X344" t="str">
            <v>=</v>
          </cell>
          <cell r="Y344">
            <v>568</v>
          </cell>
        </row>
        <row r="345">
          <cell r="E345" t="str">
            <v>(5+4+2)x2+(0.5+30+0.5+30+0.5+16+0.5+5+2+2)x2</v>
          </cell>
          <cell r="X345" t="str">
            <v>=</v>
          </cell>
          <cell r="Y345">
            <v>196</v>
          </cell>
        </row>
        <row r="346">
          <cell r="E346" t="str">
            <v>(2+6+0.5+9+0.5+30+0.5+30+0.5+30+0.5+32+0.5)x4</v>
          </cell>
          <cell r="X346" t="str">
            <v>=</v>
          </cell>
          <cell r="Y346">
            <v>568</v>
          </cell>
        </row>
        <row r="347">
          <cell r="E347" t="str">
            <v>(4+3+2)x2+(0.5+27+0.5)x4</v>
          </cell>
          <cell r="X347" t="str">
            <v>=</v>
          </cell>
          <cell r="Y347">
            <v>130</v>
          </cell>
        </row>
        <row r="348">
          <cell r="E348" t="str">
            <v>(0.5+25+0.5+25+0.5+3+2)x2</v>
          </cell>
          <cell r="X348" t="str">
            <v>=</v>
          </cell>
          <cell r="Y348">
            <v>113</v>
          </cell>
        </row>
        <row r="349">
          <cell r="E349" t="str">
            <v>(0.5+5+0.5+0.4↑+5.5↑+0.5+16.5+0.5+8+0.5+12+0.5)x8</v>
          </cell>
          <cell r="X349" t="str">
            <v>=</v>
          </cell>
          <cell r="Y349">
            <v>403.2</v>
          </cell>
        </row>
        <row r="350">
          <cell r="E350" t="str">
            <v>(0.5+3+0.5+0.4↑+5.5↑+0.5+7.5+0.5+17+0.5)x8</v>
          </cell>
          <cell r="X350" t="str">
            <v>=</v>
          </cell>
          <cell r="Y350">
            <v>287.2</v>
          </cell>
        </row>
        <row r="351">
          <cell r="E351" t="str">
            <v>(0.5+9+0.5+10+0.5+5+0.5+5.5↓+11+15)x16</v>
          </cell>
          <cell r="X351" t="str">
            <v>=</v>
          </cell>
          <cell r="Y351">
            <v>920</v>
          </cell>
        </row>
        <row r="353">
          <cell r="A353" t="str">
            <v xml:space="preserve"> 전원선 신설 CV 2C/5.5㎟</v>
          </cell>
          <cell r="B353" t="str">
            <v xml:space="preserve"> 전원선 신설</v>
          </cell>
          <cell r="C353" t="str">
            <v xml:space="preserve"> CV 2C/5.5㎟</v>
          </cell>
          <cell r="D353" t="str">
            <v>m</v>
          </cell>
          <cell r="E353" t="str">
            <v xml:space="preserve"> [ 역무실 - 승강장 상선 M,C ]</v>
          </cell>
          <cell r="Z353">
            <v>1958.8</v>
          </cell>
        </row>
        <row r="354">
          <cell r="A354" t="str">
            <v/>
          </cell>
          <cell r="E354" t="str">
            <v>가설역사 :</v>
          </cell>
          <cell r="F354" t="str">
            <v>(1.5 + 3 + 0.5 + 6.5 + 0.5 + 16.5 + 0.5 + 1.5 + 4.5 + 0.4 + 3 + 0.5) x 2</v>
          </cell>
        </row>
        <row r="355">
          <cell r="F355" t="str">
            <v>Ca 1:</v>
          </cell>
          <cell r="G355" t="str">
            <v>(0.5 + 12 + 0.3 + 2 + 2) x 2</v>
          </cell>
        </row>
        <row r="356">
          <cell r="F356" t="str">
            <v>(30 + 0.5 + 30 + 0.5 + 30 + 0.5 + 30 + 0.5 + 30 + 0.5 + 30 +  0.5 + 30 +  0.5) x 2</v>
          </cell>
        </row>
        <row r="357">
          <cell r="F357" t="str">
            <v>Ca 2:</v>
          </cell>
          <cell r="G357" t="str">
            <v>11 +  0.3 + 2 + 2</v>
          </cell>
        </row>
        <row r="358">
          <cell r="A358" t="str">
            <v/>
          </cell>
          <cell r="F358" t="str">
            <v>Mo</v>
          </cell>
          <cell r="G358" t="str">
            <v>4 + 0.3 + 2 + 2</v>
          </cell>
          <cell r="X358" t="str">
            <v>=</v>
          </cell>
          <cell r="Y358">
            <v>562</v>
          </cell>
        </row>
        <row r="359">
          <cell r="A359" t="str">
            <v/>
          </cell>
          <cell r="E359" t="str">
            <v xml:space="preserve"> [ 역무실 - 승강장 하선 M,C ]</v>
          </cell>
        </row>
        <row r="360">
          <cell r="A360" t="str">
            <v/>
          </cell>
          <cell r="E360" t="str">
            <v>가설역사 :</v>
          </cell>
          <cell r="F360" t="str">
            <v>(1.5 + 3 + 0.5 + 6.5 + 0.5 +  1.5 + 4.5 + 0.4 + 3 + 0.5) x 2</v>
          </cell>
        </row>
        <row r="361">
          <cell r="F361" t="str">
            <v>Ca 1:</v>
          </cell>
          <cell r="G361" t="str">
            <v>(11 + 0.3 + 2 + 2) x 2 + 0.5 + 30 + 0.5 + 30 + 0.5 + 30 + 0.5 + 30 + 0.5</v>
          </cell>
        </row>
        <row r="362">
          <cell r="G362" t="str">
            <v>30 + 0.5 + 30 + 0.5 + 30 + 0.5 + 12 +  0.3 + 2 + 2</v>
          </cell>
        </row>
        <row r="363">
          <cell r="A363" t="str">
            <v/>
          </cell>
          <cell r="F363" t="str">
            <v>Mo</v>
          </cell>
          <cell r="G363" t="str">
            <v>0.5 + 17 + 0.3 + 2 + 2</v>
          </cell>
          <cell r="X363" t="str">
            <v>=</v>
          </cell>
          <cell r="Y363">
            <v>326.5</v>
          </cell>
        </row>
        <row r="364">
          <cell r="A364" t="str">
            <v/>
          </cell>
          <cell r="E364" t="str">
            <v>[역무실 → CAMERA, VIDEO PHONE]</v>
          </cell>
        </row>
        <row r="365">
          <cell r="A365" t="str">
            <v/>
          </cell>
          <cell r="E365" t="str">
            <v>(15+6+5.5↑+0.5+20.5+0.5)x4+CAMERA:0.5+4+0.3+2</v>
          </cell>
          <cell r="Y365">
            <v>198.8</v>
          </cell>
        </row>
        <row r="366">
          <cell r="E366" t="str">
            <v>V.P:0.5+6+0.5+25+4.5↓+0.3+V.P(2층):(0.5+9+0.5)x2</v>
          </cell>
          <cell r="Y366">
            <v>56.8</v>
          </cell>
        </row>
        <row r="367">
          <cell r="E367" t="str">
            <v>3+4.5↓+0.3+V.P(1층):0.5+5.5↓+0.4↓+0.5+4+7↓+0.3</v>
          </cell>
          <cell r="Y367">
            <v>26</v>
          </cell>
        </row>
        <row r="368">
          <cell r="E368" t="str">
            <v>(15+10+5.5↑+0.5+6+0.5+10+0.5+9+0.5)x7+(0.5+17.5+0.5)x3</v>
          </cell>
          <cell r="Y368">
            <v>458</v>
          </cell>
        </row>
        <row r="369">
          <cell r="E369" t="str">
            <v>CAMERA:(0.5+1+0.3+2)x3+V.P:(0.5+7.5+0.5)x2+1+4.5↓+0.3</v>
          </cell>
          <cell r="Y369">
            <v>34.200000000000003</v>
          </cell>
        </row>
        <row r="370">
          <cell r="E370" t="str">
            <v>V.P:0.5+5.5↓+0.4↓+0.5+1+7↓+0.3</v>
          </cell>
          <cell r="Y370">
            <v>15.2</v>
          </cell>
        </row>
        <row r="371">
          <cell r="E371" t="str">
            <v>CAMERA:0.5+12+(0.5+7.5+0.3+2)x2+8+(0.5+11+0.3+2)x2</v>
          </cell>
          <cell r="Y371">
            <v>68.7</v>
          </cell>
        </row>
        <row r="372">
          <cell r="E372" t="str">
            <v>17+0.5+8.5+0.5+8.5+0.5+4+0.3+2+V.P:(0.5+12+0.5+8)x3</v>
          </cell>
          <cell r="Y372">
            <v>104.8</v>
          </cell>
        </row>
        <row r="373">
          <cell r="E373" t="str">
            <v>(0.5+17+0.5)x3+(0.5+8.5+0.5+8.5+0.5+8+4.5↓+0.3)</v>
          </cell>
          <cell r="Y373">
            <v>85.3</v>
          </cell>
        </row>
        <row r="374">
          <cell r="E374" t="str">
            <v>(0.5+1+4.5+0.3)+(0.5+5.5+1.4+0.5+1+7+0.3)</v>
          </cell>
          <cell r="Y374">
            <v>22.5</v>
          </cell>
        </row>
        <row r="376">
          <cell r="A376" t="str">
            <v xml:space="preserve"> 접지선 신설 GV 5.5㎟</v>
          </cell>
          <cell r="B376" t="str">
            <v xml:space="preserve"> 접지선 신설</v>
          </cell>
          <cell r="C376" t="str">
            <v xml:space="preserve"> GV 5.5㎟</v>
          </cell>
          <cell r="D376" t="str">
            <v>m</v>
          </cell>
          <cell r="E376" t="str">
            <v xml:space="preserve"> [ 역무실 - 승강장 상선 M,C ]</v>
          </cell>
          <cell r="Z376">
            <v>1958.8</v>
          </cell>
        </row>
        <row r="377">
          <cell r="E377" t="str">
            <v>가설역사 :</v>
          </cell>
          <cell r="F377" t="str">
            <v>(1.5 + 3 + 0.5 + 6.5 + 0.5 + 16.5 + 0.5 + 1.5 + 4.5 + 0.4 + 3 + 0.5) x 2</v>
          </cell>
        </row>
        <row r="378">
          <cell r="F378" t="str">
            <v>Ca 1:</v>
          </cell>
          <cell r="G378" t="str">
            <v>(0.5 + 12 + 0.3 + 2 + 2) x 2</v>
          </cell>
        </row>
        <row r="379">
          <cell r="F379" t="str">
            <v>(30 + 0.5 + 30 + 0.5 + 30 + 0.5 + 30 + 0.5 + 30 + 0.5 + 30 +  0.5 + 30 +  0.5) x 2</v>
          </cell>
        </row>
        <row r="380">
          <cell r="F380" t="str">
            <v>Ca 2:</v>
          </cell>
          <cell r="G380" t="str">
            <v>11 +  0.3 + 2 + 2</v>
          </cell>
        </row>
        <row r="381">
          <cell r="F381" t="str">
            <v>Mo</v>
          </cell>
          <cell r="G381" t="str">
            <v>4 + 0.3 + 2 + 2</v>
          </cell>
          <cell r="X381" t="str">
            <v>=</v>
          </cell>
          <cell r="Y381">
            <v>562</v>
          </cell>
        </row>
        <row r="382">
          <cell r="E382" t="str">
            <v xml:space="preserve"> [ 역무실 - 승강장 하선 M,C ]</v>
          </cell>
        </row>
        <row r="383">
          <cell r="E383" t="str">
            <v>가설역사 :</v>
          </cell>
          <cell r="F383" t="str">
            <v>(1.5 + 3 + 0.5 + 6.5 + 0.5 +  1.5 + 4.5 + 0.4 + 3 + 0.5) x 2</v>
          </cell>
        </row>
        <row r="384">
          <cell r="F384" t="str">
            <v>Ca 1:</v>
          </cell>
          <cell r="G384" t="str">
            <v>(11 + 0.3 + 2 + 2) x 2 + 0.5 + 30 + 0.5 + 30 + 0.5 + 30 + 0.5 + 30 + 0.5</v>
          </cell>
        </row>
        <row r="385">
          <cell r="G385" t="str">
            <v>30 + 0.5 + 30 + 0.5 + 30 + 0.5 + 12 +  0.3 + 2 + 2</v>
          </cell>
        </row>
        <row r="386">
          <cell r="F386" t="str">
            <v>Mo</v>
          </cell>
          <cell r="G386" t="str">
            <v>0.5 + 17 + 0.3 + 2 + 2</v>
          </cell>
          <cell r="X386" t="str">
            <v>=</v>
          </cell>
          <cell r="Y386">
            <v>326.5</v>
          </cell>
        </row>
        <row r="387">
          <cell r="E387" t="str">
            <v>[역무실 → CAMERA, VIDEO PHONE]</v>
          </cell>
        </row>
        <row r="388">
          <cell r="E388" t="str">
            <v>(15+6+5.5↑+0.5+20.5+0.5)x4+CAMERA:0.5+4+0.3+2</v>
          </cell>
          <cell r="Y388">
            <v>198.8</v>
          </cell>
        </row>
        <row r="389">
          <cell r="E389" t="str">
            <v>V.P:0.5+6+0.5+25+4.5↓+0.3+V.P(2층):(0.5+9+0.5)x2</v>
          </cell>
          <cell r="Y389">
            <v>56.8</v>
          </cell>
        </row>
        <row r="390">
          <cell r="E390" t="str">
            <v>3+4.5↓+0.3+V.P(1층):0.5+5.5↓+0.4↓+0.5+4+7↓+0.3</v>
          </cell>
          <cell r="Y390">
            <v>26</v>
          </cell>
        </row>
        <row r="391">
          <cell r="E391" t="str">
            <v>(15+10+5.5↑+0.5+6+0.5+10+0.5+9+0.5)x7+(0.5+17.5+0.5)x3</v>
          </cell>
          <cell r="Y391">
            <v>458</v>
          </cell>
        </row>
        <row r="392">
          <cell r="E392" t="str">
            <v>CAMERA:(0.5+1+0.3+2)x3+V.P:(0.5+7.5+0.5)x2+1+4.5↓+0.3</v>
          </cell>
          <cell r="Y392">
            <v>34.200000000000003</v>
          </cell>
        </row>
        <row r="393">
          <cell r="E393" t="str">
            <v>V.P:0.5+5.5↓+0.4↓+0.5+1+7↓+0.3</v>
          </cell>
          <cell r="Y393">
            <v>15.2</v>
          </cell>
        </row>
        <row r="394">
          <cell r="E394" t="str">
            <v>CAMERA:0.5+12+(0.5+7.5+0.3+2)x2+8+(0.5+11+0.3+2)x2</v>
          </cell>
          <cell r="Y394">
            <v>68.7</v>
          </cell>
        </row>
        <row r="395">
          <cell r="E395" t="str">
            <v>17+0.5+8.5+0.5+8.5+0.5+4+0.3+2+V.P:(0.5+12+0.5+8)x3</v>
          </cell>
          <cell r="Y395">
            <v>104.8</v>
          </cell>
        </row>
        <row r="396">
          <cell r="E396" t="str">
            <v>(0.5+17+0.5)x3+(0.5+8.5+0.5+8.5+0.5+8+4.5↓+0.3)</v>
          </cell>
          <cell r="Y396">
            <v>85.3</v>
          </cell>
        </row>
        <row r="397">
          <cell r="E397" t="str">
            <v>(0.5+1+4.5+0.3)+(0.5+5.5+1.4+0.5+1+7+0.3)</v>
          </cell>
          <cell r="Y397">
            <v>22.5</v>
          </cell>
        </row>
        <row r="399">
          <cell r="A399" t="str">
            <v xml:space="preserve"> 후강전선관 신설 16C (천장노출)</v>
          </cell>
          <cell r="B399" t="str">
            <v xml:space="preserve"> 후강전선관 신설</v>
          </cell>
          <cell r="C399" t="str">
            <v xml:space="preserve"> 16C (천장노출)</v>
          </cell>
          <cell r="D399" t="str">
            <v>m</v>
          </cell>
          <cell r="E399" t="str">
            <v>가설역사 :</v>
          </cell>
          <cell r="F399" t="str">
            <v>11 + 12 + 30 x 7 + 11 + 12 + 30 x 7</v>
          </cell>
          <cell r="X399" t="str">
            <v>=</v>
          </cell>
          <cell r="Y399">
            <v>466</v>
          </cell>
          <cell r="Z399">
            <v>540.5</v>
          </cell>
        </row>
        <row r="400">
          <cell r="A400" t="str">
            <v/>
          </cell>
          <cell r="E400" t="str">
            <v>6+25+4+3=4+7.5+11+1+4+8+1</v>
          </cell>
          <cell r="X400" t="str">
            <v>=</v>
          </cell>
          <cell r="Y400">
            <v>74.5</v>
          </cell>
        </row>
        <row r="401">
          <cell r="A401" t="str">
            <v xml:space="preserve"> 후강전선관 신설 16C (벽매입)</v>
          </cell>
          <cell r="B401" t="str">
            <v xml:space="preserve"> 후강전선관 신설</v>
          </cell>
          <cell r="C401" t="str">
            <v xml:space="preserve"> 16C (벽매입)</v>
          </cell>
          <cell r="D401" t="str">
            <v>m</v>
          </cell>
          <cell r="E401" t="str">
            <v>4.5+4.5+5.5+0.4+7+4.5+4.5+5.5+0.4+7</v>
          </cell>
          <cell r="X401" t="str">
            <v>=</v>
          </cell>
          <cell r="Y401">
            <v>43.8</v>
          </cell>
          <cell r="Z401">
            <v>43.8</v>
          </cell>
        </row>
        <row r="402">
          <cell r="A402" t="str">
            <v xml:space="preserve"> 후강전선관 신설 16C (철강조)</v>
          </cell>
          <cell r="B402" t="str">
            <v xml:space="preserve"> 후강전선관 신설</v>
          </cell>
          <cell r="C402" t="str">
            <v xml:space="preserve"> 16C (철강조)</v>
          </cell>
          <cell r="D402" t="str">
            <v>m</v>
          </cell>
          <cell r="E402">
            <v>5</v>
          </cell>
          <cell r="X402" t="str">
            <v>=</v>
          </cell>
          <cell r="Y402">
            <v>5</v>
          </cell>
          <cell r="Z402">
            <v>5</v>
          </cell>
        </row>
        <row r="403">
          <cell r="A403" t="str">
            <v xml:space="preserve"> 후강전선관 신설 16C (매입)</v>
          </cell>
          <cell r="B403" t="str">
            <v xml:space="preserve"> 후강전선관 신설</v>
          </cell>
          <cell r="C403" t="str">
            <v xml:space="preserve"> 16C (매입)</v>
          </cell>
          <cell r="D403" t="str">
            <v>m</v>
          </cell>
          <cell r="X403" t="str">
            <v>=</v>
          </cell>
        </row>
        <row r="404">
          <cell r="A404" t="str">
            <v/>
          </cell>
        </row>
        <row r="405">
          <cell r="A405" t="str">
            <v xml:space="preserve"> 후강전선관 신설 22C (천장노출)</v>
          </cell>
          <cell r="B405" t="str">
            <v xml:space="preserve"> 후강전선관 신설</v>
          </cell>
          <cell r="C405" t="str">
            <v xml:space="preserve"> 22C (천장노출)</v>
          </cell>
          <cell r="D405" t="str">
            <v>m</v>
          </cell>
          <cell r="E405" t="str">
            <v>가설역사 :</v>
          </cell>
          <cell r="F405" t="str">
            <v>4 x 2 + 11 + 17 x 2 + 30 x 7 + 12</v>
          </cell>
          <cell r="X405" t="str">
            <v>=</v>
          </cell>
          <cell r="Y405">
            <v>286</v>
          </cell>
          <cell r="Z405">
            <v>1215</v>
          </cell>
        </row>
        <row r="406">
          <cell r="A406" t="str">
            <v/>
          </cell>
          <cell r="E406" t="str">
            <v>20.5+6+25+4+9+3+4+6x3+10x3+9x3+17.5+7.5x2+1+1+1+1</v>
          </cell>
        </row>
        <row r="407">
          <cell r="E407" t="str">
            <v>12x2+17+1+8.5+8.5+4+8+3+20+25+27+32+30+30+30+16+5+5+4</v>
          </cell>
        </row>
        <row r="408">
          <cell r="E408" t="str">
            <v>2+3+25+25+27+32+30+30+30+9+6</v>
          </cell>
        </row>
        <row r="409">
          <cell r="E409" t="str">
            <v>(5+3+16.5+8+12)x2+(7.5+17)x2+(9+10+5)x4</v>
          </cell>
          <cell r="X409" t="str">
            <v>=</v>
          </cell>
          <cell r="Y409">
            <v>929</v>
          </cell>
        </row>
        <row r="410">
          <cell r="A410" t="str">
            <v xml:space="preserve"> 후강전선관 신설 22C (벽매입)</v>
          </cell>
          <cell r="B410" t="str">
            <v xml:space="preserve"> 후강전선관 신설</v>
          </cell>
          <cell r="C410" t="str">
            <v xml:space="preserve"> 22C (벽매입)</v>
          </cell>
          <cell r="D410" t="str">
            <v>m</v>
          </cell>
          <cell r="E410" t="str">
            <v>4.5↓+4.5↓+5.5↓+0.4↓+7↓+(5.5↑+0.4↑)x2+7 x2</v>
          </cell>
          <cell r="X410" t="str">
            <v>=</v>
          </cell>
          <cell r="Y410">
            <v>47.7</v>
          </cell>
          <cell r="Z410">
            <v>116.2</v>
          </cell>
        </row>
        <row r="411">
          <cell r="A411" t="str">
            <v/>
          </cell>
          <cell r="E411" t="str">
            <v>4.5↓+4.5↓+5.5↓+0.4↓+1+7↓+(0.4↑+5.5↑)x4+5.5↓x4</v>
          </cell>
          <cell r="X411" t="str">
            <v>=</v>
          </cell>
          <cell r="Y411">
            <v>68.5</v>
          </cell>
        </row>
        <row r="412">
          <cell r="A412" t="str">
            <v xml:space="preserve"> 후강전선관 신설 22C (철강조)</v>
          </cell>
          <cell r="B412" t="str">
            <v xml:space="preserve"> 후강전선관 신설</v>
          </cell>
          <cell r="C412" t="str">
            <v xml:space="preserve"> 22C (철강조)</v>
          </cell>
          <cell r="D412" t="str">
            <v>m</v>
          </cell>
          <cell r="E412">
            <v>5</v>
          </cell>
          <cell r="X412" t="str">
            <v>=</v>
          </cell>
          <cell r="Y412">
            <v>5</v>
          </cell>
          <cell r="Z412">
            <v>5</v>
          </cell>
        </row>
        <row r="413">
          <cell r="A413" t="str">
            <v xml:space="preserve"> 후강전선관 신설 22C (매입)</v>
          </cell>
          <cell r="B413" t="str">
            <v xml:space="preserve"> 후강전선관 신설</v>
          </cell>
          <cell r="C413" t="str">
            <v xml:space="preserve"> 22C (매입)</v>
          </cell>
          <cell r="D413" t="str">
            <v>m</v>
          </cell>
          <cell r="E413" t="str">
            <v>10+10x3+11x4</v>
          </cell>
          <cell r="X413" t="str">
            <v>=</v>
          </cell>
          <cell r="Y413">
            <v>84</v>
          </cell>
          <cell r="Z413">
            <v>84</v>
          </cell>
        </row>
        <row r="414">
          <cell r="A414" t="str">
            <v/>
          </cell>
        </row>
        <row r="415">
          <cell r="A415" t="str">
            <v xml:space="preserve"> 후강전선관 신설 28C (천장노출)</v>
          </cell>
          <cell r="B415" t="str">
            <v xml:space="preserve"> 후강전선관 신설</v>
          </cell>
          <cell r="C415" t="str">
            <v xml:space="preserve"> 28C (천장노출)</v>
          </cell>
          <cell r="D415" t="str">
            <v>m</v>
          </cell>
          <cell r="E415" t="str">
            <v>17.5 + 8</v>
          </cell>
          <cell r="X415" t="str">
            <v>=</v>
          </cell>
          <cell r="Y415">
            <v>25.5</v>
          </cell>
          <cell r="Z415">
            <v>25.5</v>
          </cell>
        </row>
        <row r="416">
          <cell r="A416" t="str">
            <v xml:space="preserve"> 후강전선관 신설 28C (벽매입)</v>
          </cell>
          <cell r="B416" t="str">
            <v xml:space="preserve"> 후강전선관 신설</v>
          </cell>
          <cell r="C416" t="str">
            <v xml:space="preserve"> 28C (벽매입)</v>
          </cell>
          <cell r="D416" t="str">
            <v>m</v>
          </cell>
          <cell r="E416" t="str">
            <v>5.5 x 3</v>
          </cell>
          <cell r="X416" t="str">
            <v>=</v>
          </cell>
          <cell r="Y416">
            <v>16.5</v>
          </cell>
          <cell r="Z416">
            <v>16.5</v>
          </cell>
        </row>
        <row r="417">
          <cell r="A417" t="str">
            <v xml:space="preserve"> 후강전선관 신설 28C (철강조)</v>
          </cell>
          <cell r="B417" t="str">
            <v xml:space="preserve"> 후강전선관 신설</v>
          </cell>
          <cell r="C417" t="str">
            <v xml:space="preserve"> 28C (철강조)</v>
          </cell>
          <cell r="D417" t="str">
            <v>m</v>
          </cell>
          <cell r="E417">
            <v>10</v>
          </cell>
          <cell r="X417" t="str">
            <v>=</v>
          </cell>
          <cell r="Y417">
            <v>10</v>
          </cell>
          <cell r="Z417">
            <v>10</v>
          </cell>
        </row>
        <row r="418">
          <cell r="A418" t="str">
            <v xml:space="preserve"> 후강전선관 신설 28C (매입)</v>
          </cell>
          <cell r="B418" t="str">
            <v xml:space="preserve"> 후강전선관 신설</v>
          </cell>
          <cell r="C418" t="str">
            <v xml:space="preserve"> 28C (매입)</v>
          </cell>
          <cell r="D418" t="str">
            <v>m</v>
          </cell>
          <cell r="E418" t="str">
            <v>6 x 3</v>
          </cell>
          <cell r="X418" t="str">
            <v>=</v>
          </cell>
          <cell r="Y418">
            <v>18</v>
          </cell>
          <cell r="Z418">
            <v>18</v>
          </cell>
        </row>
        <row r="419">
          <cell r="A419" t="str">
            <v/>
          </cell>
        </row>
        <row r="420">
          <cell r="A420" t="str">
            <v xml:space="preserve"> 후강전선관 신설 36C (천장노출)</v>
          </cell>
          <cell r="B420" t="str">
            <v xml:space="preserve"> 후강전선관 신설</v>
          </cell>
          <cell r="C420" t="str">
            <v xml:space="preserve"> 36C (천장노출)</v>
          </cell>
          <cell r="D420" t="str">
            <v>m</v>
          </cell>
          <cell r="X420" t="str">
            <v>=</v>
          </cell>
          <cell r="Z420">
            <v>0</v>
          </cell>
        </row>
        <row r="421">
          <cell r="A421" t="str">
            <v xml:space="preserve"> 후강전선관 신설 36C (벽매입)</v>
          </cell>
          <cell r="B421" t="str">
            <v xml:space="preserve"> 후강전선관 신설</v>
          </cell>
          <cell r="C421" t="str">
            <v xml:space="preserve"> 36C (벽매입)</v>
          </cell>
          <cell r="D421" t="str">
            <v>m</v>
          </cell>
          <cell r="E421" t="str">
            <v>6x2+10x3</v>
          </cell>
          <cell r="X421" t="str">
            <v>=</v>
          </cell>
          <cell r="Y421">
            <v>42</v>
          </cell>
          <cell r="Z421">
            <v>42</v>
          </cell>
        </row>
        <row r="422">
          <cell r="A422" t="str">
            <v/>
          </cell>
        </row>
        <row r="423">
          <cell r="A423" t="str">
            <v xml:space="preserve"> 후강전선관 신설 42C (천장노출)</v>
          </cell>
          <cell r="B423" t="str">
            <v xml:space="preserve"> 후강전선관 신설</v>
          </cell>
          <cell r="C423" t="str">
            <v xml:space="preserve"> 42C (천장노출)</v>
          </cell>
          <cell r="D423" t="str">
            <v>m</v>
          </cell>
          <cell r="E423" t="str">
            <v>가설역사 :</v>
          </cell>
          <cell r="F423" t="str">
            <v>6.5 x 2 + 1.5 + 16.5 + 1.5 +  30  x 7 + 12 + 6 x 2</v>
          </cell>
          <cell r="X423" t="str">
            <v>=</v>
          </cell>
          <cell r="Y423">
            <v>266.5</v>
          </cell>
          <cell r="Z423">
            <v>311</v>
          </cell>
        </row>
        <row r="424">
          <cell r="E424" t="str">
            <v>9+7.5+11+8.5+8.5</v>
          </cell>
          <cell r="X424" t="str">
            <v>=</v>
          </cell>
          <cell r="Y424">
            <v>44.5</v>
          </cell>
        </row>
        <row r="425">
          <cell r="A425" t="str">
            <v xml:space="preserve"> 후강전선관 신설 42C (벽매입)</v>
          </cell>
          <cell r="B425" t="str">
            <v xml:space="preserve"> 후강전선관 신설</v>
          </cell>
          <cell r="C425" t="str">
            <v xml:space="preserve"> 42C (벽매입)</v>
          </cell>
          <cell r="D425" t="str">
            <v>m</v>
          </cell>
          <cell r="E425" t="str">
            <v>가설역사 :</v>
          </cell>
          <cell r="F425" t="str">
            <v>3 x 2 + 4.5 + 4.5 + 0.4 x 2</v>
          </cell>
          <cell r="X425" t="str">
            <v>=</v>
          </cell>
          <cell r="Y425">
            <v>15.8</v>
          </cell>
          <cell r="Z425">
            <v>15.8</v>
          </cell>
        </row>
        <row r="426">
          <cell r="A426" t="str">
            <v/>
          </cell>
        </row>
        <row r="427">
          <cell r="A427" t="str">
            <v xml:space="preserve"> 후강전선관 신설 54C (천정노출)</v>
          </cell>
          <cell r="B427" t="str">
            <v xml:space="preserve"> 후강전선관 신설</v>
          </cell>
          <cell r="C427" t="str">
            <v xml:space="preserve"> 54C (천정노출)</v>
          </cell>
          <cell r="D427" t="str">
            <v>m</v>
          </cell>
          <cell r="E427" t="str">
            <v>20.5+6+10+9+12+8+17</v>
          </cell>
          <cell r="X427" t="str">
            <v>=</v>
          </cell>
          <cell r="Y427">
            <v>82.5</v>
          </cell>
          <cell r="Z427">
            <v>82.5</v>
          </cell>
        </row>
        <row r="428">
          <cell r="A428" t="str">
            <v xml:space="preserve"> 후강전선관 신설 54C (벽매입)</v>
          </cell>
          <cell r="B428" t="str">
            <v xml:space="preserve"> 후강전선관 신설</v>
          </cell>
          <cell r="C428" t="str">
            <v xml:space="preserve"> 54C (벽매입)</v>
          </cell>
          <cell r="D428" t="str">
            <v>m</v>
          </cell>
          <cell r="E428" t="str">
            <v>5.5x2</v>
          </cell>
          <cell r="X428" t="str">
            <v>=</v>
          </cell>
          <cell r="Y428">
            <v>11</v>
          </cell>
          <cell r="Z428">
            <v>11</v>
          </cell>
        </row>
        <row r="429">
          <cell r="A429" t="str">
            <v/>
          </cell>
        </row>
        <row r="430">
          <cell r="A430" t="str">
            <v xml:space="preserve"> 후렉시블전선관 신설 16C (천장노출)</v>
          </cell>
          <cell r="B430" t="str">
            <v xml:space="preserve"> 후렉시블전선관 신설</v>
          </cell>
          <cell r="C430" t="str">
            <v xml:space="preserve"> 16C (천장노출)</v>
          </cell>
          <cell r="D430" t="str">
            <v>m</v>
          </cell>
          <cell r="E430" t="str">
            <v>가설역사 :</v>
          </cell>
          <cell r="F430" t="str">
            <v>2 x 4</v>
          </cell>
          <cell r="X430" t="str">
            <v>=</v>
          </cell>
          <cell r="Y430">
            <v>8</v>
          </cell>
          <cell r="Z430">
            <v>8</v>
          </cell>
        </row>
        <row r="431">
          <cell r="A431" t="str">
            <v xml:space="preserve"> 후렉시블전선관 신설 16C (철강조)</v>
          </cell>
          <cell r="B431" t="str">
            <v xml:space="preserve"> 후렉시블전선관 신설</v>
          </cell>
          <cell r="C431" t="str">
            <v xml:space="preserve"> 16C (철강조)</v>
          </cell>
          <cell r="D431" t="str">
            <v>m</v>
          </cell>
          <cell r="X431" t="str">
            <v>=</v>
          </cell>
          <cell r="Z431">
            <v>0</v>
          </cell>
        </row>
        <row r="432">
          <cell r="A432" t="str">
            <v/>
          </cell>
        </row>
        <row r="433">
          <cell r="A433" t="str">
            <v xml:space="preserve"> 후렉시블전선관 신설 22C (철강조)</v>
          </cell>
          <cell r="B433" t="str">
            <v xml:space="preserve"> 후렉시블전선관 신설</v>
          </cell>
          <cell r="C433" t="str">
            <v xml:space="preserve"> 22C (철강조)</v>
          </cell>
          <cell r="D433" t="str">
            <v>m</v>
          </cell>
          <cell r="E433" t="str">
            <v>가설역사 :</v>
          </cell>
          <cell r="F433" t="str">
            <v>2 x 7</v>
          </cell>
          <cell r="X433" t="str">
            <v>=</v>
          </cell>
          <cell r="Y433">
            <v>14</v>
          </cell>
          <cell r="Z433">
            <v>14</v>
          </cell>
        </row>
        <row r="434">
          <cell r="A434" t="str">
            <v/>
          </cell>
        </row>
        <row r="435">
          <cell r="A435" t="str">
            <v xml:space="preserve"> 후렉시블전선관 신설 28C (철강조)</v>
          </cell>
          <cell r="B435" t="str">
            <v xml:space="preserve"> 후렉시블전선관 신설</v>
          </cell>
          <cell r="C435" t="str">
            <v xml:space="preserve"> 28C (철강조)</v>
          </cell>
          <cell r="D435" t="str">
            <v>m</v>
          </cell>
          <cell r="E435">
            <v>5</v>
          </cell>
          <cell r="F435">
            <v>5</v>
          </cell>
          <cell r="G435">
            <v>5</v>
          </cell>
          <cell r="H435">
            <v>5</v>
          </cell>
          <cell r="X435" t="str">
            <v>=</v>
          </cell>
          <cell r="Y435">
            <v>20</v>
          </cell>
          <cell r="Z435">
            <v>20</v>
          </cell>
        </row>
        <row r="436">
          <cell r="A436" t="str">
            <v/>
          </cell>
        </row>
        <row r="437">
          <cell r="A437" t="str">
            <v xml:space="preserve"> 노말밴드 28C</v>
          </cell>
          <cell r="B437" t="str">
            <v xml:space="preserve"> 노말밴드</v>
          </cell>
          <cell r="C437" t="str">
            <v xml:space="preserve"> 28C</v>
          </cell>
          <cell r="D437" t="str">
            <v>개</v>
          </cell>
          <cell r="E437">
            <v>3</v>
          </cell>
          <cell r="F437">
            <v>3</v>
          </cell>
          <cell r="X437" t="str">
            <v>=</v>
          </cell>
          <cell r="Y437">
            <v>6</v>
          </cell>
          <cell r="Z437">
            <v>6</v>
          </cell>
        </row>
        <row r="438">
          <cell r="A438" t="str">
            <v xml:space="preserve"> 노말밴드 42C</v>
          </cell>
          <cell r="B438" t="str">
            <v xml:space="preserve"> 노말밴드</v>
          </cell>
          <cell r="C438" t="str">
            <v xml:space="preserve"> 42C</v>
          </cell>
          <cell r="D438" t="str">
            <v>개</v>
          </cell>
          <cell r="E438">
            <v>6</v>
          </cell>
          <cell r="F438">
            <v>5</v>
          </cell>
          <cell r="X438" t="str">
            <v>=</v>
          </cell>
          <cell r="Y438">
            <v>11</v>
          </cell>
          <cell r="Z438">
            <v>11</v>
          </cell>
        </row>
        <row r="439">
          <cell r="A439" t="str">
            <v xml:space="preserve"> 노말밴드 54C</v>
          </cell>
          <cell r="B439" t="str">
            <v xml:space="preserve"> 노말밴드</v>
          </cell>
          <cell r="C439" t="str">
            <v xml:space="preserve"> 54C</v>
          </cell>
          <cell r="D439" t="str">
            <v>개</v>
          </cell>
          <cell r="F439">
            <v>5</v>
          </cell>
          <cell r="X439" t="str">
            <v>=</v>
          </cell>
          <cell r="Y439">
            <v>5</v>
          </cell>
          <cell r="Z439">
            <v>5</v>
          </cell>
        </row>
        <row r="440">
          <cell r="A440" t="str">
            <v/>
          </cell>
        </row>
        <row r="441">
          <cell r="A441" t="str">
            <v xml:space="preserve"> 풀박스 설치 100×100×100</v>
          </cell>
          <cell r="B441" t="str">
            <v xml:space="preserve"> 풀박스 설치</v>
          </cell>
          <cell r="C441" t="str">
            <v xml:space="preserve"> 100×100×100</v>
          </cell>
          <cell r="D441" t="str">
            <v>개</v>
          </cell>
          <cell r="E441">
            <v>1</v>
          </cell>
          <cell r="X441" t="str">
            <v>=</v>
          </cell>
          <cell r="Y441">
            <v>1</v>
          </cell>
          <cell r="Z441">
            <v>1</v>
          </cell>
        </row>
        <row r="442">
          <cell r="A442" t="str">
            <v xml:space="preserve"> 풀박스 설치 200×200×100</v>
          </cell>
          <cell r="B442" t="str">
            <v xml:space="preserve"> 풀박스 설치</v>
          </cell>
          <cell r="C442" t="str">
            <v xml:space="preserve"> 200×200×100</v>
          </cell>
          <cell r="D442" t="str">
            <v>개</v>
          </cell>
          <cell r="E442">
            <v>1</v>
          </cell>
          <cell r="F442">
            <v>4</v>
          </cell>
          <cell r="G442">
            <v>4</v>
          </cell>
          <cell r="H442">
            <v>3</v>
          </cell>
          <cell r="X442" t="str">
            <v>=</v>
          </cell>
          <cell r="Y442">
            <v>12</v>
          </cell>
          <cell r="Z442">
            <v>12</v>
          </cell>
        </row>
        <row r="443">
          <cell r="A443" t="str">
            <v xml:space="preserve"> 풀박스 설치 300×300×200</v>
          </cell>
          <cell r="B443" t="str">
            <v xml:space="preserve"> 풀박스 설치</v>
          </cell>
          <cell r="C443" t="str">
            <v xml:space="preserve"> 300×300×200</v>
          </cell>
          <cell r="D443" t="str">
            <v>개</v>
          </cell>
          <cell r="E443">
            <v>1</v>
          </cell>
          <cell r="F443">
            <v>2</v>
          </cell>
          <cell r="X443" t="str">
            <v>=</v>
          </cell>
          <cell r="Y443">
            <v>3</v>
          </cell>
          <cell r="Z443">
            <v>3</v>
          </cell>
        </row>
        <row r="444">
          <cell r="A444" t="str">
            <v xml:space="preserve"> 풀박스 설치 400×400×200</v>
          </cell>
          <cell r="B444" t="str">
            <v xml:space="preserve"> 풀박스 설치</v>
          </cell>
          <cell r="C444" t="str">
            <v xml:space="preserve"> 400×400×200</v>
          </cell>
          <cell r="D444" t="str">
            <v>개</v>
          </cell>
          <cell r="F444">
            <v>4</v>
          </cell>
          <cell r="G444">
            <v>2</v>
          </cell>
          <cell r="H444">
            <v>2</v>
          </cell>
          <cell r="I444">
            <v>2</v>
          </cell>
          <cell r="J444">
            <v>1</v>
          </cell>
          <cell r="X444" t="str">
            <v>=</v>
          </cell>
          <cell r="Y444">
            <v>11</v>
          </cell>
          <cell r="Z444">
            <v>11</v>
          </cell>
        </row>
        <row r="445">
          <cell r="A445" t="str">
            <v/>
          </cell>
        </row>
        <row r="446">
          <cell r="A446" t="str">
            <v xml:space="preserve"> OUTLET BOX 설치 중형 4각 54mm</v>
          </cell>
          <cell r="B446" t="str">
            <v xml:space="preserve"> OUTLET BOX 설치</v>
          </cell>
          <cell r="C446" t="str">
            <v xml:space="preserve"> 중형 4각 54mm</v>
          </cell>
          <cell r="D446" t="str">
            <v>개</v>
          </cell>
          <cell r="E446">
            <v>6</v>
          </cell>
          <cell r="X446" t="str">
            <v>=</v>
          </cell>
          <cell r="Y446">
            <v>6</v>
          </cell>
          <cell r="Z446">
            <v>6</v>
          </cell>
        </row>
        <row r="447">
          <cell r="A447" t="str">
            <v/>
          </cell>
        </row>
        <row r="448">
          <cell r="A448" t="str">
            <v xml:space="preserve"> C형 찬넬 설치 60×30×10×2.3t</v>
          </cell>
          <cell r="B448" t="str">
            <v xml:space="preserve"> C형 찬넬 설치</v>
          </cell>
          <cell r="C448" t="str">
            <v xml:space="preserve"> 60×30×10×2.3t</v>
          </cell>
          <cell r="D448" t="str">
            <v>개</v>
          </cell>
          <cell r="E448" t="str">
            <v>가설역사 :</v>
          </cell>
          <cell r="F448" t="str">
            <v xml:space="preserve"> (466 + 286 + 266.5) ÷ 3 ÷ 1.5</v>
          </cell>
          <cell r="X448" t="str">
            <v>=</v>
          </cell>
          <cell r="Y448">
            <v>226.3</v>
          </cell>
          <cell r="Z448">
            <v>488</v>
          </cell>
        </row>
        <row r="449">
          <cell r="F449" t="str">
            <v xml:space="preserve"> (74.5 + 949 + 25.5 + 44.5 + 82.5) ÷ 3 ÷ 1.5</v>
          </cell>
          <cell r="X449" t="str">
            <v>=</v>
          </cell>
          <cell r="Y449">
            <v>261.3</v>
          </cell>
        </row>
        <row r="450">
          <cell r="A450" t="str">
            <v/>
          </cell>
        </row>
        <row r="451">
          <cell r="A451" t="str">
            <v xml:space="preserve"> 클램프 16C</v>
          </cell>
          <cell r="B451" t="str">
            <v xml:space="preserve"> 클램프</v>
          </cell>
          <cell r="C451" t="str">
            <v xml:space="preserve"> 16C</v>
          </cell>
          <cell r="D451" t="str">
            <v>개</v>
          </cell>
          <cell r="E451" t="str">
            <v>가설역사 :</v>
          </cell>
          <cell r="F451" t="str">
            <v xml:space="preserve"> 466 ÷ 1.5</v>
          </cell>
          <cell r="J451" t="str">
            <v>74.5 ÷ 1.5</v>
          </cell>
          <cell r="X451" t="str">
            <v>=</v>
          </cell>
          <cell r="Y451">
            <v>360.3</v>
          </cell>
          <cell r="Z451">
            <v>361</v>
          </cell>
        </row>
        <row r="452">
          <cell r="A452" t="str">
            <v xml:space="preserve"> 클램프 22C</v>
          </cell>
          <cell r="B452" t="str">
            <v xml:space="preserve"> 클램프</v>
          </cell>
          <cell r="C452" t="str">
            <v xml:space="preserve"> 22C</v>
          </cell>
          <cell r="D452" t="str">
            <v>개</v>
          </cell>
          <cell r="E452" t="str">
            <v>가설역사 :</v>
          </cell>
          <cell r="F452" t="str">
            <v xml:space="preserve"> 286 ÷ 1.5</v>
          </cell>
          <cell r="J452" t="str">
            <v>949 ÷ 1.5</v>
          </cell>
          <cell r="X452" t="str">
            <v>=</v>
          </cell>
          <cell r="Y452">
            <v>823.3</v>
          </cell>
          <cell r="Z452">
            <v>824</v>
          </cell>
        </row>
        <row r="453">
          <cell r="A453" t="str">
            <v xml:space="preserve"> 클램프 28C</v>
          </cell>
          <cell r="B453" t="str">
            <v xml:space="preserve"> 클램프</v>
          </cell>
          <cell r="C453" t="str">
            <v xml:space="preserve"> 28C</v>
          </cell>
          <cell r="D453" t="str">
            <v>개</v>
          </cell>
          <cell r="J453" t="str">
            <v>25.5 ÷ 1.5</v>
          </cell>
          <cell r="X453" t="str">
            <v>=</v>
          </cell>
          <cell r="Y453">
            <v>17</v>
          </cell>
          <cell r="Z453">
            <v>17</v>
          </cell>
        </row>
        <row r="454">
          <cell r="A454" t="str">
            <v xml:space="preserve"> 클램프 36C</v>
          </cell>
          <cell r="B454" t="str">
            <v xml:space="preserve"> 클램프</v>
          </cell>
          <cell r="C454" t="str">
            <v xml:space="preserve"> 36C</v>
          </cell>
          <cell r="D454" t="str">
            <v>개</v>
          </cell>
          <cell r="X454" t="str">
            <v>=</v>
          </cell>
          <cell r="Z454">
            <v>0</v>
          </cell>
        </row>
        <row r="455">
          <cell r="A455" t="str">
            <v xml:space="preserve"> 클램프 42C</v>
          </cell>
          <cell r="B455" t="str">
            <v xml:space="preserve"> 클램프</v>
          </cell>
          <cell r="C455" t="str">
            <v xml:space="preserve"> 42C</v>
          </cell>
          <cell r="D455" t="str">
            <v>개</v>
          </cell>
          <cell r="E455" t="str">
            <v>가설역사 :</v>
          </cell>
          <cell r="F455" t="str">
            <v xml:space="preserve"> 266.5 ÷ 1.5</v>
          </cell>
          <cell r="J455" t="str">
            <v>44.5 ÷ 1.5</v>
          </cell>
          <cell r="X455" t="str">
            <v>=</v>
          </cell>
          <cell r="Y455">
            <v>207.3</v>
          </cell>
          <cell r="Z455">
            <v>208</v>
          </cell>
        </row>
        <row r="456">
          <cell r="A456" t="str">
            <v xml:space="preserve"> 클램프 54C</v>
          </cell>
          <cell r="B456" t="str">
            <v xml:space="preserve"> 클램프</v>
          </cell>
          <cell r="C456" t="str">
            <v xml:space="preserve"> 54C</v>
          </cell>
          <cell r="D456" t="str">
            <v>개</v>
          </cell>
          <cell r="J456" t="str">
            <v>82.5 ÷ 1.5</v>
          </cell>
          <cell r="X456" t="str">
            <v>=</v>
          </cell>
          <cell r="Y456">
            <v>55</v>
          </cell>
          <cell r="Z456">
            <v>55</v>
          </cell>
        </row>
        <row r="457">
          <cell r="A457" t="str">
            <v/>
          </cell>
        </row>
        <row r="458">
          <cell r="A458" t="str">
            <v xml:space="preserve"> CCTV수상기 콘솔 신설 C14-4형</v>
          </cell>
          <cell r="B458" t="str">
            <v xml:space="preserve"> CCTV수상기 콘솔 신설</v>
          </cell>
          <cell r="C458" t="str">
            <v xml:space="preserve"> C14-4형</v>
          </cell>
          <cell r="D458" t="str">
            <v>대</v>
          </cell>
          <cell r="G458">
            <v>1</v>
          </cell>
          <cell r="X458" t="str">
            <v>=</v>
          </cell>
          <cell r="Y458">
            <v>1</v>
          </cell>
          <cell r="Z458">
            <v>1</v>
          </cell>
        </row>
        <row r="459">
          <cell r="A459" t="str">
            <v xml:space="preserve"> CCTV수상기 신설 M20-2형</v>
          </cell>
          <cell r="B459" t="str">
            <v xml:space="preserve"> CCTV수상기 신설</v>
          </cell>
          <cell r="C459" t="str">
            <v xml:space="preserve"> M20-2형</v>
          </cell>
          <cell r="D459" t="str">
            <v>대</v>
          </cell>
          <cell r="E459">
            <v>2</v>
          </cell>
          <cell r="G459">
            <v>2</v>
          </cell>
          <cell r="X459" t="str">
            <v>=</v>
          </cell>
          <cell r="Y459">
            <v>4</v>
          </cell>
          <cell r="Z459">
            <v>4</v>
          </cell>
        </row>
        <row r="460">
          <cell r="A460" t="str">
            <v xml:space="preserve"> CCTV카메라 신설 CCD- 8</v>
          </cell>
          <cell r="B460" t="str">
            <v xml:space="preserve"> CCTV카메라 신설</v>
          </cell>
          <cell r="C460" t="str">
            <v xml:space="preserve"> CCD- 8</v>
          </cell>
          <cell r="D460" t="str">
            <v>대</v>
          </cell>
          <cell r="G460">
            <v>12</v>
          </cell>
          <cell r="X460" t="str">
            <v>=</v>
          </cell>
          <cell r="Y460">
            <v>12</v>
          </cell>
          <cell r="Z460">
            <v>12</v>
          </cell>
        </row>
        <row r="461">
          <cell r="A461" t="str">
            <v xml:space="preserve"> CCTV카메라 신설 CCD-16</v>
          </cell>
          <cell r="B461" t="str">
            <v xml:space="preserve"> CCTV카메라 신설</v>
          </cell>
          <cell r="C461" t="str">
            <v xml:space="preserve"> CCD-16</v>
          </cell>
          <cell r="D461" t="str">
            <v>대</v>
          </cell>
          <cell r="E461">
            <v>4</v>
          </cell>
          <cell r="G461">
            <v>8</v>
          </cell>
          <cell r="X461" t="str">
            <v>=</v>
          </cell>
          <cell r="Y461">
            <v>12</v>
          </cell>
          <cell r="Z461">
            <v>12</v>
          </cell>
        </row>
        <row r="462">
          <cell r="A462" t="str">
            <v xml:space="preserve"> 강관주 설치 150mmx4m</v>
          </cell>
          <cell r="B462" t="str">
            <v xml:space="preserve"> 강관주 설치</v>
          </cell>
          <cell r="C462" t="str">
            <v xml:space="preserve"> 150mmx4m</v>
          </cell>
          <cell r="D462" t="str">
            <v>본</v>
          </cell>
          <cell r="G462">
            <v>2</v>
          </cell>
          <cell r="X462" t="str">
            <v>=</v>
          </cell>
          <cell r="Y462">
            <v>2</v>
          </cell>
          <cell r="Z462">
            <v>2</v>
          </cell>
        </row>
        <row r="463">
          <cell r="A463" t="str">
            <v xml:space="preserve"> 강관주 설치 100mmx4m</v>
          </cell>
          <cell r="B463" t="str">
            <v xml:space="preserve"> 강관주 설치</v>
          </cell>
          <cell r="C463" t="str">
            <v xml:space="preserve"> 100mmx4m</v>
          </cell>
          <cell r="D463" t="str">
            <v>본</v>
          </cell>
          <cell r="G463">
            <v>2</v>
          </cell>
          <cell r="X463" t="str">
            <v>=</v>
          </cell>
          <cell r="Y463">
            <v>2</v>
          </cell>
          <cell r="Z463">
            <v>2</v>
          </cell>
        </row>
        <row r="465">
          <cell r="A465" t="str">
            <v xml:space="preserve"> VIDEO PHONE 설치 모장치</v>
          </cell>
          <cell r="B465" t="str">
            <v xml:space="preserve"> VIDEO PHONE 설치</v>
          </cell>
          <cell r="C465" t="str">
            <v xml:space="preserve"> 모장치</v>
          </cell>
          <cell r="D465" t="str">
            <v>대</v>
          </cell>
          <cell r="E465">
            <v>1</v>
          </cell>
          <cell r="X465" t="str">
            <v>=</v>
          </cell>
          <cell r="Y465">
            <v>1</v>
          </cell>
          <cell r="Z465">
            <v>1</v>
          </cell>
        </row>
        <row r="466">
          <cell r="A466" t="str">
            <v xml:space="preserve"> VIDEO PHONE 설치 자장치</v>
          </cell>
          <cell r="B466" t="str">
            <v xml:space="preserve"> VIDEO PHONE 설치</v>
          </cell>
          <cell r="C466" t="str">
            <v xml:space="preserve"> 자장치</v>
          </cell>
          <cell r="D466" t="str">
            <v>대</v>
          </cell>
          <cell r="E466">
            <v>8</v>
          </cell>
          <cell r="X466" t="str">
            <v>=</v>
          </cell>
          <cell r="Y466">
            <v>8</v>
          </cell>
          <cell r="Z466">
            <v>8</v>
          </cell>
        </row>
        <row r="467">
          <cell r="A467" t="str">
            <v/>
          </cell>
        </row>
        <row r="468">
          <cell r="A468" t="str">
            <v/>
          </cell>
        </row>
        <row r="484">
          <cell r="A484" t="str">
            <v>4. 행선안내게시기설비</v>
          </cell>
          <cell r="B484" t="str">
            <v>4. 행선안내게시기설비</v>
          </cell>
        </row>
        <row r="485">
          <cell r="A485" t="str">
            <v xml:space="preserve"> 제어선 신설 CVV-S 24C/1.25㎟</v>
          </cell>
          <cell r="B485" t="str">
            <v xml:space="preserve"> 제어선 신설</v>
          </cell>
          <cell r="C485" t="str">
            <v xml:space="preserve"> CVV-S 24C/1.25㎟</v>
          </cell>
          <cell r="D485" t="str">
            <v>m</v>
          </cell>
          <cell r="E485" t="str">
            <v xml:space="preserve"> (1층) :   </v>
          </cell>
          <cell r="G485" t="str">
            <v xml:space="preserve">{0.5 × 6 + 11 + 5.5 + 0.3 + 5.6↓ + 5 + 6 + 0.3 + 5.6↓ + 5 + </v>
          </cell>
          <cell r="Z485">
            <v>1607.8000000000002</v>
          </cell>
        </row>
        <row r="486">
          <cell r="A486" t="str">
            <v/>
          </cell>
          <cell r="G486" t="str">
            <v>(20 + 0.5 + 12 + 0.5 + 8.6↓ + 0.5↓ + 19 + 1 + 19 + 1)× 2 +</v>
          </cell>
        </row>
        <row r="487">
          <cell r="A487" t="str">
            <v/>
          </cell>
          <cell r="G487" t="str">
            <v xml:space="preserve">(0.5↑+3.5↑ + 1 ) × 2 + (6 + 0.3 + 0.5↓ + 5)×2}×2 + (8.6↓ + </v>
          </cell>
        </row>
        <row r="488">
          <cell r="A488" t="str">
            <v/>
          </cell>
          <cell r="G488" t="str">
            <v>0.5↓)×2 + (17.5 + 1 + 17.5 + 1 + 17 + 1 + 17 + 1)×2 + (0.5↑+</v>
          </cell>
        </row>
        <row r="489">
          <cell r="A489" t="str">
            <v/>
          </cell>
          <cell r="G489" t="str">
            <v>3.5↑ + 1)×2 + (8 + 0.3 + 0.5↓)×2 + (8.6↓ + 0.5↓)×2 + (17.5+</v>
          </cell>
        </row>
        <row r="490">
          <cell r="A490" t="str">
            <v/>
          </cell>
          <cell r="G490" t="str">
            <v>1 + 17.5 + 1 + 22 + 1 + 22 + 1)×2 + (0.5↑ + 3.5↑ + 1) ×2 +</v>
          </cell>
        </row>
        <row r="491">
          <cell r="A491" t="str">
            <v/>
          </cell>
          <cell r="G491" t="str">
            <v>2 + (4 + 0.3 + 0.5↓)×2</v>
          </cell>
          <cell r="X491" t="str">
            <v>=</v>
          </cell>
          <cell r="Y491">
            <v>887.80000000000007</v>
          </cell>
        </row>
        <row r="492">
          <cell r="A492" t="str">
            <v/>
          </cell>
          <cell r="E492" t="str">
            <v xml:space="preserve"> (2층) :</v>
          </cell>
          <cell r="G492" t="str">
            <v xml:space="preserve">(15 + 4.5↑ + 3 + 0.5 + 19 + 0.5) ×12 +(6 + 0.5 + 11.5 + 0.5 + </v>
          </cell>
        </row>
        <row r="493">
          <cell r="A493" t="str">
            <v/>
          </cell>
          <cell r="G493" t="str">
            <v>7 + 0.5)×6 + (4.5↓×6)×2</v>
          </cell>
          <cell r="X493" t="str">
            <v>=</v>
          </cell>
          <cell r="Y493">
            <v>720</v>
          </cell>
        </row>
        <row r="494">
          <cell r="A494" t="str">
            <v/>
          </cell>
        </row>
        <row r="495">
          <cell r="A495" t="str">
            <v xml:space="preserve"> 전원선 신설 IV 5.5㎟</v>
          </cell>
          <cell r="B495" t="str">
            <v xml:space="preserve"> 전원선 신설</v>
          </cell>
          <cell r="C495" t="str">
            <v xml:space="preserve"> IV 5.5㎟</v>
          </cell>
          <cell r="D495" t="str">
            <v>m</v>
          </cell>
          <cell r="E495" t="str">
            <v xml:space="preserve"> (1층) : [</v>
          </cell>
          <cell r="G495" t="str">
            <v>{0.5 × 4 + (11 + 0.3 + 5.6↓+ 5)×2 + 20 + 0.5 + 12 + 0.5 + 8.6↓+</v>
          </cell>
          <cell r="Z495">
            <v>1758.8</v>
          </cell>
        </row>
        <row r="496">
          <cell r="A496" t="str">
            <v/>
          </cell>
          <cell r="G496" t="str">
            <v>0.5↓+ 19 + 1 + 19 + 1 + 0.5↑+ 3.5↑ + (1×2) + (6 + 0.3 + 0.5↓+</v>
          </cell>
        </row>
        <row r="497">
          <cell r="A497" t="str">
            <v/>
          </cell>
          <cell r="G497" t="str">
            <v xml:space="preserve">5)×2 + 6 + 0.3 + 0.5↓+ 5}×2 + (6 + 0.3 + 5.6↓ + 5)×2 + 8.6↓ + </v>
          </cell>
        </row>
        <row r="498">
          <cell r="A498" t="str">
            <v/>
          </cell>
          <cell r="G498" t="str">
            <v xml:space="preserve">0.5↓ + 17.5 + 1 + 17.5 + 1 + 17 + 1 + 17 + 1 + 0.5↑ + 3.6↑ + 1× </v>
          </cell>
        </row>
        <row r="499">
          <cell r="A499" t="str">
            <v/>
          </cell>
          <cell r="G499" t="str">
            <v xml:space="preserve">2 + (8 + 0.3 + 0.5↓+ 5)×2 + (8 + 0.3 + 0.5↓ + 5) + (6 + 0.3 + </v>
          </cell>
        </row>
        <row r="500">
          <cell r="A500" t="str">
            <v/>
          </cell>
          <cell r="G500" t="str">
            <v xml:space="preserve">5.6↓+ 5) + 8.6↓ + 0.5↓ + 17.5 + 1 + 17.5 + 22 + 1 + 22 + 1 + </v>
          </cell>
        </row>
        <row r="501">
          <cell r="A501" t="str">
            <v/>
          </cell>
          <cell r="G501" t="str">
            <v>0.5↑ + 3.5↑ + (4 + 0.3 + 0.5↓ + 5)×2 + (4 + 0.3 + 0.5↓)]×2</v>
          </cell>
          <cell r="X501" t="str">
            <v>=</v>
          </cell>
          <cell r="Y501">
            <v>1276.8</v>
          </cell>
        </row>
        <row r="502">
          <cell r="A502" t="str">
            <v/>
          </cell>
          <cell r="E502" t="str">
            <v xml:space="preserve"> (2층) : {</v>
          </cell>
          <cell r="G502" t="str">
            <v>(15 + 4.5↑ + 3 + 0.5 + 19 + 0.5)×4 + (7 + 0.5 + 11.5 + 0.5 + 7)×2 +</v>
          </cell>
        </row>
        <row r="503">
          <cell r="A503" t="str">
            <v/>
          </cell>
          <cell r="G503" t="str">
            <v>(4.5↓×2)×2}×2</v>
          </cell>
          <cell r="X503" t="str">
            <v>=</v>
          </cell>
          <cell r="Y503">
            <v>482</v>
          </cell>
        </row>
        <row r="504">
          <cell r="A504" t="str">
            <v/>
          </cell>
        </row>
        <row r="505">
          <cell r="A505" t="str">
            <v xml:space="preserve"> 후강전선관 신설 54C (천장노출)</v>
          </cell>
          <cell r="B505" t="str">
            <v xml:space="preserve"> 후강전선관 신설</v>
          </cell>
          <cell r="C505" t="str">
            <v xml:space="preserve"> 54C (천장노출)</v>
          </cell>
          <cell r="D505" t="str">
            <v>m</v>
          </cell>
          <cell r="E505" t="str">
            <v>(9+9)x2+17+7.5+12+8+16.5+7x2+2.5x2+3+27+32+(7+3)x2</v>
          </cell>
          <cell r="Z505">
            <v>457</v>
          </cell>
        </row>
        <row r="506">
          <cell r="E506" t="str">
            <v>30+30+(7+3)x2+(6.5+2.5)x2+5+27+32+(6+3)x2</v>
          </cell>
        </row>
        <row r="507">
          <cell r="E507" t="str">
            <v>30+30+(6+3.5)x2</v>
          </cell>
          <cell r="X507" t="str">
            <v>=</v>
          </cell>
          <cell r="Y507">
            <v>457</v>
          </cell>
        </row>
        <row r="508">
          <cell r="A508" t="str">
            <v xml:space="preserve"> 후강전선관 신설 54C (벽매입)</v>
          </cell>
          <cell r="B508" t="str">
            <v xml:space="preserve"> 후강전선관 신설</v>
          </cell>
          <cell r="C508" t="str">
            <v xml:space="preserve"> 54C (벽매입)</v>
          </cell>
          <cell r="D508" t="str">
            <v>m</v>
          </cell>
          <cell r="E508" t="str">
            <v>5.5x2+5.5+0.4+5.5+0.4</v>
          </cell>
          <cell r="X508" t="str">
            <v>=</v>
          </cell>
          <cell r="Y508">
            <v>22.8</v>
          </cell>
          <cell r="Z508">
            <v>22.8</v>
          </cell>
        </row>
        <row r="510">
          <cell r="A510" t="str">
            <v xml:space="preserve"> 노말밴드 54C</v>
          </cell>
          <cell r="B510" t="str">
            <v xml:space="preserve"> 노말밴드</v>
          </cell>
          <cell r="C510" t="str">
            <v xml:space="preserve"> 54C</v>
          </cell>
          <cell r="D510" t="str">
            <v>개</v>
          </cell>
          <cell r="E510">
            <v>24</v>
          </cell>
          <cell r="F510" t="str">
            <v>(1x2+1+1+1+1+2+2+2+4+4+4)</v>
          </cell>
          <cell r="X510" t="str">
            <v>=</v>
          </cell>
          <cell r="Y510">
            <v>24</v>
          </cell>
          <cell r="Z510">
            <v>24</v>
          </cell>
        </row>
        <row r="512">
          <cell r="A512" t="str">
            <v xml:space="preserve"> 클램프 54C</v>
          </cell>
          <cell r="B512" t="str">
            <v xml:space="preserve"> 클램프</v>
          </cell>
          <cell r="C512" t="str">
            <v xml:space="preserve"> 54C</v>
          </cell>
          <cell r="D512" t="str">
            <v>개</v>
          </cell>
          <cell r="E512" t="str">
            <v xml:space="preserve"> 457 ÷ 1.5</v>
          </cell>
          <cell r="X512" t="str">
            <v>=</v>
          </cell>
          <cell r="Y512">
            <v>304.7</v>
          </cell>
          <cell r="Z512">
            <v>304.7</v>
          </cell>
        </row>
        <row r="514">
          <cell r="A514" t="str">
            <v xml:space="preserve"> C형 찬넬 설치 60×30×10×2.3t</v>
          </cell>
          <cell r="B514" t="str">
            <v xml:space="preserve"> C형 찬넬 설치</v>
          </cell>
          <cell r="C514" t="str">
            <v xml:space="preserve"> 60×30×10×2.3t</v>
          </cell>
          <cell r="D514" t="str">
            <v>개</v>
          </cell>
          <cell r="E514" t="str">
            <v xml:space="preserve"> (457) ÷ 3 ÷ 1.5</v>
          </cell>
          <cell r="X514" t="str">
            <v>=</v>
          </cell>
          <cell r="Y514">
            <v>102</v>
          </cell>
          <cell r="Z514">
            <v>102</v>
          </cell>
        </row>
        <row r="515">
          <cell r="A515" t="str">
            <v/>
          </cell>
        </row>
        <row r="527">
          <cell r="A527" t="str">
            <v>5. AFC 설비</v>
          </cell>
          <cell r="B527" t="str">
            <v>5. AFC 설비</v>
          </cell>
        </row>
        <row r="528">
          <cell r="A528" t="str">
            <v xml:space="preserve"> 전원선 신설 IV 5.5㎟</v>
          </cell>
          <cell r="B528" t="str">
            <v xml:space="preserve"> 전원선 신설</v>
          </cell>
          <cell r="C528" t="str">
            <v xml:space="preserve"> IV 5.5㎟</v>
          </cell>
          <cell r="D528" t="str">
            <v>m</v>
          </cell>
          <cell r="E528" t="str">
            <v xml:space="preserve"> [ 역무실 (SACU) → 매표실 (POM) ]</v>
          </cell>
          <cell r="Z528">
            <v>3943.1000000000004</v>
          </cell>
        </row>
        <row r="529">
          <cell r="F529" t="str">
            <v xml:space="preserve"> 5 + 15 + 11.5 + (0.3 + 1) x 2 + 0.5 + (0.3 + 1) x 2 + 0.5 + (0.3 + 1) x 2 + </v>
          </cell>
        </row>
        <row r="530">
          <cell r="A530" t="str">
            <v/>
          </cell>
          <cell r="E530" t="str">
            <v>가설역사 :</v>
          </cell>
          <cell r="F530" t="str">
            <v xml:space="preserve"> 0.3 + 0.3 + 1</v>
          </cell>
          <cell r="X530" t="str">
            <v>=</v>
          </cell>
          <cell r="Y530">
            <v>41.9</v>
          </cell>
        </row>
        <row r="531">
          <cell r="A531" t="str">
            <v/>
          </cell>
          <cell r="E531" t="str">
            <v xml:space="preserve"> [ 역무실 (SACU) → AGM ]</v>
          </cell>
        </row>
        <row r="532">
          <cell r="E532" t="str">
            <v>가설역사 :</v>
          </cell>
          <cell r="F532" t="str">
            <v xml:space="preserve"> 5 + 15 + 14.5 + (0.3 + 1) x 2 + 1 + (0.3 + 1) x 2 + 1 (0.3 + 1) x 2</v>
          </cell>
        </row>
        <row r="533">
          <cell r="F533" t="str">
            <v xml:space="preserve"> 1 + (0.3 + 1) x 2 + 1 + (0.3 + 1) x 2 + 1 (0.3 + 1) x 2 + 1 + (0.3 + 1) x 2</v>
          </cell>
        </row>
        <row r="534">
          <cell r="A534" t="str">
            <v/>
          </cell>
          <cell r="F534" t="str">
            <v xml:space="preserve"> 1 + (0.3 + 1) x 2 + 1 + (0.3 + 1) x 2 + 1 (0.3 + 1) x 2 + 1 + 0.3 + 1</v>
          </cell>
          <cell r="X534" t="str">
            <v>=</v>
          </cell>
          <cell r="Y534">
            <v>71.8</v>
          </cell>
        </row>
        <row r="535">
          <cell r="A535" t="str">
            <v/>
          </cell>
          <cell r="E535" t="str">
            <v xml:space="preserve"> [ 역무실 (SACU) → ATVM, 통신실, AGM ]</v>
          </cell>
        </row>
        <row r="536">
          <cell r="A536" t="str">
            <v/>
          </cell>
          <cell r="E536" t="str">
            <v>가설역사 :</v>
          </cell>
          <cell r="F536" t="str">
            <v>(5 + 15 + 3 + 4.5 + 0.5 + 28.5) x 2</v>
          </cell>
        </row>
        <row r="537">
          <cell r="F537" t="str">
            <v>ATVM : 0.5 + 12 + 0.5 + 3.5 + (1 + 1) x 2 + 1.5 + (1 + 1) x 2 + 1.5 + 1 + 1</v>
          </cell>
        </row>
        <row r="538">
          <cell r="F538" t="str">
            <v>AGM :  0.5 + 4.5 + (0.3 + 1) x 2 + 1 + (0.3 + 1) x 2 + 1 + (0.3 + 1) x</v>
          </cell>
        </row>
        <row r="539">
          <cell r="A539" t="str">
            <v/>
          </cell>
          <cell r="F539" t="str">
            <v xml:space="preserve">       2 + 1 + 0.3 + 1</v>
          </cell>
          <cell r="X539" t="str">
            <v>=</v>
          </cell>
          <cell r="Y539">
            <v>160.6</v>
          </cell>
        </row>
        <row r="540">
          <cell r="A540" t="str">
            <v/>
          </cell>
          <cell r="E540" t="str">
            <v xml:space="preserve"> [ 통신실 - 승강장 상, 하 ]</v>
          </cell>
        </row>
        <row r="541">
          <cell r="E541" t="str">
            <v xml:space="preserve"> (15+5.5+0.5+9+0.5+9+0.5)x24</v>
          </cell>
          <cell r="X541" t="str">
            <v>=</v>
          </cell>
          <cell r="Y541">
            <v>960</v>
          </cell>
        </row>
        <row r="542">
          <cell r="A542" t="str">
            <v/>
          </cell>
          <cell r="E542" t="str">
            <v>[ 승강장  상 ]</v>
          </cell>
        </row>
        <row r="543">
          <cell r="E543" t="str">
            <v xml:space="preserve"> (0.5+12+0.5+8+0.5+16.5+0.5+5.5)x12</v>
          </cell>
          <cell r="X543" t="str">
            <v>=</v>
          </cell>
          <cell r="Y543">
            <v>528</v>
          </cell>
        </row>
        <row r="544">
          <cell r="E544" t="str">
            <v xml:space="preserve"> (6.5+2.5+1.5)x4+(0.5+5+0.5+27+0.5+32+0.5)x8</v>
          </cell>
          <cell r="X544" t="str">
            <v>=</v>
          </cell>
          <cell r="Y544">
            <v>570</v>
          </cell>
        </row>
        <row r="545">
          <cell r="E545" t="str">
            <v xml:space="preserve"> (6+3+1.5)x4+(0.5+30+0.5+30+0.5+6+3.5+1.5)x4</v>
          </cell>
          <cell r="X545" t="str">
            <v>=</v>
          </cell>
          <cell r="Y545">
            <v>332</v>
          </cell>
        </row>
        <row r="546">
          <cell r="E546" t="str">
            <v>[ 승강장  하 ]</v>
          </cell>
        </row>
        <row r="547">
          <cell r="E547" t="str">
            <v xml:space="preserve"> (0.5+17+0.5+7.5+0.5+5.5+0.4+0.5)x12</v>
          </cell>
          <cell r="X547" t="str">
            <v>=</v>
          </cell>
          <cell r="Y547">
            <v>388.8</v>
          </cell>
        </row>
        <row r="548">
          <cell r="A548" t="str">
            <v/>
          </cell>
          <cell r="E548" t="str">
            <v xml:space="preserve"> (7+2.5+1.5)x4+(0.5+3+0.5+27+0.5+32)x8</v>
          </cell>
          <cell r="X548" t="str">
            <v>=</v>
          </cell>
          <cell r="Y548">
            <v>552</v>
          </cell>
        </row>
        <row r="549">
          <cell r="A549" t="str">
            <v/>
          </cell>
          <cell r="E549" t="str">
            <v xml:space="preserve"> (7+3+1.5)x4+(0.5+30+0.5+30+0.5+7+3+1.5)x4</v>
          </cell>
          <cell r="X549" t="str">
            <v>=</v>
          </cell>
          <cell r="Y549">
            <v>338</v>
          </cell>
        </row>
        <row r="550">
          <cell r="A550" t="str">
            <v xml:space="preserve"> 접지선 신설 IV 3.5㎟</v>
          </cell>
          <cell r="B550" t="str">
            <v xml:space="preserve"> 접지선 신설</v>
          </cell>
          <cell r="C550" t="str">
            <v xml:space="preserve"> IV 3.5㎟</v>
          </cell>
          <cell r="D550" t="str">
            <v>m</v>
          </cell>
          <cell r="E550" t="str">
            <v xml:space="preserve"> [ 매표소 (SACU) → 자동발매기 (POM) ]</v>
          </cell>
          <cell r="Z550">
            <v>222.5</v>
          </cell>
        </row>
        <row r="551">
          <cell r="A551" t="str">
            <v/>
          </cell>
          <cell r="E551" t="str">
            <v xml:space="preserve"> 15 + 4.5↑ + 0.5 + 11.5 + 0.5 + 4.5↓ + 14 + 0.8 + 0.5 + 3×2 + 1.2 + 0.5 + 3</v>
          </cell>
          <cell r="X551" t="str">
            <v>=</v>
          </cell>
          <cell r="Y551">
            <v>62.5</v>
          </cell>
        </row>
        <row r="552">
          <cell r="A552" t="str">
            <v/>
          </cell>
          <cell r="E552" t="str">
            <v xml:space="preserve"> [ 매표소 (SACU) → AGM ]</v>
          </cell>
        </row>
        <row r="553">
          <cell r="A553" t="str">
            <v/>
          </cell>
          <cell r="E553" t="str">
            <v xml:space="preserve"> 15 + 4.5↑ + 0.5 + 11.5 + 0.5 + 4.5↓ + 8.5 + 0.3 ×2 + 0.8 + 0.3 ×2 + 0.8 + </v>
          </cell>
        </row>
        <row r="554">
          <cell r="A554" t="str">
            <v/>
          </cell>
          <cell r="E554" t="str">
            <v xml:space="preserve"> 0.3 ×2 + 0.8 + 0.3 ×2 + 0.8 + 0.3 × 2 + 0.7 × 2 + 0.8 + 0.3 × 2 +  0.7 × 2 + </v>
          </cell>
        </row>
        <row r="555">
          <cell r="A555" t="str">
            <v/>
          </cell>
          <cell r="E555" t="str">
            <v xml:space="preserve"> 0.8 + 0.3 ×2 + 0.7 ×2 + 0.8 + 0.3 ×2 + 0.7×2 + 0.8 + 0.3 + 0.7</v>
          </cell>
          <cell r="X555" t="str">
            <v>=</v>
          </cell>
          <cell r="Y555">
            <v>62.799999999999983</v>
          </cell>
        </row>
        <row r="556">
          <cell r="A556" t="str">
            <v/>
          </cell>
          <cell r="E556" t="str">
            <v xml:space="preserve"> [ 매표소 (SACU) → 자동발매기 (POM) ]</v>
          </cell>
        </row>
        <row r="557">
          <cell r="A557" t="str">
            <v/>
          </cell>
          <cell r="E557" t="str">
            <v xml:space="preserve"> 15 + 4.5↑ + 0.5 + 11.5 + 0.5 + 4.5↓ + 10 + 0.8 + 0.5 + 3×2 + 1.2 + 0.5 + 3×</v>
          </cell>
        </row>
        <row r="558">
          <cell r="A558" t="str">
            <v/>
          </cell>
          <cell r="E558" t="str">
            <v xml:space="preserve"> 2 + 1.2 + 0.5 + 3</v>
          </cell>
          <cell r="X558" t="str">
            <v>=</v>
          </cell>
          <cell r="Y558">
            <v>66.2</v>
          </cell>
        </row>
        <row r="559">
          <cell r="A559" t="str">
            <v/>
          </cell>
          <cell r="E559" t="str">
            <v xml:space="preserve"> [ 매표소 (SACU) → 매표실 (TOM) ]</v>
          </cell>
        </row>
        <row r="560">
          <cell r="A560" t="str">
            <v/>
          </cell>
          <cell r="E560" t="str">
            <v xml:space="preserve"> 15 + 5.5 + 3×2 + 1 + 3 + 0.5</v>
          </cell>
          <cell r="X560" t="str">
            <v>=</v>
          </cell>
          <cell r="Y560">
            <v>31</v>
          </cell>
        </row>
        <row r="561">
          <cell r="A561" t="str">
            <v/>
          </cell>
        </row>
        <row r="562">
          <cell r="A562" t="str">
            <v xml:space="preserve"> 접지선 신설 GV 5.5㎟</v>
          </cell>
          <cell r="B562" t="str">
            <v xml:space="preserve"> 접지선 신설</v>
          </cell>
          <cell r="C562" t="str">
            <v xml:space="preserve"> GV 5.5㎟</v>
          </cell>
          <cell r="D562" t="str">
            <v>m</v>
          </cell>
          <cell r="E562" t="str">
            <v xml:space="preserve"> [ 역무실 (SACU) → 매표실 (POM) ]</v>
          </cell>
          <cell r="Z562">
            <v>486.69999999999993</v>
          </cell>
        </row>
        <row r="563">
          <cell r="E563" t="str">
            <v>가설역사 :</v>
          </cell>
          <cell r="F563" t="str">
            <v>5 + 15 + 11.5 + (0.3 + 1) x 2 + 0.5 + (0.3 + 1) x 2 + 0.5 + (0.3 + 1) x 2 +</v>
          </cell>
        </row>
        <row r="564">
          <cell r="A564" t="str">
            <v/>
          </cell>
          <cell r="F564" t="str">
            <v>0.3 + 0.3 + 1</v>
          </cell>
          <cell r="X564" t="str">
            <v>=</v>
          </cell>
          <cell r="Y564">
            <v>41.9</v>
          </cell>
        </row>
        <row r="565">
          <cell r="A565" t="str">
            <v/>
          </cell>
          <cell r="E565" t="str">
            <v xml:space="preserve"> [ 역무실 (SACU) → AGM ]</v>
          </cell>
        </row>
        <row r="566">
          <cell r="A566" t="str">
            <v/>
          </cell>
          <cell r="E566" t="str">
            <v>가설역사 :</v>
          </cell>
          <cell r="F566" t="str">
            <v>5 + 15 + 14.5 + (0.3 + 1) x 2 + 1 + (0.3 + 1) x 2 + 1 + (0.3 + 1) x 2</v>
          </cell>
        </row>
        <row r="567">
          <cell r="A567" t="str">
            <v/>
          </cell>
          <cell r="F567" t="str">
            <v>1+(0.3 + 1) x 2 + 1 +(0.3 + 1) x 2 + 1 (0.3 + 1) x 2 + 1 + (0.3 + 1) x 2</v>
          </cell>
        </row>
        <row r="568">
          <cell r="A568" t="str">
            <v/>
          </cell>
          <cell r="F568" t="str">
            <v>1+(0.3 + 1) x 2 + 1 +(0.3 + 1) x 2 + 1 (0.3 + 1) x 2 + 1 + 0.3 + 1</v>
          </cell>
          <cell r="X568" t="str">
            <v>=</v>
          </cell>
          <cell r="Y568">
            <v>71.8</v>
          </cell>
        </row>
        <row r="569">
          <cell r="A569" t="str">
            <v/>
          </cell>
          <cell r="E569" t="str">
            <v xml:space="preserve"> [ 역무실 (SACU) → ATVM, 통신실, AGM ]</v>
          </cell>
        </row>
        <row r="570">
          <cell r="A570" t="str">
            <v/>
          </cell>
          <cell r="E570" t="str">
            <v>가설역사 :</v>
          </cell>
          <cell r="F570" t="str">
            <v>(5 + 15 + 3 + 4.5 + 0.5 + 28.5 + 0.5) x 2</v>
          </cell>
        </row>
        <row r="571">
          <cell r="F571" t="str">
            <v>ATVM</v>
          </cell>
          <cell r="G571" t="str">
            <v>0.5 + 12 + 0.5 + 3.5 + (1+1) x 2 + 1.5 + (1+1) x 2 + 1.5 + 1 + 1</v>
          </cell>
        </row>
        <row r="572">
          <cell r="F572" t="str">
            <v>AGM</v>
          </cell>
          <cell r="G572" t="str">
            <v>0.5 + 4.5 + (0.3 + 1) x 2 + 1 + ( 0.3 + 1) x 2 + 1 + (0.3 + 1) x 2 + 1 +</v>
          </cell>
        </row>
        <row r="573">
          <cell r="A573" t="str">
            <v/>
          </cell>
          <cell r="G573" t="str">
            <v>0.3 + 1</v>
          </cell>
          <cell r="X573" t="str">
            <v>=</v>
          </cell>
          <cell r="Y573">
            <v>160.6</v>
          </cell>
        </row>
        <row r="574">
          <cell r="A574" t="str">
            <v/>
          </cell>
          <cell r="E574" t="str">
            <v xml:space="preserve"> [ 전산실 SACU - TOM ]</v>
          </cell>
        </row>
        <row r="575">
          <cell r="A575" t="str">
            <v/>
          </cell>
          <cell r="E575" t="str">
            <v xml:space="preserve"> 15+5+(0.3+1)x2+1.5+(0.3+1)x2+1.5+(0.3+1)x2+1.5+0.3+1</v>
          </cell>
          <cell r="X575" t="str">
            <v>=</v>
          </cell>
          <cell r="Y575">
            <v>33.6</v>
          </cell>
        </row>
        <row r="576">
          <cell r="E576" t="str">
            <v xml:space="preserve"> [ 전산실 SACU - POM, AGM ]</v>
          </cell>
        </row>
        <row r="577">
          <cell r="E577" t="str">
            <v xml:space="preserve"> 15+7+5.5+0.5+26+0.5+6+5.5</v>
          </cell>
          <cell r="X577" t="str">
            <v>=</v>
          </cell>
          <cell r="Y577">
            <v>66</v>
          </cell>
        </row>
        <row r="578">
          <cell r="E578" t="str">
            <v xml:space="preserve"> AGM 상</v>
          </cell>
          <cell r="F578" t="str">
            <v>1.5+((0.3+1)x2+1)x4+0.3+1</v>
          </cell>
          <cell r="X578" t="str">
            <v>=</v>
          </cell>
          <cell r="Y578">
            <v>17.2</v>
          </cell>
        </row>
        <row r="579">
          <cell r="E579" t="str">
            <v xml:space="preserve"> POM 상</v>
          </cell>
          <cell r="F579" t="str">
            <v>1+0.3+1.5+0.5+4+(0.3+1)x2+1+(0.3+1)x2+1+0.3+1</v>
          </cell>
          <cell r="X579" t="str">
            <v>=</v>
          </cell>
          <cell r="Y579">
            <v>15.8</v>
          </cell>
        </row>
        <row r="580">
          <cell r="E580" t="str">
            <v xml:space="preserve"> POM 하</v>
          </cell>
          <cell r="F580" t="str">
            <v>15+5+(0.3+1)x2+1+0.3+1</v>
          </cell>
          <cell r="X580" t="str">
            <v>=</v>
          </cell>
          <cell r="Y580">
            <v>24.9</v>
          </cell>
        </row>
        <row r="581">
          <cell r="E581" t="str">
            <v xml:space="preserve"> AGM 하</v>
          </cell>
          <cell r="F581" t="str">
            <v>15+10+((0.3)x2)x11+0.3+1</v>
          </cell>
          <cell r="X581" t="str">
            <v>=</v>
          </cell>
          <cell r="Y581">
            <v>54.9</v>
          </cell>
        </row>
        <row r="583">
          <cell r="A583" t="str">
            <v xml:space="preserve"> 인터폰선 신설 SH 5P</v>
          </cell>
          <cell r="B583" t="str">
            <v xml:space="preserve"> 인터폰선 신설</v>
          </cell>
          <cell r="C583" t="str">
            <v xml:space="preserve"> SH 5P</v>
          </cell>
          <cell r="D583" t="str">
            <v>m</v>
          </cell>
          <cell r="E583" t="str">
            <v xml:space="preserve"> [ 매표소 (SACU) → 자동발매기 (POM) ]</v>
          </cell>
          <cell r="Z583">
            <v>190.9</v>
          </cell>
        </row>
        <row r="584">
          <cell r="E584" t="str">
            <v>가설역사 :</v>
          </cell>
          <cell r="F584" t="str">
            <v>5 + 15 + 3 + 4.5 + 0.5 + 28.5 + 0.5 + 12 + 0.5 + 3.5 + (1 + 1) x 2</v>
          </cell>
        </row>
        <row r="585">
          <cell r="A585" t="str">
            <v/>
          </cell>
          <cell r="F585" t="str">
            <v>1.5 +(1 + 1) x 2 + 1.5 + 1 + 1</v>
          </cell>
          <cell r="X585" t="str">
            <v>=</v>
          </cell>
          <cell r="Y585">
            <v>86</v>
          </cell>
        </row>
        <row r="586">
          <cell r="E586" t="str">
            <v>[ 매포소 - POM ]</v>
          </cell>
        </row>
        <row r="587">
          <cell r="E587" t="str">
            <v>하</v>
          </cell>
          <cell r="F587" t="str">
            <v>15+3+(0.3+1)x2+1+0.3+1</v>
          </cell>
        </row>
        <row r="588">
          <cell r="E588" t="str">
            <v>상</v>
          </cell>
          <cell r="F588" t="str">
            <v>15+10+5.5+0.5+26+0.5+6+0.5+5.5+4+(0.3+1)x2+1+(0.3+1)x2+1+0.3+1</v>
          </cell>
          <cell r="X588" t="str">
            <v>=</v>
          </cell>
          <cell r="Y588">
            <v>104.9</v>
          </cell>
        </row>
        <row r="589">
          <cell r="A589" t="str">
            <v/>
          </cell>
        </row>
        <row r="590">
          <cell r="A590" t="str">
            <v xml:space="preserve"> 후강전선관 신설 16C (천장노출)</v>
          </cell>
          <cell r="B590" t="str">
            <v xml:space="preserve"> 후강전선관 신설</v>
          </cell>
          <cell r="C590" t="str">
            <v xml:space="preserve"> 16C (천장노출)</v>
          </cell>
          <cell r="D590" t="str">
            <v>m</v>
          </cell>
          <cell r="E590" t="str">
            <v>가설역사 :</v>
          </cell>
          <cell r="F590" t="str">
            <v>28.5 + 12</v>
          </cell>
          <cell r="X590" t="str">
            <v>=</v>
          </cell>
          <cell r="Y590">
            <v>40.5</v>
          </cell>
          <cell r="Z590">
            <v>113.5</v>
          </cell>
        </row>
        <row r="591">
          <cell r="E591" t="str">
            <v>1+1+4+6+26+2.5x2+3x2+3.5x2+2.5x2+3x2+3x2</v>
          </cell>
          <cell r="X591" t="str">
            <v>=</v>
          </cell>
          <cell r="Y591">
            <v>73</v>
          </cell>
        </row>
        <row r="592">
          <cell r="A592" t="str">
            <v xml:space="preserve"> 후강전선관 신설 16C (벽매입)</v>
          </cell>
          <cell r="B592" t="str">
            <v xml:space="preserve"> 후강전선관 신설</v>
          </cell>
          <cell r="C592" t="str">
            <v xml:space="preserve"> 16C (벽매입)</v>
          </cell>
          <cell r="D592" t="str">
            <v>m</v>
          </cell>
          <cell r="E592" t="str">
            <v>가설역사 :</v>
          </cell>
          <cell r="F592" t="str">
            <v>4.5 + 3.5 + 4.5</v>
          </cell>
          <cell r="X592" t="str">
            <v>=</v>
          </cell>
          <cell r="Y592">
            <v>12.5</v>
          </cell>
          <cell r="Z592">
            <v>23.5</v>
          </cell>
        </row>
        <row r="593">
          <cell r="E593" t="str">
            <v>5.5+5.5</v>
          </cell>
          <cell r="X593" t="str">
            <v>=</v>
          </cell>
          <cell r="Y593">
            <v>11</v>
          </cell>
        </row>
        <row r="594">
          <cell r="A594" t="str">
            <v xml:space="preserve"> 후강전선관 신설 16C (매입)</v>
          </cell>
          <cell r="B594" t="str">
            <v xml:space="preserve"> 후강전선관 신설</v>
          </cell>
          <cell r="C594" t="str">
            <v xml:space="preserve"> 16C (매입)</v>
          </cell>
          <cell r="D594" t="str">
            <v>m</v>
          </cell>
          <cell r="E594" t="str">
            <v>가설역사 :</v>
          </cell>
          <cell r="F594" t="str">
            <v>3 + 11.5 + 1 x 3 + 14.5 + 1 x 10 + 1 x 3</v>
          </cell>
          <cell r="X594" t="str">
            <v>=</v>
          </cell>
          <cell r="Y594">
            <v>45</v>
          </cell>
          <cell r="Z594">
            <v>67.5</v>
          </cell>
        </row>
        <row r="595">
          <cell r="E595" t="str">
            <v>7+5+1.5x3+5+1</v>
          </cell>
          <cell r="X595" t="str">
            <v>=</v>
          </cell>
          <cell r="Y595">
            <v>22.5</v>
          </cell>
        </row>
        <row r="597">
          <cell r="A597" t="str">
            <v xml:space="preserve"> 후강전선관 신설 22C (천장노출)</v>
          </cell>
          <cell r="B597" t="str">
            <v xml:space="preserve"> 후강전선관 신설</v>
          </cell>
          <cell r="C597" t="str">
            <v xml:space="preserve"> 22C (천장노출)</v>
          </cell>
          <cell r="D597" t="str">
            <v>m</v>
          </cell>
          <cell r="E597" t="str">
            <v>(9+9)x4+(17+7.5)x2+(12+8+16.5)x2+6.5+(5+27+32)x2+6+30+30+6+7+(3+27+32)x2+7+30+30+7</v>
          </cell>
          <cell r="X597" t="str">
            <v>=</v>
          </cell>
          <cell r="Y597">
            <v>605.5</v>
          </cell>
          <cell r="Z597">
            <v>605.5</v>
          </cell>
        </row>
        <row r="598">
          <cell r="A598" t="str">
            <v xml:space="preserve"> 후강전선관 신설 22C (벽매입)</v>
          </cell>
          <cell r="B598" t="str">
            <v xml:space="preserve"> 후강전선관 신설</v>
          </cell>
          <cell r="C598" t="str">
            <v xml:space="preserve"> 22C (벽매입)</v>
          </cell>
          <cell r="D598" t="str">
            <v>m</v>
          </cell>
          <cell r="E598" t="str">
            <v>5.5x4+(5.5+0.4)x2+(5.5+0.4)x2</v>
          </cell>
          <cell r="X598" t="str">
            <v>=</v>
          </cell>
          <cell r="Y598">
            <v>45.6</v>
          </cell>
          <cell r="Z598">
            <v>45.6</v>
          </cell>
        </row>
        <row r="599">
          <cell r="A599" t="str">
            <v xml:space="preserve"> 후강전선관 신설 28C (천장노출)</v>
          </cell>
          <cell r="B599" t="str">
            <v xml:space="preserve"> 후강전선관 신설</v>
          </cell>
          <cell r="C599" t="str">
            <v xml:space="preserve"> 28C (천장노출)</v>
          </cell>
          <cell r="D599" t="str">
            <v>m</v>
          </cell>
          <cell r="E599" t="str">
            <v>가설역사 :</v>
          </cell>
          <cell r="F599" t="str">
            <v>28.5 x 6 + 7 x 2 + 2.5 + 12 x 4</v>
          </cell>
          <cell r="X599" t="str">
            <v>=</v>
          </cell>
          <cell r="Y599">
            <v>235.5</v>
          </cell>
          <cell r="Z599">
            <v>313.5</v>
          </cell>
        </row>
        <row r="600">
          <cell r="E600" t="str">
            <v>(6+26)x2+4+10</v>
          </cell>
          <cell r="X600" t="str">
            <v>=</v>
          </cell>
          <cell r="Y600">
            <v>78</v>
          </cell>
        </row>
        <row r="601">
          <cell r="A601" t="str">
            <v xml:space="preserve"> 후강전선관 신설 28C (벽매입)</v>
          </cell>
          <cell r="B601" t="str">
            <v xml:space="preserve"> 후강전선관 신설</v>
          </cell>
          <cell r="C601" t="str">
            <v xml:space="preserve"> 28C (벽매입)</v>
          </cell>
          <cell r="D601" t="str">
            <v>m</v>
          </cell>
          <cell r="E601" t="str">
            <v>가설역사 :</v>
          </cell>
          <cell r="F601" t="str">
            <v>4.5 x 6 + (1.5 x 2) x 4 + 4.5 x 3 + (1 x 3) x 3 + 4 x 2 + 3.5 x 4</v>
          </cell>
          <cell r="X601" t="str">
            <v>=</v>
          </cell>
          <cell r="Y601">
            <v>83.5</v>
          </cell>
          <cell r="Z601">
            <v>144</v>
          </cell>
        </row>
        <row r="602">
          <cell r="E602" t="str">
            <v>5.5x3+5.5x4+5.5+5.5x3</v>
          </cell>
          <cell r="X602" t="str">
            <v>=</v>
          </cell>
          <cell r="Y602">
            <v>60.5</v>
          </cell>
        </row>
        <row r="603">
          <cell r="A603" t="str">
            <v xml:space="preserve"> 후강전선관 신설 28C (매입)</v>
          </cell>
          <cell r="B603" t="str">
            <v xml:space="preserve"> 후강전선관 신설</v>
          </cell>
          <cell r="C603" t="str">
            <v xml:space="preserve"> 28C (매입)</v>
          </cell>
          <cell r="D603" t="str">
            <v>m</v>
          </cell>
          <cell r="E603" t="str">
            <v>가설역사 :</v>
          </cell>
          <cell r="F603" t="str">
            <v>(11.5 + 1 x 3) x 3 + (14.5 + 1 x 10) x 3 + 3 x 6</v>
          </cell>
          <cell r="X603" t="str">
            <v>=</v>
          </cell>
          <cell r="Y603">
            <v>135</v>
          </cell>
          <cell r="Z603">
            <v>321.5</v>
          </cell>
        </row>
        <row r="604">
          <cell r="E604" t="str">
            <v>(1+1+4)x3+(4+1.5)x4+3+7+(5+1)x4+(5+1.5x3)x3+(10+11)x4</v>
          </cell>
          <cell r="X604" t="str">
            <v>=</v>
          </cell>
          <cell r="Y604">
            <v>186.5</v>
          </cell>
        </row>
        <row r="605">
          <cell r="A605" t="str">
            <v xml:space="preserve"> 후강전선관 신설 36C (천장노출)</v>
          </cell>
          <cell r="B605" t="str">
            <v xml:space="preserve"> 후강전선관 신설</v>
          </cell>
          <cell r="C605" t="str">
            <v xml:space="preserve"> 36C (천장노출)</v>
          </cell>
          <cell r="D605" t="str">
            <v>m</v>
          </cell>
          <cell r="E605" t="str">
            <v>(6+26)x2+(5+10+9+17+7.5)x2</v>
          </cell>
          <cell r="X605" t="str">
            <v>=</v>
          </cell>
          <cell r="Y605">
            <v>161</v>
          </cell>
          <cell r="Z605">
            <v>161</v>
          </cell>
        </row>
        <row r="606">
          <cell r="A606" t="str">
            <v xml:space="preserve"> 후강전선관 신설 36C (벽매입)</v>
          </cell>
          <cell r="B606" t="str">
            <v xml:space="preserve"> 후강전선관 신설</v>
          </cell>
          <cell r="C606" t="str">
            <v xml:space="preserve"> 36C (벽매입)</v>
          </cell>
          <cell r="D606" t="str">
            <v>m</v>
          </cell>
          <cell r="E606" t="str">
            <v>5.5x2+5.5x2+(5.5+0.4+7+1.5)x2</v>
          </cell>
          <cell r="X606" t="str">
            <v>=</v>
          </cell>
          <cell r="Y606">
            <v>50.8</v>
          </cell>
          <cell r="Z606">
            <v>50.8</v>
          </cell>
        </row>
        <row r="607">
          <cell r="A607" t="str">
            <v xml:space="preserve"> 후강전선관 신설 36C (매입)</v>
          </cell>
          <cell r="B607" t="str">
            <v xml:space="preserve"> 후강전선관 신설</v>
          </cell>
          <cell r="C607" t="str">
            <v xml:space="preserve"> 36C (매입)</v>
          </cell>
          <cell r="D607" t="str">
            <v>m</v>
          </cell>
          <cell r="E607" t="str">
            <v>7x2+11x2</v>
          </cell>
          <cell r="X607" t="str">
            <v>=</v>
          </cell>
          <cell r="Y607">
            <v>36</v>
          </cell>
          <cell r="Z607">
            <v>36</v>
          </cell>
        </row>
        <row r="608">
          <cell r="A608" t="str">
            <v/>
          </cell>
        </row>
        <row r="609">
          <cell r="A609" t="str">
            <v xml:space="preserve"> 노말밴드 28C</v>
          </cell>
          <cell r="B609" t="str">
            <v xml:space="preserve"> 노말밴드</v>
          </cell>
          <cell r="C609" t="str">
            <v xml:space="preserve"> 28C</v>
          </cell>
          <cell r="D609" t="str">
            <v>개</v>
          </cell>
          <cell r="E609" t="str">
            <v>가설역사 :</v>
          </cell>
          <cell r="F609" t="str">
            <v>3 x 3 + 3 x 6 + 2 x 3 + 1 x 2 + 1 x 4 + 1 x 3</v>
          </cell>
          <cell r="X609" t="str">
            <v>=</v>
          </cell>
          <cell r="Y609">
            <v>42</v>
          </cell>
          <cell r="Z609">
            <v>71</v>
          </cell>
        </row>
        <row r="610">
          <cell r="F610" t="str">
            <v>3 x 3 + 4 + 4 + 2 + 3 + 3 + 1 x 3 + 1 x 4</v>
          </cell>
          <cell r="X610" t="str">
            <v>=</v>
          </cell>
          <cell r="Y610">
            <v>29</v>
          </cell>
        </row>
        <row r="611">
          <cell r="A611" t="str">
            <v xml:space="preserve"> 노말밴드 36C</v>
          </cell>
          <cell r="B611" t="str">
            <v xml:space="preserve"> 노말밴드</v>
          </cell>
          <cell r="C611" t="str">
            <v xml:space="preserve"> 36C</v>
          </cell>
          <cell r="D611" t="str">
            <v>개</v>
          </cell>
          <cell r="E611">
            <v>4</v>
          </cell>
          <cell r="X611" t="str">
            <v>=</v>
          </cell>
          <cell r="Y611">
            <v>4</v>
          </cell>
          <cell r="Z611">
            <v>4</v>
          </cell>
        </row>
        <row r="613">
          <cell r="A613" t="str">
            <v xml:space="preserve"> C형 찬넬 설치 60×30×10×2.3t</v>
          </cell>
          <cell r="B613" t="str">
            <v xml:space="preserve"> C형 찬넬 설치</v>
          </cell>
          <cell r="C613" t="str">
            <v xml:space="preserve"> 60×30×10×2.3t</v>
          </cell>
          <cell r="D613" t="str">
            <v>개</v>
          </cell>
          <cell r="E613" t="str">
            <v>가설역사 :</v>
          </cell>
          <cell r="F613" t="str">
            <v xml:space="preserve"> (40.5 + 235.5) ÷ 3 ÷ 1.5</v>
          </cell>
          <cell r="X613" t="str">
            <v>=</v>
          </cell>
          <cell r="Y613">
            <v>61.3</v>
          </cell>
          <cell r="Z613">
            <v>367</v>
          </cell>
        </row>
        <row r="614">
          <cell r="F614" t="str">
            <v xml:space="preserve"> (73+605.5+78+161+457) ÷ 3 ÷ 1.5</v>
          </cell>
          <cell r="X614" t="str">
            <v>=</v>
          </cell>
          <cell r="Y614">
            <v>305.39999999999998</v>
          </cell>
        </row>
        <row r="615">
          <cell r="A615" t="str">
            <v/>
          </cell>
        </row>
        <row r="616">
          <cell r="A616" t="str">
            <v xml:space="preserve"> 클램프 16C</v>
          </cell>
          <cell r="B616" t="str">
            <v xml:space="preserve"> 클램프</v>
          </cell>
          <cell r="C616" t="str">
            <v xml:space="preserve"> 16C</v>
          </cell>
          <cell r="D616" t="str">
            <v>개</v>
          </cell>
          <cell r="E616" t="str">
            <v>가설역사 :</v>
          </cell>
          <cell r="F616" t="str">
            <v xml:space="preserve"> 40.5 ÷ 1.5</v>
          </cell>
          <cell r="J616" t="str">
            <v xml:space="preserve"> 73 ÷ 1.5</v>
          </cell>
          <cell r="X616" t="str">
            <v>=</v>
          </cell>
          <cell r="Y616">
            <v>75.7</v>
          </cell>
          <cell r="Z616">
            <v>75.7</v>
          </cell>
        </row>
        <row r="617">
          <cell r="A617" t="str">
            <v xml:space="preserve"> 클램프 22C</v>
          </cell>
          <cell r="B617" t="str">
            <v xml:space="preserve"> 클램프</v>
          </cell>
          <cell r="C617" t="str">
            <v xml:space="preserve"> 22C</v>
          </cell>
          <cell r="D617" t="str">
            <v>개</v>
          </cell>
          <cell r="J617" t="str">
            <v xml:space="preserve"> 605.5 ÷ 1.5</v>
          </cell>
          <cell r="X617" t="str">
            <v>=</v>
          </cell>
          <cell r="Y617">
            <v>403.7</v>
          </cell>
          <cell r="Z617">
            <v>403.7</v>
          </cell>
        </row>
        <row r="618">
          <cell r="A618" t="str">
            <v xml:space="preserve"> 클램프 28C</v>
          </cell>
          <cell r="B618" t="str">
            <v xml:space="preserve"> 클램프</v>
          </cell>
          <cell r="C618" t="str">
            <v xml:space="preserve"> 28C</v>
          </cell>
          <cell r="D618" t="str">
            <v>개</v>
          </cell>
          <cell r="E618" t="str">
            <v>가설역사 :</v>
          </cell>
          <cell r="F618" t="str">
            <v xml:space="preserve"> 235.5 ÷ 1.5</v>
          </cell>
          <cell r="J618" t="str">
            <v xml:space="preserve"> 78 ÷ 1.5</v>
          </cell>
          <cell r="X618" t="str">
            <v>=</v>
          </cell>
          <cell r="Y618">
            <v>209</v>
          </cell>
          <cell r="Z618">
            <v>209</v>
          </cell>
        </row>
        <row r="619">
          <cell r="A619" t="str">
            <v xml:space="preserve"> 클램프 36C</v>
          </cell>
          <cell r="B619" t="str">
            <v xml:space="preserve"> 클램프</v>
          </cell>
          <cell r="C619" t="str">
            <v xml:space="preserve"> 36C</v>
          </cell>
          <cell r="D619" t="str">
            <v>개</v>
          </cell>
          <cell r="J619" t="str">
            <v xml:space="preserve"> 161 ÷ 1.5</v>
          </cell>
          <cell r="X619" t="str">
            <v>=</v>
          </cell>
          <cell r="Y619">
            <v>107.3</v>
          </cell>
          <cell r="Z619">
            <v>107.3</v>
          </cell>
        </row>
        <row r="620">
          <cell r="A620" t="str">
            <v/>
          </cell>
        </row>
        <row r="621">
          <cell r="A621" t="str">
            <v xml:space="preserve"> 노줄박스 설치 400×200×100</v>
          </cell>
          <cell r="B621" t="str">
            <v xml:space="preserve"> 노줄박스 설치</v>
          </cell>
          <cell r="C621" t="str">
            <v xml:space="preserve"> 400×200×100</v>
          </cell>
          <cell r="D621" t="str">
            <v>개</v>
          </cell>
          <cell r="E621" t="str">
            <v>가설역사 :</v>
          </cell>
          <cell r="F621">
            <v>22</v>
          </cell>
          <cell r="J621">
            <v>26</v>
          </cell>
          <cell r="X621" t="str">
            <v>=</v>
          </cell>
          <cell r="Y621">
            <v>48</v>
          </cell>
          <cell r="Z621">
            <v>48</v>
          </cell>
        </row>
        <row r="622">
          <cell r="A622" t="str">
            <v/>
          </cell>
        </row>
        <row r="623">
          <cell r="A623" t="str">
            <v xml:space="preserve"> 풀박스 설치 100×100×100</v>
          </cell>
          <cell r="B623" t="str">
            <v xml:space="preserve"> 풀박스 설치</v>
          </cell>
          <cell r="C623" t="str">
            <v xml:space="preserve"> 100×100×100</v>
          </cell>
          <cell r="D623" t="str">
            <v>개</v>
          </cell>
          <cell r="J623">
            <v>2</v>
          </cell>
          <cell r="X623" t="str">
            <v>=</v>
          </cell>
          <cell r="Y623">
            <v>2</v>
          </cell>
          <cell r="Z623">
            <v>2</v>
          </cell>
        </row>
        <row r="624">
          <cell r="A624" t="str">
            <v xml:space="preserve"> 풀박스 설치 400×400×200</v>
          </cell>
          <cell r="B624" t="str">
            <v xml:space="preserve"> 풀박스 설치</v>
          </cell>
          <cell r="C624" t="str">
            <v xml:space="preserve"> 400×400×200</v>
          </cell>
          <cell r="D624" t="str">
            <v>개</v>
          </cell>
          <cell r="E624" t="str">
            <v>가설역사 :</v>
          </cell>
          <cell r="F624">
            <v>1</v>
          </cell>
          <cell r="J624">
            <v>3</v>
          </cell>
          <cell r="X624" t="str">
            <v>=</v>
          </cell>
          <cell r="Y624">
            <v>4</v>
          </cell>
          <cell r="Z624">
            <v>4</v>
          </cell>
        </row>
        <row r="625">
          <cell r="A625" t="str">
            <v xml:space="preserve"> 풀박스 설치 500×500×300</v>
          </cell>
          <cell r="B625" t="str">
            <v xml:space="preserve"> 풀박스 설치</v>
          </cell>
          <cell r="C625" t="str">
            <v xml:space="preserve"> 500×500×300</v>
          </cell>
          <cell r="D625" t="str">
            <v>개</v>
          </cell>
          <cell r="E625" t="str">
            <v>가설역사 :</v>
          </cell>
          <cell r="F625">
            <v>2</v>
          </cell>
          <cell r="X625" t="str">
            <v>=</v>
          </cell>
          <cell r="Y625">
            <v>2</v>
          </cell>
          <cell r="Z625">
            <v>2</v>
          </cell>
        </row>
        <row r="626">
          <cell r="A626" t="str">
            <v xml:space="preserve"> 풀박스 설치 200×200×200(매입)</v>
          </cell>
          <cell r="B626" t="str">
            <v xml:space="preserve"> 풀박스 설치</v>
          </cell>
          <cell r="C626" t="str">
            <v xml:space="preserve"> 200×200×200(매입)</v>
          </cell>
          <cell r="D626" t="str">
            <v>개</v>
          </cell>
          <cell r="E626" t="str">
            <v>가설역사 :</v>
          </cell>
          <cell r="F626">
            <v>1</v>
          </cell>
          <cell r="X626" t="str">
            <v>=</v>
          </cell>
          <cell r="Y626">
            <v>1</v>
          </cell>
          <cell r="Z626">
            <v>1</v>
          </cell>
        </row>
        <row r="631">
          <cell r="A631" t="str">
            <v>6. 자동화재탐지설비</v>
          </cell>
          <cell r="B631" t="str">
            <v>6. 자동화재탐지설비</v>
          </cell>
        </row>
        <row r="632">
          <cell r="A632" t="str">
            <v xml:space="preserve"> 전선 신설 HIV 1.2mm</v>
          </cell>
          <cell r="B632" t="str">
            <v xml:space="preserve"> 전선 신설</v>
          </cell>
          <cell r="C632" t="str">
            <v xml:space="preserve"> HIV 1.2mm</v>
          </cell>
          <cell r="D632" t="str">
            <v>m</v>
          </cell>
          <cell r="E632" t="str">
            <v>[역무실 → 소화전]</v>
          </cell>
          <cell r="Z632">
            <v>2219.4999999999995</v>
          </cell>
        </row>
        <row r="633">
          <cell r="A633" t="str">
            <v/>
          </cell>
          <cell r="E633" t="str">
            <v>(15+1.5+4↑+1.5+0.5)x9+(0.5+16.5+2.5↓+1.5)x15</v>
          </cell>
          <cell r="Y633">
            <v>517.5</v>
          </cell>
        </row>
        <row r="634">
          <cell r="A634" t="str">
            <v/>
          </cell>
          <cell r="E634" t="str">
            <v>(0.5+17+0.5)x7+(0.5+25+0.5+1.5+2.5↓+1.5)x12</v>
          </cell>
          <cell r="Y634">
            <v>504</v>
          </cell>
        </row>
        <row r="635">
          <cell r="A635" t="str">
            <v/>
          </cell>
          <cell r="E635" t="str">
            <v>(0.5+11.5+2.5↓+1.5)x5</v>
          </cell>
          <cell r="Y635">
            <v>80</v>
          </cell>
        </row>
        <row r="636">
          <cell r="A636" t="str">
            <v/>
          </cell>
          <cell r="E636" t="str">
            <v>[소화전 → 감지기]</v>
          </cell>
        </row>
        <row r="637">
          <cell r="A637" t="str">
            <v/>
          </cell>
          <cell r="E637" t="str">
            <v>(1.5+2.5↑+13.5+0.3+6.5+0.3+5+0.3+5+0.3+6+0.3)x4</v>
          </cell>
          <cell r="Y637">
            <v>166</v>
          </cell>
        </row>
        <row r="638">
          <cell r="A638" t="str">
            <v/>
          </cell>
          <cell r="E638" t="str">
            <v>(3+0.3+3.5)x4</v>
          </cell>
          <cell r="Y638">
            <v>27.2</v>
          </cell>
        </row>
        <row r="639">
          <cell r="A639" t="str">
            <v/>
          </cell>
          <cell r="E639" t="str">
            <v>(1.5+2.5↑+11+0.3)x4+(0.3+9+0.3+8+0.3+13.5+0.3)x2</v>
          </cell>
          <cell r="Y639">
            <v>124.6</v>
          </cell>
        </row>
        <row r="640">
          <cell r="A640" t="str">
            <v/>
          </cell>
          <cell r="E640" t="str">
            <v>(8.5+0.3+9+0.3+13.5+0.3)x2</v>
          </cell>
          <cell r="Y640">
            <v>63.8</v>
          </cell>
        </row>
        <row r="641">
          <cell r="A641" t="str">
            <v/>
          </cell>
          <cell r="E641" t="str">
            <v>(1.5+2.5↑+10+0.3+11+0.3+11.5+0.3)x4</v>
          </cell>
          <cell r="Y641">
            <v>149.6</v>
          </cell>
        </row>
        <row r="642">
          <cell r="A642" t="str">
            <v/>
          </cell>
          <cell r="E642" t="str">
            <v>(1.5+2.5↑+20+0.3+5+0.3+5+0.3+5+0.3+4+0.3)x4</v>
          </cell>
          <cell r="Y642">
            <v>178</v>
          </cell>
        </row>
        <row r="643">
          <cell r="A643" t="str">
            <v/>
          </cell>
          <cell r="E643" t="str">
            <v>(1.5+2.5↑+10.5+0.3+7+0.3+7.5+0.3)x4</v>
          </cell>
          <cell r="Y643">
            <v>119.6</v>
          </cell>
        </row>
        <row r="644">
          <cell r="A644" t="str">
            <v/>
          </cell>
          <cell r="E644" t="str">
            <v>(1.5+2.5↑+3.5+0.3+8.5+0.3)x8+(0.3+2.5)x4</v>
          </cell>
          <cell r="Y644">
            <v>144</v>
          </cell>
        </row>
        <row r="645">
          <cell r="A645" t="str">
            <v/>
          </cell>
          <cell r="E645" t="str">
            <v>(0.3+8.5+0.3+9+0.3)x4+(0.3+8+0.3+9+0.3)x4</v>
          </cell>
          <cell r="Y645">
            <v>145.19999999999999</v>
          </cell>
        </row>
        <row r="646">
          <cell r="A646" t="str">
            <v/>
          </cell>
        </row>
        <row r="647">
          <cell r="A647" t="str">
            <v xml:space="preserve"> 전선 신설 HIV 1.6mm</v>
          </cell>
          <cell r="B647" t="str">
            <v xml:space="preserve"> 전선 신설</v>
          </cell>
          <cell r="C647" t="str">
            <v xml:space="preserve"> HIV 1.6mm</v>
          </cell>
          <cell r="D647" t="str">
            <v>m</v>
          </cell>
          <cell r="E647" t="str">
            <v>(15+1.5+4+1.5+0.5)x5+(0.5+16.5+2.5+1.5)x8</v>
          </cell>
          <cell r="Z647">
            <v>668.5</v>
          </cell>
        </row>
        <row r="648">
          <cell r="A648" t="str">
            <v/>
          </cell>
          <cell r="E648" t="str">
            <v>(0.5+17+0.5)x4+(0.5+25+0.5+1.5+2.5+1.5)x8</v>
          </cell>
        </row>
        <row r="649">
          <cell r="A649" t="str">
            <v/>
          </cell>
          <cell r="E649" t="str">
            <v>(0.5+11.5+2.5+1.5)x4</v>
          </cell>
          <cell r="X649" t="str">
            <v>=</v>
          </cell>
          <cell r="Y649">
            <v>668.5</v>
          </cell>
        </row>
        <row r="650">
          <cell r="A650" t="str">
            <v/>
          </cell>
        </row>
        <row r="651">
          <cell r="A651" t="str">
            <v xml:space="preserve"> 전선 신설 HIV 2.0mm</v>
          </cell>
          <cell r="B651" t="str">
            <v xml:space="preserve"> 전선 신설</v>
          </cell>
          <cell r="C651" t="str">
            <v xml:space="preserve"> HIV 2.0mm</v>
          </cell>
          <cell r="D651" t="str">
            <v>m</v>
          </cell>
          <cell r="E651" t="str">
            <v>(15+1.5+4+1.5+0.5)x2+(0.5+16.5+2.5+1.5)x4</v>
          </cell>
          <cell r="Z651">
            <v>323</v>
          </cell>
        </row>
        <row r="652">
          <cell r="A652" t="str">
            <v/>
          </cell>
          <cell r="E652" t="str">
            <v>(0.5+17+0.5)x2+(0.5+25+0.5+1.5+2.5+1.5)x4</v>
          </cell>
        </row>
        <row r="653">
          <cell r="A653" t="str">
            <v/>
          </cell>
          <cell r="E653" t="str">
            <v>(0.5+11.5+2.5+1.5)x2</v>
          </cell>
          <cell r="X653" t="str">
            <v>=</v>
          </cell>
          <cell r="Y653">
            <v>323</v>
          </cell>
        </row>
        <row r="654">
          <cell r="A654" t="str">
            <v xml:space="preserve"> 제어선 신설 CVV-SB 2C/1.25㎟</v>
          </cell>
          <cell r="B654" t="str">
            <v xml:space="preserve"> 제어선 신설</v>
          </cell>
          <cell r="C654" t="str">
            <v xml:space="preserve"> CVV-SB 2C/1.25㎟</v>
          </cell>
          <cell r="D654" t="str">
            <v>m</v>
          </cell>
          <cell r="E654">
            <v>20</v>
          </cell>
          <cell r="X654" t="str">
            <v>=</v>
          </cell>
          <cell r="Y654">
            <v>20</v>
          </cell>
          <cell r="Z654">
            <v>20</v>
          </cell>
        </row>
        <row r="655">
          <cell r="A655" t="str">
            <v/>
          </cell>
        </row>
        <row r="656">
          <cell r="A656" t="str">
            <v xml:space="preserve"> 후강전선관 신설 16C (천장노출)</v>
          </cell>
          <cell r="B656" t="str">
            <v xml:space="preserve"> 후강전선관 신설</v>
          </cell>
          <cell r="C656" t="str">
            <v xml:space="preserve"> 16C (천장노출)</v>
          </cell>
          <cell r="D656" t="str">
            <v>m</v>
          </cell>
          <cell r="E656" t="str">
            <v>(1.5x2)+16.5x2+17x3+25x2+11.5x3</v>
          </cell>
          <cell r="Z656">
            <v>424.5</v>
          </cell>
        </row>
        <row r="657">
          <cell r="A657" t="str">
            <v/>
          </cell>
          <cell r="E657" t="str">
            <v>13.5+6.5+5+5+6+3+3.5+11+13.5+9+8.5+13.5+8</v>
          </cell>
        </row>
        <row r="658">
          <cell r="A658" t="str">
            <v/>
          </cell>
          <cell r="E658" t="str">
            <v>3.5+9+8.5+8+3.5+9</v>
          </cell>
          <cell r="X658" t="str">
            <v>=</v>
          </cell>
          <cell r="Y658">
            <v>424.5</v>
          </cell>
        </row>
        <row r="659">
          <cell r="A659" t="str">
            <v/>
          </cell>
        </row>
        <row r="660">
          <cell r="A660" t="str">
            <v xml:space="preserve"> 후강전선관 신설 16C (벽매입)</v>
          </cell>
          <cell r="B660" t="str">
            <v xml:space="preserve"> 후강전선관 신설</v>
          </cell>
          <cell r="C660" t="str">
            <v xml:space="preserve"> 16C (벽매입)</v>
          </cell>
          <cell r="D660" t="str">
            <v>m</v>
          </cell>
          <cell r="E660" t="str">
            <v>2.5x2+2.5x2+2.5x2+2.5x4+2.5x5</v>
          </cell>
          <cell r="X660" t="str">
            <v>=</v>
          </cell>
          <cell r="Y660">
            <v>37.5</v>
          </cell>
          <cell r="Z660">
            <v>37.5</v>
          </cell>
        </row>
        <row r="662">
          <cell r="A662" t="str">
            <v xml:space="preserve"> 후강전선관 신설 22C (천장노출)</v>
          </cell>
          <cell r="B662" t="str">
            <v xml:space="preserve"> 후강전선관 신설</v>
          </cell>
          <cell r="C662" t="str">
            <v xml:space="preserve"> 22C (천장노출)</v>
          </cell>
          <cell r="D662" t="str">
            <v>m</v>
          </cell>
          <cell r="E662" t="str">
            <v xml:space="preserve"> 1.5 + 16.5 + 25</v>
          </cell>
          <cell r="X662" t="str">
            <v>=</v>
          </cell>
          <cell r="Y662">
            <v>43</v>
          </cell>
          <cell r="Z662">
            <v>43</v>
          </cell>
        </row>
        <row r="663">
          <cell r="A663" t="str">
            <v xml:space="preserve"> 후강전선관 신설 22C (벽매입)</v>
          </cell>
          <cell r="B663" t="str">
            <v xml:space="preserve"> 후강전선관 신설</v>
          </cell>
          <cell r="C663" t="str">
            <v xml:space="preserve"> 22C (벽매입)</v>
          </cell>
          <cell r="D663" t="str">
            <v>m</v>
          </cell>
          <cell r="E663" t="str">
            <v xml:space="preserve"> 2.5 + 2.5 + 2.5</v>
          </cell>
          <cell r="X663" t="str">
            <v>=</v>
          </cell>
          <cell r="Y663">
            <v>7.5</v>
          </cell>
          <cell r="Z663">
            <v>7.5</v>
          </cell>
        </row>
        <row r="664">
          <cell r="A664" t="str">
            <v/>
          </cell>
        </row>
        <row r="665">
          <cell r="A665" t="str">
            <v xml:space="preserve"> 후렉시블전선관 신설 16C (천장노출)</v>
          </cell>
          <cell r="B665" t="str">
            <v xml:space="preserve"> 후렉시블전선관 신설</v>
          </cell>
          <cell r="C665" t="str">
            <v xml:space="preserve"> 16C (천장노출)</v>
          </cell>
          <cell r="D665" t="str">
            <v>m</v>
          </cell>
          <cell r="E665" t="str">
            <v xml:space="preserve"> 31 × 3</v>
          </cell>
          <cell r="X665" t="str">
            <v>=</v>
          </cell>
          <cell r="Y665">
            <v>93</v>
          </cell>
          <cell r="Z665">
            <v>93</v>
          </cell>
        </row>
        <row r="666">
          <cell r="A666" t="str">
            <v/>
          </cell>
        </row>
        <row r="667">
          <cell r="A667" t="str">
            <v xml:space="preserve"> 풀박스 설치 200×200×100</v>
          </cell>
          <cell r="B667" t="str">
            <v xml:space="preserve"> 풀박스 설치</v>
          </cell>
          <cell r="C667" t="str">
            <v xml:space="preserve"> 200×200×100</v>
          </cell>
          <cell r="D667" t="str">
            <v>개</v>
          </cell>
          <cell r="E667">
            <v>3</v>
          </cell>
          <cell r="X667" t="str">
            <v>=</v>
          </cell>
          <cell r="Y667">
            <v>3</v>
          </cell>
          <cell r="Z667">
            <v>3</v>
          </cell>
        </row>
        <row r="668">
          <cell r="A668" t="str">
            <v/>
          </cell>
        </row>
        <row r="669">
          <cell r="A669" t="str">
            <v xml:space="preserve"> OUTLET BOX 설치 중형 4각 54mm</v>
          </cell>
          <cell r="B669" t="str">
            <v xml:space="preserve"> OUTLET BOX 설치</v>
          </cell>
          <cell r="C669" t="str">
            <v xml:space="preserve"> 중형 4각 54mm</v>
          </cell>
          <cell r="D669" t="str">
            <v>개</v>
          </cell>
          <cell r="E669">
            <v>34</v>
          </cell>
          <cell r="X669" t="str">
            <v>=</v>
          </cell>
          <cell r="Y669">
            <v>34</v>
          </cell>
          <cell r="Z669">
            <v>34</v>
          </cell>
        </row>
        <row r="671">
          <cell r="A671" t="str">
            <v xml:space="preserve"> C형 찬넬 설치 60×30×10×2.3t</v>
          </cell>
          <cell r="B671" t="str">
            <v xml:space="preserve"> C형 찬넬 설치</v>
          </cell>
          <cell r="C671" t="str">
            <v xml:space="preserve"> 60×30×10×2.3t</v>
          </cell>
          <cell r="D671" t="str">
            <v>개</v>
          </cell>
          <cell r="E671" t="str">
            <v xml:space="preserve"> (424.5 + 43) ÷ 3 ÷ 1.5 </v>
          </cell>
          <cell r="X671" t="str">
            <v>=</v>
          </cell>
          <cell r="Y671">
            <v>104</v>
          </cell>
          <cell r="Z671">
            <v>104</v>
          </cell>
        </row>
        <row r="673">
          <cell r="A673" t="str">
            <v xml:space="preserve"> 클램프 16C</v>
          </cell>
          <cell r="B673" t="str">
            <v xml:space="preserve"> 클램프</v>
          </cell>
          <cell r="C673" t="str">
            <v xml:space="preserve"> 16C</v>
          </cell>
          <cell r="D673" t="str">
            <v>개</v>
          </cell>
          <cell r="E673" t="str">
            <v xml:space="preserve"> 557 ÷ 1.5 </v>
          </cell>
          <cell r="I673" t="str">
            <v>424.5 ÷ 1.5</v>
          </cell>
          <cell r="X673" t="str">
            <v>=</v>
          </cell>
          <cell r="Y673">
            <v>655</v>
          </cell>
          <cell r="Z673">
            <v>655</v>
          </cell>
        </row>
        <row r="674">
          <cell r="A674" t="str">
            <v xml:space="preserve"> 클램프 22C</v>
          </cell>
          <cell r="B674" t="str">
            <v xml:space="preserve"> 클램프</v>
          </cell>
          <cell r="C674" t="str">
            <v xml:space="preserve"> 22C</v>
          </cell>
          <cell r="D674" t="str">
            <v>개</v>
          </cell>
          <cell r="E674" t="str">
            <v xml:space="preserve"> 93 ÷ 1.5 </v>
          </cell>
          <cell r="I674" t="str">
            <v>43 ÷ 1.5</v>
          </cell>
          <cell r="X674" t="str">
            <v>=</v>
          </cell>
          <cell r="Y674">
            <v>91</v>
          </cell>
          <cell r="Z674">
            <v>91</v>
          </cell>
        </row>
        <row r="675">
          <cell r="A675" t="str">
            <v/>
          </cell>
        </row>
        <row r="676">
          <cell r="A676" t="str">
            <v xml:space="preserve"> 수신기 설치 P형 1급 (10회로)</v>
          </cell>
          <cell r="B676" t="str">
            <v xml:space="preserve"> 수신기 설치</v>
          </cell>
          <cell r="C676" t="str">
            <v xml:space="preserve"> P형 1급 (10회로)</v>
          </cell>
          <cell r="D676" t="str">
            <v>Set</v>
          </cell>
          <cell r="E676">
            <v>1</v>
          </cell>
          <cell r="X676" t="str">
            <v>=</v>
          </cell>
          <cell r="Y676">
            <v>1</v>
          </cell>
          <cell r="Z676">
            <v>1</v>
          </cell>
        </row>
        <row r="677">
          <cell r="A677" t="str">
            <v/>
          </cell>
          <cell r="Z677">
            <v>0</v>
          </cell>
        </row>
        <row r="678">
          <cell r="A678" t="str">
            <v xml:space="preserve"> 수동 발신기 설치 소화전 내장</v>
          </cell>
          <cell r="B678" t="str">
            <v xml:space="preserve"> 수동 발신기 설치</v>
          </cell>
          <cell r="C678" t="str">
            <v xml:space="preserve"> 소화전 내장</v>
          </cell>
          <cell r="D678" t="str">
            <v>Set</v>
          </cell>
          <cell r="E678">
            <v>4</v>
          </cell>
          <cell r="X678" t="str">
            <v>=</v>
          </cell>
          <cell r="Y678">
            <v>4</v>
          </cell>
          <cell r="Z678">
            <v>4</v>
          </cell>
        </row>
        <row r="679">
          <cell r="A679" t="str">
            <v/>
          </cell>
        </row>
        <row r="680">
          <cell r="A680" t="str">
            <v xml:space="preserve"> 감지기 설치 정온식</v>
          </cell>
          <cell r="B680" t="str">
            <v xml:space="preserve"> 감지기 설치</v>
          </cell>
          <cell r="C680" t="str">
            <v xml:space="preserve"> 정온식</v>
          </cell>
          <cell r="D680" t="str">
            <v>개</v>
          </cell>
          <cell r="E680">
            <v>1</v>
          </cell>
          <cell r="X680" t="str">
            <v>=</v>
          </cell>
          <cell r="Y680">
            <v>1</v>
          </cell>
          <cell r="Z680">
            <v>1</v>
          </cell>
        </row>
        <row r="681">
          <cell r="A681" t="str">
            <v xml:space="preserve"> 감지기 설치 차동식</v>
          </cell>
          <cell r="B681" t="str">
            <v xml:space="preserve"> 감지기 설치</v>
          </cell>
          <cell r="C681" t="str">
            <v xml:space="preserve"> 차동식</v>
          </cell>
          <cell r="D681" t="str">
            <v>개</v>
          </cell>
          <cell r="E681">
            <v>32</v>
          </cell>
          <cell r="X681" t="str">
            <v>=</v>
          </cell>
          <cell r="Y681">
            <v>32</v>
          </cell>
          <cell r="Z681">
            <v>32</v>
          </cell>
        </row>
        <row r="682">
          <cell r="A682" t="str">
            <v xml:space="preserve"> 감지기 설치 연기식</v>
          </cell>
          <cell r="B682" t="str">
            <v xml:space="preserve"> 감지기 설치</v>
          </cell>
          <cell r="C682" t="str">
            <v xml:space="preserve"> 연기식</v>
          </cell>
          <cell r="D682" t="str">
            <v>개</v>
          </cell>
          <cell r="E682">
            <v>1</v>
          </cell>
          <cell r="X682" t="str">
            <v>=</v>
          </cell>
          <cell r="Y682">
            <v>1</v>
          </cell>
          <cell r="Z682">
            <v>1</v>
          </cell>
        </row>
        <row r="683">
          <cell r="A683" t="str">
            <v/>
          </cell>
        </row>
        <row r="684">
          <cell r="A68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3">
          <cell r="B3" t="str">
            <v>공   사   종   류</v>
          </cell>
          <cell r="D3" t="str">
            <v>규             격</v>
          </cell>
          <cell r="E3" t="str">
            <v>단위</v>
          </cell>
          <cell r="F3" t="str">
            <v>수 량</v>
          </cell>
          <cell r="G3" t="str">
            <v>단    가</v>
          </cell>
          <cell r="H3" t="str">
            <v>금    액</v>
          </cell>
          <cell r="I3" t="str">
            <v>기          사</v>
          </cell>
        </row>
        <row r="4">
          <cell r="B4">
            <v>1</v>
          </cell>
          <cell r="C4" t="str">
            <v xml:space="preserve"> 지중도체 신설</v>
          </cell>
          <cell r="D4" t="str">
            <v xml:space="preserve">  3Ω (100Ω,m)</v>
          </cell>
          <cell r="E4" t="str">
            <v>개소</v>
          </cell>
          <cell r="F4">
            <v>1</v>
          </cell>
        </row>
        <row r="5">
          <cell r="C5" t="str">
            <v>가, 재료비</v>
          </cell>
        </row>
        <row r="6">
          <cell r="A6" t="str">
            <v xml:space="preserve"> 접지봉  16D×1800㎜</v>
          </cell>
          <cell r="C6" t="str">
            <v xml:space="preserve"> 접지봉 </v>
          </cell>
          <cell r="D6" t="str">
            <v xml:space="preserve"> 16D×1800㎜</v>
          </cell>
          <cell r="E6" t="str">
            <v>본</v>
          </cell>
          <cell r="F6">
            <v>16</v>
          </cell>
          <cell r="G6">
            <v>3960</v>
          </cell>
          <cell r="H6">
            <v>63360</v>
          </cell>
          <cell r="I6">
            <v>0</v>
          </cell>
        </row>
        <row r="7">
          <cell r="A7" t="str">
            <v xml:space="preserve"> 접지봉콘넥터 Φ16</v>
          </cell>
          <cell r="C7" t="str">
            <v xml:space="preserve"> 접지봉콘넥터</v>
          </cell>
          <cell r="D7" t="str">
            <v xml:space="preserve"> Φ16</v>
          </cell>
          <cell r="E7" t="str">
            <v>개</v>
          </cell>
          <cell r="F7">
            <v>16</v>
          </cell>
          <cell r="G7">
            <v>700</v>
          </cell>
          <cell r="H7">
            <v>11200</v>
          </cell>
          <cell r="I7">
            <v>0</v>
          </cell>
        </row>
        <row r="8">
          <cell r="A8" t="str">
            <v xml:space="preserve"> 접지슬리브  100-60, 38㎜</v>
          </cell>
          <cell r="C8" t="str">
            <v xml:space="preserve"> 접지슬리브 </v>
          </cell>
          <cell r="D8" t="str">
            <v xml:space="preserve"> 100-60, 38㎜</v>
          </cell>
          <cell r="E8" t="str">
            <v>개</v>
          </cell>
          <cell r="F8">
            <v>17</v>
          </cell>
          <cell r="G8">
            <v>2000</v>
          </cell>
          <cell r="H8">
            <v>34000</v>
          </cell>
          <cell r="I8">
            <v>0</v>
          </cell>
        </row>
        <row r="9">
          <cell r="A9" t="str">
            <v xml:space="preserve"> 접지봉리드선   GV 38㎟</v>
          </cell>
          <cell r="C9" t="str">
            <v xml:space="preserve"> 접지봉리드선  </v>
          </cell>
          <cell r="D9" t="str">
            <v xml:space="preserve"> GV 38㎟</v>
          </cell>
          <cell r="E9" t="str">
            <v>m</v>
          </cell>
          <cell r="F9">
            <v>5.2</v>
          </cell>
          <cell r="G9">
            <v>2211</v>
          </cell>
          <cell r="H9">
            <v>11497</v>
          </cell>
          <cell r="I9">
            <v>0.1</v>
          </cell>
        </row>
        <row r="10">
          <cell r="A10" t="str">
            <v xml:space="preserve"> 접지용전선   GV 22㎟</v>
          </cell>
          <cell r="C10" t="str">
            <v xml:space="preserve"> 접지용전선  </v>
          </cell>
          <cell r="D10" t="str">
            <v xml:space="preserve"> GV 22㎟</v>
          </cell>
          <cell r="E10" t="str">
            <v>m</v>
          </cell>
          <cell r="F10">
            <v>33</v>
          </cell>
          <cell r="G10">
            <v>1468</v>
          </cell>
          <cell r="H10">
            <v>48444</v>
          </cell>
          <cell r="I10">
            <v>0.1</v>
          </cell>
        </row>
        <row r="11">
          <cell r="A11" t="str">
            <v xml:space="preserve"> 연동연선   AS 50㎟</v>
          </cell>
          <cell r="C11" t="str">
            <v xml:space="preserve"> 연동연선  </v>
          </cell>
          <cell r="D11" t="str">
            <v xml:space="preserve"> AS 50㎟</v>
          </cell>
          <cell r="E11" t="str">
            <v>m</v>
          </cell>
          <cell r="F11">
            <v>30</v>
          </cell>
          <cell r="G11">
            <v>2400</v>
          </cell>
          <cell r="H11">
            <v>72000</v>
          </cell>
          <cell r="I11">
            <v>0</v>
          </cell>
        </row>
        <row r="12">
          <cell r="A12" t="str">
            <v xml:space="preserve"> 동터미널 22㎟ 용</v>
          </cell>
          <cell r="C12" t="str">
            <v xml:space="preserve"> 동터미널</v>
          </cell>
          <cell r="D12" t="str">
            <v xml:space="preserve"> 22㎟ 용</v>
          </cell>
          <cell r="E12" t="str">
            <v>개</v>
          </cell>
          <cell r="F12">
            <v>1</v>
          </cell>
          <cell r="G12">
            <v>455</v>
          </cell>
          <cell r="H12">
            <v>455</v>
          </cell>
          <cell r="I12">
            <v>0</v>
          </cell>
        </row>
        <row r="13">
          <cell r="A13" t="str">
            <v xml:space="preserve"> 콘크리트표주 접지표당청규격</v>
          </cell>
          <cell r="C13" t="str">
            <v xml:space="preserve"> 콘크리트표주</v>
          </cell>
          <cell r="D13" t="str">
            <v xml:space="preserve"> 접지표당청규격</v>
          </cell>
          <cell r="E13" t="str">
            <v>개</v>
          </cell>
          <cell r="F13">
            <v>1</v>
          </cell>
          <cell r="G13">
            <v>10000</v>
          </cell>
          <cell r="H13">
            <v>10000</v>
          </cell>
          <cell r="I13">
            <v>0</v>
          </cell>
        </row>
        <row r="14">
          <cell r="B14" t="str">
            <v>소         계</v>
          </cell>
          <cell r="H14">
            <v>250956</v>
          </cell>
          <cell r="I14" t="str">
            <v>ⓐ</v>
          </cell>
        </row>
        <row r="15">
          <cell r="C15" t="str">
            <v>나, 노무비</v>
          </cell>
        </row>
        <row r="16">
          <cell r="A16" t="str">
            <v>1 통신외선공</v>
          </cell>
          <cell r="C16" t="str">
            <v xml:space="preserve"> 통신외선공</v>
          </cell>
          <cell r="E16" t="str">
            <v>인</v>
          </cell>
          <cell r="F16">
            <v>2.7600000000000002</v>
          </cell>
          <cell r="G16">
            <v>77946</v>
          </cell>
          <cell r="H16">
            <v>215130</v>
          </cell>
          <cell r="I16" t="str">
            <v>접지봉매설,통신 3-39</v>
          </cell>
        </row>
        <row r="17">
          <cell r="A17" t="str">
            <v>1 보통인부</v>
          </cell>
          <cell r="C17" t="str">
            <v xml:space="preserve"> 보통인부</v>
          </cell>
          <cell r="E17" t="str">
            <v>인</v>
          </cell>
          <cell r="F17">
            <v>4.5999999999999996</v>
          </cell>
          <cell r="G17">
            <v>34098</v>
          </cell>
          <cell r="H17">
            <v>156850</v>
          </cell>
          <cell r="I17" t="str">
            <v>접지봉매설,통신 3-39</v>
          </cell>
        </row>
        <row r="18">
          <cell r="B18" t="str">
            <v>소         계</v>
          </cell>
          <cell r="H18">
            <v>371980</v>
          </cell>
          <cell r="I18" t="str">
            <v>ⓑ</v>
          </cell>
        </row>
        <row r="19">
          <cell r="C19" t="str">
            <v>다, 기계경비</v>
          </cell>
        </row>
        <row r="20">
          <cell r="C20" t="str">
            <v xml:space="preserve"> 통신외선공</v>
          </cell>
          <cell r="E20" t="str">
            <v>인</v>
          </cell>
          <cell r="F20">
            <v>0.08</v>
          </cell>
          <cell r="G20">
            <v>77946</v>
          </cell>
          <cell r="H20">
            <v>6235.6</v>
          </cell>
        </row>
        <row r="21">
          <cell r="B21" t="str">
            <v>소         계</v>
          </cell>
          <cell r="H21">
            <v>6235</v>
          </cell>
          <cell r="I21" t="str">
            <v>ⓒ</v>
          </cell>
        </row>
        <row r="22">
          <cell r="A22" t="str">
            <v>1재   료   비</v>
          </cell>
          <cell r="B22" t="str">
            <v>재   료   비</v>
          </cell>
          <cell r="D22" t="str">
            <v>ⓐ</v>
          </cell>
          <cell r="H22">
            <v>250956</v>
          </cell>
        </row>
        <row r="23">
          <cell r="A23" t="str">
            <v>1노   무   비</v>
          </cell>
          <cell r="B23" t="str">
            <v>노   무   비</v>
          </cell>
          <cell r="D23" t="str">
            <v>ⓑ</v>
          </cell>
          <cell r="H23">
            <v>371980</v>
          </cell>
        </row>
        <row r="24">
          <cell r="A24" t="str">
            <v>1경        비</v>
          </cell>
          <cell r="B24" t="str">
            <v>경        비</v>
          </cell>
          <cell r="D24" t="str">
            <v>ⓒ</v>
          </cell>
          <cell r="H24">
            <v>6235</v>
          </cell>
        </row>
        <row r="25">
          <cell r="B25" t="str">
            <v>계</v>
          </cell>
          <cell r="H25">
            <v>629171</v>
          </cell>
        </row>
        <row r="40">
          <cell r="B40">
            <v>2</v>
          </cell>
          <cell r="C40" t="str">
            <v xml:space="preserve"> 지중도체 신설</v>
          </cell>
          <cell r="D40" t="str">
            <v xml:space="preserve"> 50Ω (100Ω,m)</v>
          </cell>
          <cell r="E40" t="str">
            <v>개소</v>
          </cell>
          <cell r="F40">
            <v>1</v>
          </cell>
        </row>
        <row r="41">
          <cell r="C41" t="str">
            <v>가, 재료비</v>
          </cell>
        </row>
        <row r="42">
          <cell r="A42" t="str">
            <v xml:space="preserve"> 접지봉  16D×1800㎜</v>
          </cell>
          <cell r="C42" t="str">
            <v xml:space="preserve"> 접지봉 </v>
          </cell>
          <cell r="D42" t="str">
            <v xml:space="preserve"> 16D×1800㎜</v>
          </cell>
          <cell r="E42" t="str">
            <v>본</v>
          </cell>
          <cell r="F42">
            <v>2</v>
          </cell>
          <cell r="G42">
            <v>3960</v>
          </cell>
          <cell r="H42">
            <v>7920</v>
          </cell>
          <cell r="I42">
            <v>0</v>
          </cell>
        </row>
        <row r="43">
          <cell r="A43" t="str">
            <v xml:space="preserve"> 접지봉콘넥터 Φ16</v>
          </cell>
          <cell r="C43" t="str">
            <v xml:space="preserve"> 접지봉콘넥터</v>
          </cell>
          <cell r="D43" t="str">
            <v xml:space="preserve"> Φ16</v>
          </cell>
          <cell r="E43" t="str">
            <v>개</v>
          </cell>
          <cell r="F43">
            <v>2</v>
          </cell>
          <cell r="G43">
            <v>700</v>
          </cell>
          <cell r="H43">
            <v>1400</v>
          </cell>
          <cell r="I43">
            <v>0</v>
          </cell>
        </row>
        <row r="44">
          <cell r="A44" t="str">
            <v xml:space="preserve"> 접지슬리브  100-60, 38㎜</v>
          </cell>
          <cell r="C44" t="str">
            <v xml:space="preserve"> 접지슬리브 </v>
          </cell>
          <cell r="D44" t="str">
            <v xml:space="preserve"> 100-60, 38㎜</v>
          </cell>
          <cell r="E44" t="str">
            <v>개</v>
          </cell>
          <cell r="F44">
            <v>3</v>
          </cell>
          <cell r="G44">
            <v>2000</v>
          </cell>
          <cell r="H44">
            <v>6000</v>
          </cell>
          <cell r="I44">
            <v>0</v>
          </cell>
        </row>
        <row r="45">
          <cell r="A45" t="str">
            <v xml:space="preserve"> 접지봉리드선   GV 38㎟</v>
          </cell>
          <cell r="C45" t="str">
            <v xml:space="preserve"> 접지봉리드선  </v>
          </cell>
          <cell r="D45" t="str">
            <v xml:space="preserve"> GV 38㎟</v>
          </cell>
          <cell r="E45" t="str">
            <v>m</v>
          </cell>
          <cell r="F45">
            <v>0.6</v>
          </cell>
          <cell r="G45">
            <v>2211</v>
          </cell>
          <cell r="H45">
            <v>1326</v>
          </cell>
          <cell r="I45">
            <v>0.1</v>
          </cell>
        </row>
        <row r="46">
          <cell r="A46" t="str">
            <v xml:space="preserve"> 접지용전선   GV 22㎟</v>
          </cell>
          <cell r="C46" t="str">
            <v xml:space="preserve"> 접지용전선  </v>
          </cell>
          <cell r="D46" t="str">
            <v xml:space="preserve"> GV 22㎟</v>
          </cell>
          <cell r="E46" t="str">
            <v>m</v>
          </cell>
          <cell r="F46">
            <v>33</v>
          </cell>
          <cell r="G46">
            <v>1468</v>
          </cell>
          <cell r="H46">
            <v>48444</v>
          </cell>
          <cell r="I46">
            <v>0.1</v>
          </cell>
        </row>
        <row r="47">
          <cell r="A47" t="str">
            <v xml:space="preserve"> 연동연선   AS 50㎟</v>
          </cell>
          <cell r="C47" t="str">
            <v xml:space="preserve"> 연동연선  </v>
          </cell>
          <cell r="D47" t="str">
            <v xml:space="preserve"> AS 50㎟</v>
          </cell>
          <cell r="E47" t="str">
            <v>m</v>
          </cell>
          <cell r="F47">
            <v>2</v>
          </cell>
          <cell r="G47">
            <v>2400</v>
          </cell>
          <cell r="H47">
            <v>4800</v>
          </cell>
          <cell r="I47">
            <v>0</v>
          </cell>
        </row>
        <row r="48">
          <cell r="A48" t="str">
            <v xml:space="preserve"> 동터미널 22㎟ 용</v>
          </cell>
          <cell r="C48" t="str">
            <v xml:space="preserve"> 동터미널</v>
          </cell>
          <cell r="D48" t="str">
            <v xml:space="preserve"> 22㎟ 용</v>
          </cell>
          <cell r="E48" t="str">
            <v>개</v>
          </cell>
          <cell r="F48">
            <v>1</v>
          </cell>
          <cell r="G48">
            <v>455</v>
          </cell>
          <cell r="H48">
            <v>455</v>
          </cell>
          <cell r="I48">
            <v>0</v>
          </cell>
        </row>
        <row r="49">
          <cell r="A49" t="str">
            <v xml:space="preserve"> 콘크리트표주 접지표당청규격</v>
          </cell>
          <cell r="C49" t="str">
            <v xml:space="preserve"> 콘크리트표주</v>
          </cell>
          <cell r="D49" t="str">
            <v xml:space="preserve"> 접지표당청규격</v>
          </cell>
          <cell r="E49" t="str">
            <v>개</v>
          </cell>
          <cell r="F49">
            <v>1</v>
          </cell>
          <cell r="G49">
            <v>10000</v>
          </cell>
          <cell r="H49">
            <v>10000</v>
          </cell>
          <cell r="I49">
            <v>0</v>
          </cell>
        </row>
        <row r="50">
          <cell r="B50" t="str">
            <v>소         계</v>
          </cell>
          <cell r="H50">
            <v>80345</v>
          </cell>
          <cell r="I50" t="str">
            <v>ⓐ</v>
          </cell>
        </row>
        <row r="51">
          <cell r="C51" t="str">
            <v>나, 노무비</v>
          </cell>
        </row>
        <row r="52">
          <cell r="A52" t="str">
            <v>2 통신외선공</v>
          </cell>
          <cell r="C52" t="str">
            <v xml:space="preserve"> 통신외선공</v>
          </cell>
          <cell r="E52" t="str">
            <v>인</v>
          </cell>
          <cell r="F52">
            <v>0.52499999999999991</v>
          </cell>
          <cell r="G52">
            <v>77946</v>
          </cell>
          <cell r="H52">
            <v>40921</v>
          </cell>
          <cell r="I52" t="str">
            <v>접지봉매설,통신 3-39</v>
          </cell>
        </row>
        <row r="53">
          <cell r="A53" t="str">
            <v>2 보통인부</v>
          </cell>
          <cell r="C53" t="str">
            <v xml:space="preserve"> 보통인부</v>
          </cell>
          <cell r="E53" t="str">
            <v>인</v>
          </cell>
          <cell r="F53">
            <v>0.49000000000000005</v>
          </cell>
          <cell r="G53">
            <v>34098</v>
          </cell>
          <cell r="H53">
            <v>16708</v>
          </cell>
          <cell r="I53" t="str">
            <v>접지봉매설,통신 3-39</v>
          </cell>
        </row>
        <row r="54">
          <cell r="B54" t="str">
            <v>소         계</v>
          </cell>
          <cell r="H54">
            <v>57629</v>
          </cell>
          <cell r="I54" t="str">
            <v>ⓑ</v>
          </cell>
        </row>
        <row r="55">
          <cell r="C55" t="str">
            <v>다, 기계경비</v>
          </cell>
        </row>
        <row r="56">
          <cell r="C56" t="str">
            <v xml:space="preserve"> 통신외선공</v>
          </cell>
          <cell r="E56" t="str">
            <v>인</v>
          </cell>
          <cell r="F56">
            <v>0.01</v>
          </cell>
          <cell r="G56">
            <v>77946</v>
          </cell>
          <cell r="H56">
            <v>779</v>
          </cell>
        </row>
        <row r="57">
          <cell r="B57" t="str">
            <v>소         계</v>
          </cell>
          <cell r="H57">
            <v>779</v>
          </cell>
          <cell r="I57" t="str">
            <v>ⓒ</v>
          </cell>
        </row>
        <row r="58">
          <cell r="A58" t="str">
            <v>2재   료   비</v>
          </cell>
          <cell r="B58" t="str">
            <v>재   료   비</v>
          </cell>
          <cell r="D58" t="str">
            <v>ⓐ</v>
          </cell>
          <cell r="H58">
            <v>80345</v>
          </cell>
        </row>
        <row r="59">
          <cell r="A59" t="str">
            <v>2노   무   비</v>
          </cell>
          <cell r="B59" t="str">
            <v>노   무   비</v>
          </cell>
          <cell r="D59" t="str">
            <v>ⓑ</v>
          </cell>
          <cell r="H59">
            <v>57629</v>
          </cell>
        </row>
        <row r="60">
          <cell r="A60" t="str">
            <v>2경        비</v>
          </cell>
          <cell r="B60" t="str">
            <v>경        비</v>
          </cell>
          <cell r="D60" t="str">
            <v>ⓒ</v>
          </cell>
          <cell r="H60">
            <v>779</v>
          </cell>
        </row>
        <row r="61">
          <cell r="B61" t="str">
            <v>계</v>
          </cell>
          <cell r="H61">
            <v>138753</v>
          </cell>
        </row>
        <row r="76">
          <cell r="B76">
            <v>3</v>
          </cell>
          <cell r="C76" t="str">
            <v xml:space="preserve"> 핸드홀 신설</v>
          </cell>
          <cell r="D76" t="str">
            <v xml:space="preserve"> 3호</v>
          </cell>
          <cell r="E76" t="str">
            <v>기</v>
          </cell>
          <cell r="F76">
            <v>1</v>
          </cell>
        </row>
        <row r="77">
          <cell r="C77" t="str">
            <v>가, 재료비</v>
          </cell>
        </row>
        <row r="78">
          <cell r="A78" t="str">
            <v xml:space="preserve"> 시멘트(40㎏)  분공장도</v>
          </cell>
          <cell r="C78" t="str">
            <v xml:space="preserve"> 시멘트(40㎏) </v>
          </cell>
          <cell r="D78" t="str">
            <v xml:space="preserve"> 분공장도</v>
          </cell>
          <cell r="E78" t="str">
            <v>포</v>
          </cell>
          <cell r="F78">
            <v>27.495999999999999</v>
          </cell>
          <cell r="G78">
            <v>2450</v>
          </cell>
          <cell r="H78">
            <v>67365.2</v>
          </cell>
          <cell r="I78">
            <v>0</v>
          </cell>
        </row>
        <row r="79">
          <cell r="A79" t="str">
            <v xml:space="preserve"> 이형철근 SD30A</v>
          </cell>
          <cell r="C79" t="str">
            <v xml:space="preserve"> 이형철근</v>
          </cell>
          <cell r="D79" t="str">
            <v xml:space="preserve"> SD30A</v>
          </cell>
          <cell r="E79" t="str">
            <v>TON</v>
          </cell>
          <cell r="F79">
            <v>0.14699999999999999</v>
          </cell>
          <cell r="G79">
            <v>380000</v>
          </cell>
          <cell r="H79">
            <v>55860</v>
          </cell>
          <cell r="I79">
            <v>0</v>
          </cell>
        </row>
        <row r="80">
          <cell r="A80" t="str">
            <v xml:space="preserve"> 통신용맨홀(주철제)  통신용1120x620x132</v>
          </cell>
          <cell r="C80" t="str">
            <v xml:space="preserve"> 통신용맨홀(주철제) </v>
          </cell>
          <cell r="D80" t="str">
            <v xml:space="preserve"> 통신용1120x620x132</v>
          </cell>
          <cell r="E80" t="str">
            <v>조</v>
          </cell>
          <cell r="F80">
            <v>1</v>
          </cell>
          <cell r="G80">
            <v>250000</v>
          </cell>
          <cell r="H80">
            <v>250000</v>
          </cell>
          <cell r="I80">
            <v>0</v>
          </cell>
        </row>
        <row r="81">
          <cell r="A81" t="str">
            <v xml:space="preserve"> 케이블걸이쇠   2호</v>
          </cell>
          <cell r="C81" t="str">
            <v xml:space="preserve"> 케이블걸이쇠  </v>
          </cell>
          <cell r="D81" t="str">
            <v xml:space="preserve"> 2호</v>
          </cell>
          <cell r="E81" t="str">
            <v>개</v>
          </cell>
          <cell r="F81">
            <v>4</v>
          </cell>
          <cell r="G81">
            <v>1850</v>
          </cell>
          <cell r="H81">
            <v>7400</v>
          </cell>
          <cell r="I81">
            <v>0</v>
          </cell>
        </row>
        <row r="82">
          <cell r="A82" t="str">
            <v xml:space="preserve"> 케이블받침대   33×14×3×607</v>
          </cell>
          <cell r="C82" t="str">
            <v xml:space="preserve"> 케이블받침대  </v>
          </cell>
          <cell r="D82" t="str">
            <v xml:space="preserve"> 33×14×3×607</v>
          </cell>
          <cell r="E82" t="str">
            <v>개</v>
          </cell>
          <cell r="F82">
            <v>2</v>
          </cell>
          <cell r="G82">
            <v>7000</v>
          </cell>
          <cell r="H82">
            <v>14000</v>
          </cell>
          <cell r="I82">
            <v>0</v>
          </cell>
        </row>
        <row r="83">
          <cell r="A83" t="str">
            <v xml:space="preserve"> 앵커볼트(5/8")  M16  L250</v>
          </cell>
          <cell r="C83" t="str">
            <v xml:space="preserve"> 앵커볼트(5/8") </v>
          </cell>
          <cell r="D83" t="str">
            <v xml:space="preserve"> M16  L250</v>
          </cell>
          <cell r="E83" t="str">
            <v>조</v>
          </cell>
          <cell r="F83">
            <v>4</v>
          </cell>
          <cell r="G83">
            <v>295</v>
          </cell>
          <cell r="H83">
            <v>1180</v>
          </cell>
          <cell r="I83">
            <v>0</v>
          </cell>
        </row>
        <row r="84">
          <cell r="A84" t="str">
            <v xml:space="preserve"> 혼합골재  75㎜ 이하</v>
          </cell>
          <cell r="C84" t="str">
            <v xml:space="preserve"> 혼합골재 </v>
          </cell>
          <cell r="D84" t="str">
            <v xml:space="preserve"> 75㎜ 이하</v>
          </cell>
          <cell r="E84" t="str">
            <v>㎥</v>
          </cell>
          <cell r="F84">
            <v>0.83</v>
          </cell>
          <cell r="G84">
            <v>12000</v>
          </cell>
          <cell r="H84">
            <v>9960</v>
          </cell>
          <cell r="I84">
            <v>0</v>
          </cell>
        </row>
        <row r="85">
          <cell r="A85" t="str">
            <v xml:space="preserve"> 모래(세척사)  인천(도착도)</v>
          </cell>
          <cell r="C85" t="str">
            <v xml:space="preserve"> 모래(세척사) </v>
          </cell>
          <cell r="D85" t="str">
            <v xml:space="preserve"> 인천(도착도)</v>
          </cell>
          <cell r="E85" t="str">
            <v>㎥</v>
          </cell>
          <cell r="F85">
            <v>1.6140000000000001</v>
          </cell>
          <cell r="G85">
            <v>1750</v>
          </cell>
          <cell r="H85">
            <v>2824.5</v>
          </cell>
          <cell r="I85">
            <v>0</v>
          </cell>
        </row>
        <row r="86">
          <cell r="A86" t="str">
            <v xml:space="preserve"> 자갈(#467,Φ40)   인천(도착도)</v>
          </cell>
          <cell r="C86" t="str">
            <v xml:space="preserve"> 자갈(#467,Φ40)  </v>
          </cell>
          <cell r="D86" t="str">
            <v xml:space="preserve"> 인천(도착도)</v>
          </cell>
          <cell r="E86" t="str">
            <v>㎥</v>
          </cell>
          <cell r="F86">
            <v>2.8359999999999999</v>
          </cell>
          <cell r="G86">
            <v>18500</v>
          </cell>
          <cell r="H86">
            <v>52466</v>
          </cell>
          <cell r="I86">
            <v>0</v>
          </cell>
        </row>
        <row r="87">
          <cell r="A87" t="str">
            <v xml:space="preserve"> 보통합판(1급)  12T  1.21*2.42</v>
          </cell>
          <cell r="C87" t="str">
            <v xml:space="preserve"> 보통합판(1급) </v>
          </cell>
          <cell r="D87" t="str">
            <v xml:space="preserve"> 12T  1.21*2.42</v>
          </cell>
          <cell r="E87" t="str">
            <v>㎡</v>
          </cell>
          <cell r="F87">
            <v>9.99</v>
          </cell>
          <cell r="G87">
            <v>6181</v>
          </cell>
          <cell r="H87">
            <v>61748.1</v>
          </cell>
          <cell r="I87">
            <v>0</v>
          </cell>
        </row>
        <row r="88">
          <cell r="A88" t="str">
            <v xml:space="preserve"> 라왕  각재</v>
          </cell>
          <cell r="C88" t="str">
            <v xml:space="preserve"> 라왕 </v>
          </cell>
          <cell r="D88" t="str">
            <v xml:space="preserve"> 각재</v>
          </cell>
          <cell r="E88" t="str">
            <v>㎥</v>
          </cell>
          <cell r="F88">
            <v>0.36799999999999999</v>
          </cell>
          <cell r="G88">
            <v>986023</v>
          </cell>
          <cell r="H88">
            <v>362856.4</v>
          </cell>
          <cell r="I88">
            <v>0</v>
          </cell>
        </row>
        <row r="89">
          <cell r="A89" t="str">
            <v xml:space="preserve"> 어니일링(소)철선   #8  4.0mm</v>
          </cell>
          <cell r="C89" t="str">
            <v xml:space="preserve"> 어니일링(소)철선  </v>
          </cell>
          <cell r="D89" t="str">
            <v xml:space="preserve"> #8  4.0mm</v>
          </cell>
          <cell r="E89" t="str">
            <v>kg</v>
          </cell>
          <cell r="F89">
            <v>2.81</v>
          </cell>
          <cell r="G89">
            <v>570</v>
          </cell>
          <cell r="H89">
            <v>1601.7</v>
          </cell>
          <cell r="I89">
            <v>0</v>
          </cell>
        </row>
        <row r="90">
          <cell r="A90" t="str">
            <v xml:space="preserve"> 철못   N 50</v>
          </cell>
          <cell r="C90" t="str">
            <v xml:space="preserve"> 철못  </v>
          </cell>
          <cell r="D90" t="str">
            <v xml:space="preserve"> N 50</v>
          </cell>
          <cell r="E90" t="str">
            <v>kg</v>
          </cell>
          <cell r="F90">
            <v>1.94</v>
          </cell>
          <cell r="G90">
            <v>700</v>
          </cell>
          <cell r="H90">
            <v>1358</v>
          </cell>
          <cell r="I90">
            <v>0</v>
          </cell>
        </row>
        <row r="91">
          <cell r="A91" t="str">
            <v xml:space="preserve"> 박리제   유성</v>
          </cell>
          <cell r="C91" t="str">
            <v xml:space="preserve"> 박리제  </v>
          </cell>
          <cell r="D91" t="str">
            <v xml:space="preserve"> 유성</v>
          </cell>
          <cell r="E91" t="str">
            <v>ℓ</v>
          </cell>
          <cell r="F91">
            <v>1.84</v>
          </cell>
          <cell r="G91">
            <v>1300</v>
          </cell>
          <cell r="H91">
            <v>2392</v>
          </cell>
          <cell r="I91">
            <v>0</v>
          </cell>
        </row>
        <row r="92">
          <cell r="B92" t="str">
            <v>소         계</v>
          </cell>
          <cell r="H92">
            <v>891011</v>
          </cell>
          <cell r="I92" t="str">
            <v>ⓐ</v>
          </cell>
        </row>
        <row r="94">
          <cell r="C94" t="str">
            <v>나, 노무비</v>
          </cell>
        </row>
        <row r="95">
          <cell r="A95" t="str">
            <v>3 콘크리트공</v>
          </cell>
          <cell r="C95" t="str">
            <v xml:space="preserve"> 콘크리트공</v>
          </cell>
          <cell r="E95" t="str">
            <v>인</v>
          </cell>
          <cell r="F95">
            <v>2.83</v>
          </cell>
          <cell r="G95">
            <v>63605</v>
          </cell>
          <cell r="H95">
            <v>180002.1</v>
          </cell>
          <cell r="I95" t="str">
            <v>콘크리트,건설 6-1</v>
          </cell>
        </row>
        <row r="96">
          <cell r="A96" t="str">
            <v>3 형틀목공</v>
          </cell>
          <cell r="C96" t="str">
            <v xml:space="preserve"> 형틀목공</v>
          </cell>
          <cell r="E96" t="str">
            <v>인</v>
          </cell>
          <cell r="F96">
            <v>2.9</v>
          </cell>
          <cell r="G96">
            <v>65381</v>
          </cell>
          <cell r="H96">
            <v>189604.9</v>
          </cell>
          <cell r="I96" t="str">
            <v>거푸집,건설 6-3-나</v>
          </cell>
        </row>
        <row r="97">
          <cell r="A97" t="str">
            <v>3 철근공</v>
          </cell>
          <cell r="C97" t="str">
            <v xml:space="preserve"> 철근공</v>
          </cell>
          <cell r="E97" t="str">
            <v>인</v>
          </cell>
          <cell r="F97">
            <v>0.56999999999999995</v>
          </cell>
          <cell r="G97">
            <v>66944</v>
          </cell>
          <cell r="H97">
            <v>38158</v>
          </cell>
          <cell r="I97" t="str">
            <v>철근가공및조립,건설 29-6</v>
          </cell>
        </row>
        <row r="98">
          <cell r="A98" t="str">
            <v>3 미장공</v>
          </cell>
          <cell r="C98" t="str">
            <v xml:space="preserve"> 미장공</v>
          </cell>
          <cell r="E98" t="str">
            <v>인</v>
          </cell>
          <cell r="F98">
            <v>0.6</v>
          </cell>
          <cell r="G98">
            <v>61569</v>
          </cell>
          <cell r="H98">
            <v>36941.4</v>
          </cell>
          <cell r="I98" t="str">
            <v>수공철개,통신 3-35</v>
          </cell>
        </row>
        <row r="99">
          <cell r="A99" t="str">
            <v>3 철공</v>
          </cell>
          <cell r="C99" t="str">
            <v xml:space="preserve"> 철공</v>
          </cell>
          <cell r="E99" t="str">
            <v>인</v>
          </cell>
          <cell r="F99">
            <v>0.06</v>
          </cell>
          <cell r="G99">
            <v>59917</v>
          </cell>
          <cell r="H99">
            <v>3595</v>
          </cell>
          <cell r="I99" t="str">
            <v>지지철물,통신 3-48</v>
          </cell>
        </row>
        <row r="100">
          <cell r="A100" t="str">
            <v>3 보통인부</v>
          </cell>
          <cell r="C100" t="str">
            <v xml:space="preserve"> 보통인부</v>
          </cell>
          <cell r="E100" t="str">
            <v>인</v>
          </cell>
          <cell r="F100">
            <v>14.540000000000001</v>
          </cell>
          <cell r="G100">
            <v>34098</v>
          </cell>
          <cell r="H100">
            <v>495784.9</v>
          </cell>
          <cell r="I100" t="str">
            <v>터파기,건설 3-1-나</v>
          </cell>
        </row>
        <row r="101">
          <cell r="B101" t="str">
            <v>소         계</v>
          </cell>
          <cell r="H101">
            <v>944086.3</v>
          </cell>
          <cell r="I101" t="str">
            <v>ⓑ</v>
          </cell>
        </row>
        <row r="102">
          <cell r="C102" t="str">
            <v>다, 기계경비</v>
          </cell>
        </row>
        <row r="103">
          <cell r="C103" t="str">
            <v xml:space="preserve"> 콘크리트공</v>
          </cell>
          <cell r="E103" t="str">
            <v>인</v>
          </cell>
          <cell r="F103">
            <v>0.08</v>
          </cell>
          <cell r="G103">
            <v>63605</v>
          </cell>
          <cell r="H103">
            <v>5088.3999999999996</v>
          </cell>
        </row>
        <row r="104">
          <cell r="C104" t="str">
            <v xml:space="preserve"> 형틀목공</v>
          </cell>
          <cell r="E104" t="str">
            <v>인</v>
          </cell>
          <cell r="F104">
            <v>0.08</v>
          </cell>
          <cell r="G104">
            <v>65381</v>
          </cell>
          <cell r="H104">
            <v>5230.3999999999996</v>
          </cell>
        </row>
        <row r="105">
          <cell r="C105" t="str">
            <v xml:space="preserve"> 철근공</v>
          </cell>
          <cell r="E105" t="str">
            <v>인</v>
          </cell>
          <cell r="F105">
            <v>0.01</v>
          </cell>
          <cell r="G105">
            <v>66944</v>
          </cell>
          <cell r="H105">
            <v>669.4</v>
          </cell>
        </row>
        <row r="106">
          <cell r="C106" t="str">
            <v xml:space="preserve"> 미장공</v>
          </cell>
          <cell r="E106" t="str">
            <v>인</v>
          </cell>
          <cell r="F106">
            <v>0.01</v>
          </cell>
          <cell r="G106">
            <v>61569</v>
          </cell>
          <cell r="H106">
            <v>615.6</v>
          </cell>
        </row>
        <row r="107">
          <cell r="B107" t="str">
            <v>소         계</v>
          </cell>
          <cell r="H107">
            <v>11603.8</v>
          </cell>
          <cell r="I107" t="str">
            <v>ⓒ</v>
          </cell>
        </row>
        <row r="112">
          <cell r="A112" t="str">
            <v>3재   료   비</v>
          </cell>
          <cell r="B112" t="str">
            <v>재   료   비</v>
          </cell>
          <cell r="D112" t="str">
            <v>ⓐ</v>
          </cell>
          <cell r="H112">
            <v>891011</v>
          </cell>
        </row>
        <row r="113">
          <cell r="A113" t="str">
            <v>3노   무   비</v>
          </cell>
          <cell r="B113" t="str">
            <v>노   무   비</v>
          </cell>
          <cell r="D113" t="str">
            <v>ⓑ</v>
          </cell>
          <cell r="H113">
            <v>944086.3</v>
          </cell>
        </row>
        <row r="114">
          <cell r="A114" t="str">
            <v>3경        비</v>
          </cell>
          <cell r="B114" t="str">
            <v>경        비</v>
          </cell>
          <cell r="D114" t="str">
            <v>ⓒ</v>
          </cell>
          <cell r="H114">
            <v>11603.8</v>
          </cell>
        </row>
        <row r="115">
          <cell r="B115" t="str">
            <v>계</v>
          </cell>
          <cell r="H115">
            <v>1846701.1</v>
          </cell>
        </row>
        <row r="130">
          <cell r="B130">
            <v>4</v>
          </cell>
          <cell r="C130" t="str">
            <v xml:space="preserve"> 전화기 설치</v>
          </cell>
          <cell r="D130" t="str">
            <v xml:space="preserve"> MFC</v>
          </cell>
          <cell r="E130" t="str">
            <v>대</v>
          </cell>
          <cell r="F130">
            <v>1</v>
          </cell>
        </row>
        <row r="131">
          <cell r="C131" t="str">
            <v>가, 재료비</v>
          </cell>
        </row>
        <row r="132">
          <cell r="A132" t="str">
            <v xml:space="preserve"> 전화기  자동전화기(MFC)</v>
          </cell>
          <cell r="C132" t="str">
            <v xml:space="preserve"> 전화기 </v>
          </cell>
          <cell r="D132" t="str">
            <v xml:space="preserve"> 자동전화기(MFC)</v>
          </cell>
          <cell r="E132" t="str">
            <v>대</v>
          </cell>
          <cell r="F132">
            <v>1</v>
          </cell>
          <cell r="G132">
            <v>30000</v>
          </cell>
          <cell r="H132">
            <v>30000</v>
          </cell>
          <cell r="I132">
            <v>0</v>
          </cell>
        </row>
        <row r="133">
          <cell r="B133" t="str">
            <v>소         계</v>
          </cell>
          <cell r="H133">
            <v>30000</v>
          </cell>
          <cell r="I133" t="str">
            <v>ⓐ</v>
          </cell>
        </row>
        <row r="134">
          <cell r="C134" t="str">
            <v>나, 노무비</v>
          </cell>
        </row>
        <row r="135">
          <cell r="A135" t="str">
            <v>4 통신내선공</v>
          </cell>
          <cell r="C135" t="str">
            <v xml:space="preserve"> 통신내선공</v>
          </cell>
          <cell r="E135" t="str">
            <v>인</v>
          </cell>
          <cell r="F135">
            <v>0.02</v>
          </cell>
          <cell r="G135">
            <v>63738</v>
          </cell>
          <cell r="H135">
            <v>1274</v>
          </cell>
          <cell r="I135" t="str">
            <v>기본x(0.7),통신 3-29</v>
          </cell>
        </row>
        <row r="136">
          <cell r="B136" t="str">
            <v>소         계</v>
          </cell>
          <cell r="H136">
            <v>1274</v>
          </cell>
          <cell r="I136" t="str">
            <v>ⓑ</v>
          </cell>
        </row>
        <row r="137">
          <cell r="C137" t="str">
            <v>다, 기계경비</v>
          </cell>
        </row>
        <row r="138">
          <cell r="C138" t="str">
            <v xml:space="preserve"> 통신내선공</v>
          </cell>
          <cell r="E138" t="str">
            <v>인</v>
          </cell>
          <cell r="F138">
            <v>5.9999999999999995E-4</v>
          </cell>
          <cell r="G138">
            <v>63738</v>
          </cell>
          <cell r="H138">
            <v>38</v>
          </cell>
        </row>
        <row r="139">
          <cell r="B139" t="str">
            <v>소         계</v>
          </cell>
          <cell r="H139">
            <v>38</v>
          </cell>
          <cell r="I139" t="str">
            <v>ⓒ</v>
          </cell>
        </row>
        <row r="141">
          <cell r="A141" t="str">
            <v>4재   료   비</v>
          </cell>
          <cell r="B141" t="str">
            <v>재   료   비</v>
          </cell>
          <cell r="D141" t="str">
            <v>ⓐ</v>
          </cell>
          <cell r="H141">
            <v>30000</v>
          </cell>
        </row>
        <row r="142">
          <cell r="A142" t="str">
            <v>4노   무   비</v>
          </cell>
          <cell r="B142" t="str">
            <v>노   무   비</v>
          </cell>
          <cell r="D142" t="str">
            <v>ⓑ</v>
          </cell>
          <cell r="H142">
            <v>1274</v>
          </cell>
        </row>
        <row r="143">
          <cell r="A143" t="str">
            <v>4경        비</v>
          </cell>
          <cell r="B143" t="str">
            <v>경        비</v>
          </cell>
          <cell r="D143" t="str">
            <v>ⓒ</v>
          </cell>
          <cell r="H143">
            <v>38</v>
          </cell>
        </row>
        <row r="144">
          <cell r="B144" t="str">
            <v>계</v>
          </cell>
          <cell r="H144">
            <v>31312</v>
          </cell>
        </row>
        <row r="148">
          <cell r="B148">
            <v>5</v>
          </cell>
          <cell r="C148" t="str">
            <v xml:space="preserve"> 전화기 설치</v>
          </cell>
          <cell r="D148" t="str">
            <v xml:space="preserve"> 자동식 직통</v>
          </cell>
          <cell r="E148" t="str">
            <v>대</v>
          </cell>
          <cell r="F148">
            <v>1</v>
          </cell>
        </row>
        <row r="149">
          <cell r="C149" t="str">
            <v>가, 재료비</v>
          </cell>
        </row>
        <row r="150">
          <cell r="A150" t="str">
            <v xml:space="preserve"> 전화기  자동식직통</v>
          </cell>
          <cell r="C150" t="str">
            <v xml:space="preserve"> 전화기 </v>
          </cell>
          <cell r="D150" t="str">
            <v xml:space="preserve"> 자동식직통</v>
          </cell>
          <cell r="E150" t="str">
            <v>대</v>
          </cell>
          <cell r="F150">
            <v>1</v>
          </cell>
          <cell r="G150">
            <v>280000</v>
          </cell>
          <cell r="H150">
            <v>280000</v>
          </cell>
          <cell r="I150">
            <v>0</v>
          </cell>
        </row>
        <row r="151">
          <cell r="B151" t="str">
            <v>소         계</v>
          </cell>
          <cell r="H151">
            <v>280000</v>
          </cell>
          <cell r="I151" t="str">
            <v>ⓐ</v>
          </cell>
        </row>
        <row r="152">
          <cell r="C152" t="str">
            <v>나, 노무비</v>
          </cell>
        </row>
        <row r="153">
          <cell r="A153" t="str">
            <v>5 통신내선공</v>
          </cell>
          <cell r="C153" t="str">
            <v xml:space="preserve"> 통신내선공</v>
          </cell>
          <cell r="E153" t="str">
            <v>인</v>
          </cell>
          <cell r="F153">
            <v>0.35</v>
          </cell>
          <cell r="G153">
            <v>63738</v>
          </cell>
          <cell r="H153">
            <v>22308</v>
          </cell>
          <cell r="I153" t="str">
            <v>기본x(0.7),통신 3-29</v>
          </cell>
        </row>
        <row r="154">
          <cell r="B154" t="str">
            <v>소         계</v>
          </cell>
          <cell r="H154">
            <v>22308</v>
          </cell>
          <cell r="I154" t="str">
            <v>ⓑ</v>
          </cell>
        </row>
        <row r="155">
          <cell r="C155" t="str">
            <v>다, 기계경비</v>
          </cell>
        </row>
        <row r="156">
          <cell r="C156" t="str">
            <v xml:space="preserve"> 통신내선공</v>
          </cell>
          <cell r="E156" t="str">
            <v>인</v>
          </cell>
          <cell r="F156">
            <v>0.01</v>
          </cell>
          <cell r="G156">
            <v>63738</v>
          </cell>
          <cell r="H156">
            <v>637</v>
          </cell>
        </row>
        <row r="157">
          <cell r="B157" t="str">
            <v>소         계</v>
          </cell>
          <cell r="H157">
            <v>637</v>
          </cell>
          <cell r="I157" t="str">
            <v>ⓒ</v>
          </cell>
        </row>
        <row r="159">
          <cell r="A159" t="str">
            <v>5재   료   비</v>
          </cell>
          <cell r="B159" t="str">
            <v>재   료   비</v>
          </cell>
          <cell r="D159" t="str">
            <v>ⓐ</v>
          </cell>
          <cell r="H159">
            <v>280000</v>
          </cell>
        </row>
        <row r="160">
          <cell r="A160" t="str">
            <v>5노   무   비</v>
          </cell>
          <cell r="B160" t="str">
            <v>노   무   비</v>
          </cell>
          <cell r="D160" t="str">
            <v>ⓑ</v>
          </cell>
          <cell r="H160">
            <v>22308</v>
          </cell>
        </row>
        <row r="161">
          <cell r="A161" t="str">
            <v>5경        비</v>
          </cell>
          <cell r="B161" t="str">
            <v>경        비</v>
          </cell>
          <cell r="D161" t="str">
            <v>ⓒ</v>
          </cell>
          <cell r="H161">
            <v>637</v>
          </cell>
        </row>
        <row r="162">
          <cell r="B162" t="str">
            <v>계</v>
          </cell>
          <cell r="H162">
            <v>302945</v>
          </cell>
        </row>
        <row r="166">
          <cell r="B166">
            <v>6</v>
          </cell>
          <cell r="C166" t="str">
            <v xml:space="preserve"> KEY PHONE 설치</v>
          </cell>
          <cell r="D166" t="str">
            <v xml:space="preserve"> 모장치</v>
          </cell>
          <cell r="E166" t="str">
            <v>대</v>
          </cell>
          <cell r="F166">
            <v>1</v>
          </cell>
        </row>
        <row r="167">
          <cell r="C167" t="str">
            <v>가, 재료비</v>
          </cell>
        </row>
        <row r="168">
          <cell r="A168" t="str">
            <v xml:space="preserve"> KEY PHONE 모장치(GK50HB)10/16</v>
          </cell>
          <cell r="C168" t="str">
            <v xml:space="preserve"> KEY PHONE</v>
          </cell>
          <cell r="D168" t="str">
            <v xml:space="preserve"> 모장치(GK50HB)10/16</v>
          </cell>
          <cell r="E168" t="str">
            <v>대</v>
          </cell>
          <cell r="F168">
            <v>1</v>
          </cell>
          <cell r="G168">
            <v>456000</v>
          </cell>
          <cell r="H168">
            <v>456000</v>
          </cell>
          <cell r="I168">
            <v>0</v>
          </cell>
        </row>
        <row r="169">
          <cell r="B169" t="str">
            <v>소         계</v>
          </cell>
          <cell r="H169">
            <v>456000</v>
          </cell>
          <cell r="I169" t="str">
            <v>ⓐ</v>
          </cell>
        </row>
        <row r="170">
          <cell r="C170" t="str">
            <v>나, 노무비</v>
          </cell>
        </row>
        <row r="171">
          <cell r="A171" t="str">
            <v>6 통신설비공</v>
          </cell>
          <cell r="C171" t="str">
            <v xml:space="preserve"> 통신설비공</v>
          </cell>
          <cell r="E171" t="str">
            <v>인</v>
          </cell>
          <cell r="F171">
            <v>2</v>
          </cell>
          <cell r="G171">
            <v>66296</v>
          </cell>
          <cell r="H171">
            <v>132592</v>
          </cell>
          <cell r="I171" t="str">
            <v>기본,통신 3-29</v>
          </cell>
        </row>
        <row r="172">
          <cell r="A172" t="str">
            <v>6 통신내선공</v>
          </cell>
          <cell r="C172" t="str">
            <v xml:space="preserve"> 통신내선공</v>
          </cell>
          <cell r="E172" t="str">
            <v>인</v>
          </cell>
          <cell r="F172">
            <v>1</v>
          </cell>
          <cell r="G172">
            <v>63738</v>
          </cell>
          <cell r="H172">
            <v>63738</v>
          </cell>
          <cell r="I172" t="str">
            <v>기본,통신 3-29</v>
          </cell>
        </row>
        <row r="173">
          <cell r="B173" t="str">
            <v>소         계</v>
          </cell>
          <cell r="H173">
            <v>196330</v>
          </cell>
          <cell r="I173" t="str">
            <v>ⓑ</v>
          </cell>
        </row>
        <row r="174">
          <cell r="C174" t="str">
            <v>다, 기계경비</v>
          </cell>
        </row>
        <row r="175">
          <cell r="C175" t="str">
            <v xml:space="preserve"> 통신설비공</v>
          </cell>
          <cell r="E175" t="str">
            <v>인</v>
          </cell>
          <cell r="F175">
            <v>0.06</v>
          </cell>
          <cell r="G175">
            <v>66296</v>
          </cell>
          <cell r="H175">
            <v>3977</v>
          </cell>
        </row>
        <row r="176">
          <cell r="C176" t="str">
            <v xml:space="preserve"> 통신내선공</v>
          </cell>
          <cell r="E176" t="str">
            <v>인</v>
          </cell>
          <cell r="F176">
            <v>0.03</v>
          </cell>
          <cell r="G176">
            <v>63738</v>
          </cell>
          <cell r="H176">
            <v>1912</v>
          </cell>
        </row>
        <row r="177">
          <cell r="B177" t="str">
            <v>소         계</v>
          </cell>
          <cell r="H177">
            <v>5889</v>
          </cell>
          <cell r="I177" t="str">
            <v>ⓒ</v>
          </cell>
        </row>
        <row r="179">
          <cell r="A179" t="str">
            <v>6재   료   비</v>
          </cell>
          <cell r="B179" t="str">
            <v>재   료   비</v>
          </cell>
          <cell r="D179" t="str">
            <v>ⓐ</v>
          </cell>
          <cell r="H179">
            <v>456000</v>
          </cell>
        </row>
        <row r="180">
          <cell r="A180" t="str">
            <v>6노   무   비</v>
          </cell>
          <cell r="B180" t="str">
            <v>노   무   비</v>
          </cell>
          <cell r="D180" t="str">
            <v>ⓑ</v>
          </cell>
          <cell r="H180">
            <v>196330</v>
          </cell>
        </row>
        <row r="181">
          <cell r="A181" t="str">
            <v>6경        비</v>
          </cell>
          <cell r="B181" t="str">
            <v>경        비</v>
          </cell>
          <cell r="D181" t="str">
            <v>ⓒ</v>
          </cell>
          <cell r="H181">
            <v>5889</v>
          </cell>
        </row>
        <row r="182">
          <cell r="B182" t="str">
            <v>계</v>
          </cell>
          <cell r="H182">
            <v>658219</v>
          </cell>
        </row>
        <row r="184">
          <cell r="B184">
            <v>7</v>
          </cell>
          <cell r="C184" t="str">
            <v xml:space="preserve"> KEY PHONE 설치</v>
          </cell>
          <cell r="D184" t="str">
            <v xml:space="preserve"> 자장치</v>
          </cell>
          <cell r="E184" t="str">
            <v>대</v>
          </cell>
          <cell r="F184">
            <v>1</v>
          </cell>
        </row>
        <row r="185">
          <cell r="C185" t="str">
            <v>가, 재료비</v>
          </cell>
        </row>
        <row r="186">
          <cell r="A186" t="str">
            <v xml:space="preserve"> KEY PHONE 자장치(33LG)</v>
          </cell>
          <cell r="C186" t="str">
            <v xml:space="preserve"> KEY PHONE</v>
          </cell>
          <cell r="D186" t="str">
            <v xml:space="preserve"> 자장치(33LG)</v>
          </cell>
          <cell r="E186" t="str">
            <v>대</v>
          </cell>
          <cell r="F186">
            <v>1</v>
          </cell>
          <cell r="G186">
            <v>95000</v>
          </cell>
          <cell r="H186">
            <v>95000</v>
          </cell>
          <cell r="I186">
            <v>0</v>
          </cell>
        </row>
        <row r="187">
          <cell r="B187" t="str">
            <v>소         계</v>
          </cell>
          <cell r="H187">
            <v>95000</v>
          </cell>
          <cell r="I187" t="str">
            <v>ⓐ</v>
          </cell>
        </row>
        <row r="188">
          <cell r="C188" t="str">
            <v>나, 노무비</v>
          </cell>
        </row>
        <row r="189">
          <cell r="A189" t="str">
            <v>7 통신내선공</v>
          </cell>
          <cell r="C189" t="str">
            <v xml:space="preserve"> 통신내선공</v>
          </cell>
          <cell r="E189" t="str">
            <v>인</v>
          </cell>
          <cell r="F189">
            <v>0.5</v>
          </cell>
          <cell r="G189">
            <v>63738</v>
          </cell>
          <cell r="H189">
            <v>31869</v>
          </cell>
          <cell r="I189" t="str">
            <v>기본,통신 3-29</v>
          </cell>
        </row>
        <row r="190">
          <cell r="B190" t="str">
            <v>소         계</v>
          </cell>
          <cell r="H190">
            <v>31869</v>
          </cell>
          <cell r="I190" t="str">
            <v>ⓑ</v>
          </cell>
        </row>
        <row r="191">
          <cell r="C191" t="str">
            <v>다, 기계경비</v>
          </cell>
        </row>
        <row r="192">
          <cell r="C192" t="str">
            <v xml:space="preserve"> 통신내선공</v>
          </cell>
          <cell r="E192" t="str">
            <v>인</v>
          </cell>
          <cell r="F192">
            <v>0.01</v>
          </cell>
          <cell r="G192">
            <v>63738</v>
          </cell>
          <cell r="H192">
            <v>637</v>
          </cell>
        </row>
        <row r="193">
          <cell r="B193" t="str">
            <v>소         계</v>
          </cell>
          <cell r="H193">
            <v>637</v>
          </cell>
          <cell r="I193" t="str">
            <v>ⓒ</v>
          </cell>
        </row>
        <row r="195">
          <cell r="A195" t="str">
            <v>7재   료   비</v>
          </cell>
          <cell r="B195" t="str">
            <v>재   료   비</v>
          </cell>
          <cell r="D195" t="str">
            <v>ⓐ</v>
          </cell>
          <cell r="H195">
            <v>95000</v>
          </cell>
        </row>
        <row r="196">
          <cell r="A196" t="str">
            <v>7노   무   비</v>
          </cell>
          <cell r="B196" t="str">
            <v>노   무   비</v>
          </cell>
          <cell r="D196" t="str">
            <v>ⓑ</v>
          </cell>
          <cell r="H196">
            <v>31869</v>
          </cell>
        </row>
        <row r="197">
          <cell r="A197" t="str">
            <v>7경        비</v>
          </cell>
          <cell r="B197" t="str">
            <v>경        비</v>
          </cell>
          <cell r="D197" t="str">
            <v>ⓒ</v>
          </cell>
          <cell r="H197">
            <v>637</v>
          </cell>
        </row>
        <row r="198">
          <cell r="B198" t="str">
            <v>계</v>
          </cell>
          <cell r="H198">
            <v>127506</v>
          </cell>
        </row>
        <row r="202">
          <cell r="B202">
            <v>8</v>
          </cell>
          <cell r="C202" t="str">
            <v xml:space="preserve"> VIDEO PHONE 설치</v>
          </cell>
          <cell r="D202" t="str">
            <v xml:space="preserve"> 모장치</v>
          </cell>
          <cell r="E202" t="str">
            <v>대</v>
          </cell>
          <cell r="F202">
            <v>1</v>
          </cell>
        </row>
        <row r="203">
          <cell r="C203" t="str">
            <v>가, 재료비</v>
          </cell>
        </row>
        <row r="204">
          <cell r="A204" t="str">
            <v xml:space="preserve"> 비디오폰  모장치</v>
          </cell>
          <cell r="C204" t="str">
            <v xml:space="preserve"> 비디오폰 </v>
          </cell>
          <cell r="D204" t="str">
            <v xml:space="preserve"> 모장치</v>
          </cell>
          <cell r="E204" t="str">
            <v>대</v>
          </cell>
          <cell r="F204">
            <v>1</v>
          </cell>
          <cell r="G204">
            <v>180000</v>
          </cell>
          <cell r="H204">
            <v>180000</v>
          </cell>
          <cell r="I204">
            <v>0</v>
          </cell>
        </row>
        <row r="205">
          <cell r="B205" t="str">
            <v>소         계</v>
          </cell>
          <cell r="H205">
            <v>180000</v>
          </cell>
          <cell r="I205" t="str">
            <v>ⓐ</v>
          </cell>
        </row>
        <row r="206">
          <cell r="C206" t="str">
            <v>나, 노무비</v>
          </cell>
        </row>
        <row r="207">
          <cell r="A207" t="str">
            <v>8 통신설비공</v>
          </cell>
          <cell r="C207" t="str">
            <v xml:space="preserve"> 통신설비공</v>
          </cell>
          <cell r="E207" t="str">
            <v>인</v>
          </cell>
          <cell r="F207">
            <v>1</v>
          </cell>
          <cell r="G207">
            <v>66296</v>
          </cell>
          <cell r="H207">
            <v>66296</v>
          </cell>
          <cell r="I207" t="str">
            <v>기본,통신 3-29</v>
          </cell>
        </row>
        <row r="208">
          <cell r="A208" t="str">
            <v>8 통신내선공</v>
          </cell>
          <cell r="C208" t="str">
            <v xml:space="preserve"> 통신내선공</v>
          </cell>
          <cell r="E208" t="str">
            <v>인</v>
          </cell>
          <cell r="F208">
            <v>1</v>
          </cell>
          <cell r="G208">
            <v>63738</v>
          </cell>
          <cell r="H208">
            <v>63738</v>
          </cell>
          <cell r="I208" t="str">
            <v>기본,통신 3-29</v>
          </cell>
        </row>
        <row r="209">
          <cell r="B209" t="str">
            <v>소         계</v>
          </cell>
          <cell r="H209">
            <v>130034</v>
          </cell>
          <cell r="I209" t="str">
            <v>ⓑ</v>
          </cell>
        </row>
        <row r="210">
          <cell r="C210" t="str">
            <v>다, 기계경비</v>
          </cell>
        </row>
        <row r="211">
          <cell r="C211" t="str">
            <v xml:space="preserve"> 통신설비공</v>
          </cell>
          <cell r="E211" t="str">
            <v>인</v>
          </cell>
          <cell r="F211">
            <v>0.03</v>
          </cell>
          <cell r="G211">
            <v>66296</v>
          </cell>
          <cell r="H211">
            <v>1988.8</v>
          </cell>
        </row>
        <row r="212">
          <cell r="C212" t="str">
            <v xml:space="preserve"> 통신내선공</v>
          </cell>
          <cell r="E212" t="str">
            <v>인</v>
          </cell>
          <cell r="F212">
            <v>0.03</v>
          </cell>
          <cell r="G212">
            <v>63738</v>
          </cell>
          <cell r="H212">
            <v>1912.1</v>
          </cell>
        </row>
        <row r="213">
          <cell r="B213" t="str">
            <v>소         계</v>
          </cell>
          <cell r="H213">
            <v>3900</v>
          </cell>
          <cell r="I213" t="str">
            <v>ⓒ</v>
          </cell>
        </row>
        <row r="215">
          <cell r="A215" t="str">
            <v>8재   료   비</v>
          </cell>
          <cell r="B215" t="str">
            <v>재   료   비</v>
          </cell>
          <cell r="D215" t="str">
            <v>ⓐ</v>
          </cell>
          <cell r="H215">
            <v>180000</v>
          </cell>
        </row>
        <row r="216">
          <cell r="A216" t="str">
            <v>8노   무   비</v>
          </cell>
          <cell r="B216" t="str">
            <v>노   무   비</v>
          </cell>
          <cell r="D216" t="str">
            <v>ⓑ</v>
          </cell>
          <cell r="H216">
            <v>130034</v>
          </cell>
        </row>
        <row r="217">
          <cell r="A217" t="str">
            <v>8경        비</v>
          </cell>
          <cell r="B217" t="str">
            <v>경        비</v>
          </cell>
          <cell r="D217" t="str">
            <v>ⓒ</v>
          </cell>
          <cell r="H217">
            <v>3900</v>
          </cell>
        </row>
        <row r="218">
          <cell r="B218" t="str">
            <v>계</v>
          </cell>
          <cell r="H218">
            <v>313934</v>
          </cell>
        </row>
        <row r="220">
          <cell r="B220">
            <v>9</v>
          </cell>
          <cell r="C220" t="str">
            <v xml:space="preserve"> VIDEO PHONE 설치</v>
          </cell>
          <cell r="D220" t="str">
            <v xml:space="preserve"> 자장치</v>
          </cell>
          <cell r="E220" t="str">
            <v>대</v>
          </cell>
          <cell r="F220">
            <v>1</v>
          </cell>
        </row>
        <row r="221">
          <cell r="C221" t="str">
            <v>가, 재료비</v>
          </cell>
        </row>
        <row r="222">
          <cell r="A222" t="str">
            <v xml:space="preserve"> 비디오폰  자장치</v>
          </cell>
          <cell r="C222" t="str">
            <v xml:space="preserve"> 비디오폰 </v>
          </cell>
          <cell r="D222" t="str">
            <v xml:space="preserve"> 자장치</v>
          </cell>
          <cell r="E222" t="str">
            <v>대</v>
          </cell>
          <cell r="F222">
            <v>1</v>
          </cell>
          <cell r="G222">
            <v>140000</v>
          </cell>
          <cell r="H222">
            <v>140000</v>
          </cell>
          <cell r="I222">
            <v>0</v>
          </cell>
        </row>
        <row r="223">
          <cell r="A223" t="str">
            <v xml:space="preserve"> 렌즈 AUTO IRIS(8mm)</v>
          </cell>
          <cell r="C223" t="str">
            <v xml:space="preserve"> 렌즈</v>
          </cell>
          <cell r="D223" t="str">
            <v xml:space="preserve"> AUTO IRIS(8mm)</v>
          </cell>
          <cell r="E223" t="str">
            <v>개</v>
          </cell>
          <cell r="F223">
            <v>1</v>
          </cell>
          <cell r="G223">
            <v>160000</v>
          </cell>
          <cell r="H223">
            <v>160000</v>
          </cell>
          <cell r="I223">
            <v>0</v>
          </cell>
        </row>
        <row r="224">
          <cell r="B224" t="str">
            <v>소         계</v>
          </cell>
          <cell r="H224">
            <v>300000</v>
          </cell>
          <cell r="I224" t="str">
            <v>ⓐ</v>
          </cell>
        </row>
        <row r="225">
          <cell r="C225" t="str">
            <v>나, 노무비</v>
          </cell>
        </row>
        <row r="226">
          <cell r="A226" t="str">
            <v>9 통신설비공</v>
          </cell>
          <cell r="C226" t="str">
            <v xml:space="preserve"> 통신설비공</v>
          </cell>
          <cell r="E226" t="str">
            <v>인</v>
          </cell>
          <cell r="F226">
            <v>0.5</v>
          </cell>
          <cell r="G226">
            <v>66296</v>
          </cell>
          <cell r="H226">
            <v>33148</v>
          </cell>
          <cell r="I226" t="str">
            <v>기본,통신 3-29</v>
          </cell>
        </row>
        <row r="227">
          <cell r="B227" t="str">
            <v>소         계</v>
          </cell>
          <cell r="H227">
            <v>33148</v>
          </cell>
          <cell r="I227" t="str">
            <v>ⓑ</v>
          </cell>
        </row>
        <row r="228">
          <cell r="C228" t="str">
            <v>다, 기계경비</v>
          </cell>
        </row>
        <row r="229">
          <cell r="C229" t="str">
            <v xml:space="preserve"> 통신설비공</v>
          </cell>
          <cell r="E229" t="str">
            <v>인</v>
          </cell>
          <cell r="F229">
            <v>1.4999999999999999E-2</v>
          </cell>
          <cell r="G229">
            <v>66296</v>
          </cell>
          <cell r="H229">
            <v>994.4</v>
          </cell>
        </row>
        <row r="230">
          <cell r="B230" t="str">
            <v>소         계</v>
          </cell>
          <cell r="H230">
            <v>994</v>
          </cell>
          <cell r="I230" t="str">
            <v>ⓒ</v>
          </cell>
        </row>
        <row r="232">
          <cell r="A232" t="str">
            <v>9재   료   비</v>
          </cell>
          <cell r="B232" t="str">
            <v>재   료   비</v>
          </cell>
          <cell r="D232" t="str">
            <v>ⓐ</v>
          </cell>
          <cell r="H232">
            <v>300000</v>
          </cell>
        </row>
        <row r="233">
          <cell r="A233" t="str">
            <v>9노   무   비</v>
          </cell>
          <cell r="B233" t="str">
            <v>노   무   비</v>
          </cell>
          <cell r="D233" t="str">
            <v>ⓑ</v>
          </cell>
          <cell r="H233">
            <v>33148</v>
          </cell>
        </row>
        <row r="234">
          <cell r="A234" t="str">
            <v>9경        비</v>
          </cell>
          <cell r="B234" t="str">
            <v>경        비</v>
          </cell>
          <cell r="D234" t="str">
            <v>ⓒ</v>
          </cell>
          <cell r="H234">
            <v>994</v>
          </cell>
        </row>
        <row r="235">
          <cell r="B235" t="str">
            <v>계</v>
          </cell>
          <cell r="H235">
            <v>334142</v>
          </cell>
        </row>
        <row r="238">
          <cell r="B238">
            <v>10</v>
          </cell>
          <cell r="C238" t="str">
            <v xml:space="preserve"> 통신케이블 신설</v>
          </cell>
          <cell r="D238" t="str">
            <v xml:space="preserve"> CPEV 10P/.65</v>
          </cell>
          <cell r="E238" t="str">
            <v>m</v>
          </cell>
          <cell r="F238">
            <v>1</v>
          </cell>
        </row>
        <row r="239">
          <cell r="C239" t="str">
            <v>가, 재료비</v>
          </cell>
        </row>
        <row r="240">
          <cell r="A240" t="str">
            <v xml:space="preserve"> 통신케이블 CPEV 10P/0.65</v>
          </cell>
          <cell r="C240" t="str">
            <v xml:space="preserve"> 통신케이블</v>
          </cell>
          <cell r="D240" t="str">
            <v xml:space="preserve"> CPEV 10P/0.65</v>
          </cell>
          <cell r="E240" t="str">
            <v>m</v>
          </cell>
          <cell r="F240">
            <v>1.03</v>
          </cell>
          <cell r="G240">
            <v>902</v>
          </cell>
          <cell r="H240">
            <v>929</v>
          </cell>
          <cell r="I240">
            <v>0.03</v>
          </cell>
        </row>
        <row r="241">
          <cell r="B241" t="str">
            <v>소         계</v>
          </cell>
          <cell r="H241">
            <v>929</v>
          </cell>
          <cell r="I241" t="str">
            <v>ⓐ</v>
          </cell>
        </row>
        <row r="242">
          <cell r="C242" t="str">
            <v>나, 노무비</v>
          </cell>
        </row>
        <row r="243">
          <cell r="A243" t="str">
            <v>10 통신케이블공</v>
          </cell>
          <cell r="C243" t="str">
            <v xml:space="preserve"> 통신케이블공</v>
          </cell>
          <cell r="E243" t="str">
            <v>인</v>
          </cell>
          <cell r="F243">
            <v>1.7999999999999999E-2</v>
          </cell>
          <cell r="G243">
            <v>80042</v>
          </cell>
          <cell r="H243">
            <v>1440.7</v>
          </cell>
          <cell r="I243" t="str">
            <v>기본,통신 3-16</v>
          </cell>
        </row>
        <row r="244">
          <cell r="B244" t="str">
            <v>소         계</v>
          </cell>
          <cell r="H244">
            <v>1440</v>
          </cell>
          <cell r="I244" t="str">
            <v>ⓑ</v>
          </cell>
        </row>
        <row r="245">
          <cell r="C245" t="str">
            <v>다, 기계경비</v>
          </cell>
        </row>
        <row r="246">
          <cell r="C246" t="str">
            <v xml:space="preserve"> 통신케이블공</v>
          </cell>
          <cell r="E246" t="str">
            <v>인</v>
          </cell>
          <cell r="F246">
            <v>5.0000000000000001E-4</v>
          </cell>
          <cell r="G246">
            <v>80042</v>
          </cell>
          <cell r="H246">
            <v>40</v>
          </cell>
        </row>
        <row r="247">
          <cell r="B247" t="str">
            <v>소         계</v>
          </cell>
          <cell r="H247">
            <v>40</v>
          </cell>
          <cell r="I247" t="str">
            <v>ⓒ</v>
          </cell>
        </row>
        <row r="249">
          <cell r="A249" t="str">
            <v>10재   료   비</v>
          </cell>
          <cell r="B249" t="str">
            <v>재   료   비</v>
          </cell>
          <cell r="D249" t="str">
            <v>ⓐ</v>
          </cell>
          <cell r="H249">
            <v>929</v>
          </cell>
        </row>
        <row r="250">
          <cell r="A250" t="str">
            <v>10노   무   비</v>
          </cell>
          <cell r="B250" t="str">
            <v>노   무   비</v>
          </cell>
          <cell r="D250" t="str">
            <v>ⓑ</v>
          </cell>
          <cell r="H250">
            <v>1440</v>
          </cell>
        </row>
        <row r="251">
          <cell r="A251" t="str">
            <v>10경        비</v>
          </cell>
          <cell r="B251" t="str">
            <v>경        비</v>
          </cell>
          <cell r="D251" t="str">
            <v>ⓒ</v>
          </cell>
          <cell r="H251">
            <v>40</v>
          </cell>
        </row>
        <row r="252">
          <cell r="B252" t="str">
            <v>계</v>
          </cell>
          <cell r="H252">
            <v>2409</v>
          </cell>
        </row>
        <row r="256">
          <cell r="B256">
            <v>11</v>
          </cell>
          <cell r="C256" t="str">
            <v xml:space="preserve"> 통신케이블 신설</v>
          </cell>
          <cell r="D256" t="str">
            <v xml:space="preserve"> CPEV 20P/.65</v>
          </cell>
          <cell r="E256" t="str">
            <v>m</v>
          </cell>
          <cell r="F256">
            <v>1</v>
          </cell>
        </row>
        <row r="257">
          <cell r="C257" t="str">
            <v>가, 재료비</v>
          </cell>
        </row>
        <row r="258">
          <cell r="A258" t="str">
            <v xml:space="preserve"> 통신케이블 CPEV 20P/0.65</v>
          </cell>
          <cell r="C258" t="str">
            <v xml:space="preserve"> 통신케이블</v>
          </cell>
          <cell r="D258" t="str">
            <v xml:space="preserve"> CPEV 20P/0.65</v>
          </cell>
          <cell r="E258" t="str">
            <v>m</v>
          </cell>
          <cell r="F258">
            <v>1.03</v>
          </cell>
          <cell r="G258">
            <v>1333</v>
          </cell>
          <cell r="H258">
            <v>1372.9</v>
          </cell>
          <cell r="I258">
            <v>0.03</v>
          </cell>
        </row>
        <row r="259">
          <cell r="B259" t="str">
            <v>소         계</v>
          </cell>
          <cell r="H259">
            <v>1372</v>
          </cell>
          <cell r="I259" t="str">
            <v>ⓐ</v>
          </cell>
        </row>
        <row r="260">
          <cell r="C260" t="str">
            <v>나, 노무비</v>
          </cell>
        </row>
        <row r="261">
          <cell r="A261" t="str">
            <v>11 통신케이블공</v>
          </cell>
          <cell r="C261" t="str">
            <v xml:space="preserve"> 통신케이블공</v>
          </cell>
          <cell r="E261" t="str">
            <v>인</v>
          </cell>
          <cell r="F261">
            <v>2.1999999999999999E-2</v>
          </cell>
          <cell r="G261">
            <v>80042</v>
          </cell>
          <cell r="H261">
            <v>1760.9</v>
          </cell>
          <cell r="I261" t="str">
            <v>기본,통신 3-16</v>
          </cell>
        </row>
        <row r="262">
          <cell r="B262" t="str">
            <v>소         계</v>
          </cell>
          <cell r="H262">
            <v>1760</v>
          </cell>
          <cell r="I262" t="str">
            <v>ⓑ</v>
          </cell>
        </row>
        <row r="263">
          <cell r="C263" t="str">
            <v>다, 기계경비</v>
          </cell>
        </row>
        <row r="264">
          <cell r="C264" t="str">
            <v xml:space="preserve"> 통신케이블공</v>
          </cell>
          <cell r="E264" t="str">
            <v>인</v>
          </cell>
          <cell r="F264">
            <v>5.9999999999999995E-4</v>
          </cell>
          <cell r="G264">
            <v>80042</v>
          </cell>
          <cell r="H264">
            <v>48</v>
          </cell>
        </row>
        <row r="265">
          <cell r="B265" t="str">
            <v>소         계</v>
          </cell>
          <cell r="H265">
            <v>48</v>
          </cell>
          <cell r="I265" t="str">
            <v>ⓒ</v>
          </cell>
        </row>
        <row r="267">
          <cell r="A267" t="str">
            <v>11재   료   비</v>
          </cell>
          <cell r="B267" t="str">
            <v>재   료   비</v>
          </cell>
          <cell r="D267" t="str">
            <v>ⓐ</v>
          </cell>
          <cell r="H267">
            <v>1372</v>
          </cell>
        </row>
        <row r="268">
          <cell r="A268" t="str">
            <v>11노   무   비</v>
          </cell>
          <cell r="B268" t="str">
            <v>노   무   비</v>
          </cell>
          <cell r="D268" t="str">
            <v>ⓑ</v>
          </cell>
          <cell r="H268">
            <v>1760</v>
          </cell>
        </row>
        <row r="269">
          <cell r="A269" t="str">
            <v>11경        비</v>
          </cell>
          <cell r="B269" t="str">
            <v>경        비</v>
          </cell>
          <cell r="D269" t="str">
            <v>ⓒ</v>
          </cell>
          <cell r="H269">
            <v>48</v>
          </cell>
        </row>
        <row r="270">
          <cell r="B270" t="str">
            <v>계</v>
          </cell>
          <cell r="H270">
            <v>3180</v>
          </cell>
        </row>
        <row r="274">
          <cell r="B274">
            <v>12</v>
          </cell>
          <cell r="C274" t="str">
            <v xml:space="preserve"> 통신케이블 신설</v>
          </cell>
          <cell r="D274" t="str">
            <v xml:space="preserve"> CPEV 30P/.65</v>
          </cell>
          <cell r="E274" t="str">
            <v>m</v>
          </cell>
          <cell r="F274">
            <v>1</v>
          </cell>
        </row>
        <row r="275">
          <cell r="C275" t="str">
            <v>가, 재료비</v>
          </cell>
        </row>
        <row r="276">
          <cell r="A276" t="str">
            <v xml:space="preserve"> 통신케이블 CPEV 30P/0.65</v>
          </cell>
          <cell r="C276" t="str">
            <v xml:space="preserve"> 통신케이블</v>
          </cell>
          <cell r="D276" t="str">
            <v xml:space="preserve"> CPEV 30P/0.65</v>
          </cell>
          <cell r="E276" t="str">
            <v>m</v>
          </cell>
          <cell r="F276">
            <v>1.03</v>
          </cell>
          <cell r="G276">
            <v>1333</v>
          </cell>
          <cell r="H276">
            <v>1372.9</v>
          </cell>
          <cell r="I276">
            <v>0.03</v>
          </cell>
        </row>
        <row r="277">
          <cell r="B277" t="str">
            <v>소         계</v>
          </cell>
          <cell r="H277">
            <v>1372</v>
          </cell>
          <cell r="I277" t="str">
            <v>ⓐ</v>
          </cell>
        </row>
        <row r="278">
          <cell r="C278" t="str">
            <v>나, 노무비</v>
          </cell>
        </row>
        <row r="279">
          <cell r="A279" t="str">
            <v>12 통신케이블공</v>
          </cell>
          <cell r="C279" t="str">
            <v xml:space="preserve"> 통신케이블공</v>
          </cell>
          <cell r="E279" t="str">
            <v>인</v>
          </cell>
          <cell r="F279">
            <v>2.3E-2</v>
          </cell>
          <cell r="G279">
            <v>80042</v>
          </cell>
          <cell r="H279">
            <v>1840.9</v>
          </cell>
          <cell r="I279" t="str">
            <v>기본,통신 3-16</v>
          </cell>
        </row>
        <row r="280">
          <cell r="B280" t="str">
            <v>소         계</v>
          </cell>
          <cell r="H280">
            <v>1840</v>
          </cell>
          <cell r="I280" t="str">
            <v>ⓑ</v>
          </cell>
        </row>
        <row r="281">
          <cell r="C281" t="str">
            <v>다, 기계경비</v>
          </cell>
        </row>
        <row r="282">
          <cell r="C282" t="str">
            <v xml:space="preserve"> 통신케이블공</v>
          </cell>
          <cell r="E282" t="str">
            <v>인</v>
          </cell>
          <cell r="F282">
            <v>5.9999999999999995E-4</v>
          </cell>
          <cell r="G282">
            <v>80042</v>
          </cell>
          <cell r="H282">
            <v>48</v>
          </cell>
        </row>
        <row r="283">
          <cell r="B283" t="str">
            <v>소         계</v>
          </cell>
          <cell r="H283">
            <v>48</v>
          </cell>
          <cell r="I283" t="str">
            <v>ⓒ</v>
          </cell>
        </row>
        <row r="285">
          <cell r="A285" t="str">
            <v>12재   료   비</v>
          </cell>
          <cell r="B285" t="str">
            <v>재   료   비</v>
          </cell>
          <cell r="D285" t="str">
            <v>ⓐ</v>
          </cell>
          <cell r="H285">
            <v>1372</v>
          </cell>
        </row>
        <row r="286">
          <cell r="A286" t="str">
            <v>12노   무   비</v>
          </cell>
          <cell r="B286" t="str">
            <v>노   무   비</v>
          </cell>
          <cell r="D286" t="str">
            <v>ⓑ</v>
          </cell>
          <cell r="H286">
            <v>1840</v>
          </cell>
        </row>
        <row r="287">
          <cell r="A287" t="str">
            <v>12경        비</v>
          </cell>
          <cell r="B287" t="str">
            <v>경        비</v>
          </cell>
          <cell r="D287" t="str">
            <v>ⓒ</v>
          </cell>
          <cell r="H287">
            <v>48</v>
          </cell>
        </row>
        <row r="288">
          <cell r="B288" t="str">
            <v>계</v>
          </cell>
          <cell r="H288">
            <v>3260</v>
          </cell>
        </row>
        <row r="292">
          <cell r="B292">
            <v>13</v>
          </cell>
          <cell r="C292" t="str">
            <v xml:space="preserve"> 동축케이블 신설</v>
          </cell>
          <cell r="D292" t="str">
            <v xml:space="preserve"> 5C-2V</v>
          </cell>
          <cell r="E292" t="str">
            <v>m</v>
          </cell>
          <cell r="F292">
            <v>1</v>
          </cell>
        </row>
        <row r="293">
          <cell r="C293" t="str">
            <v>가, 재료비</v>
          </cell>
        </row>
        <row r="294">
          <cell r="A294" t="str">
            <v xml:space="preserve"> ECX CABLE   5C-2V</v>
          </cell>
          <cell r="C294" t="str">
            <v xml:space="preserve"> ECX CABLE  </v>
          </cell>
          <cell r="D294" t="str">
            <v xml:space="preserve"> 5C-2V</v>
          </cell>
          <cell r="E294" t="str">
            <v>m</v>
          </cell>
          <cell r="F294">
            <v>1.03</v>
          </cell>
          <cell r="G294">
            <v>488</v>
          </cell>
          <cell r="H294">
            <v>502.6</v>
          </cell>
          <cell r="I294">
            <v>0.03</v>
          </cell>
        </row>
        <row r="295">
          <cell r="B295" t="str">
            <v>소         계</v>
          </cell>
          <cell r="H295">
            <v>502</v>
          </cell>
          <cell r="I295" t="str">
            <v>ⓐ</v>
          </cell>
        </row>
        <row r="296">
          <cell r="C296" t="str">
            <v>나, 노무비</v>
          </cell>
        </row>
        <row r="297">
          <cell r="A297" t="str">
            <v>13 통신설비공</v>
          </cell>
          <cell r="C297" t="str">
            <v xml:space="preserve"> 통신설비공</v>
          </cell>
          <cell r="E297" t="str">
            <v>인</v>
          </cell>
          <cell r="F297">
            <v>1.7999999999999999E-2</v>
          </cell>
          <cell r="G297">
            <v>66296</v>
          </cell>
          <cell r="H297">
            <v>1193.3</v>
          </cell>
          <cell r="I297" t="str">
            <v>기본,통신 5-89</v>
          </cell>
        </row>
        <row r="298">
          <cell r="B298" t="str">
            <v>소         계</v>
          </cell>
          <cell r="H298">
            <v>1193</v>
          </cell>
          <cell r="I298" t="str">
            <v>ⓑ</v>
          </cell>
        </row>
        <row r="299">
          <cell r="C299" t="str">
            <v>다, 기계경비</v>
          </cell>
        </row>
        <row r="300">
          <cell r="C300" t="str">
            <v xml:space="preserve"> 통신설비공</v>
          </cell>
          <cell r="E300" t="str">
            <v>인</v>
          </cell>
          <cell r="F300">
            <v>5.0000000000000001E-4</v>
          </cell>
          <cell r="G300">
            <v>66296</v>
          </cell>
          <cell r="H300">
            <v>33.1</v>
          </cell>
        </row>
        <row r="301">
          <cell r="B301" t="str">
            <v>소         계</v>
          </cell>
          <cell r="H301">
            <v>33</v>
          </cell>
          <cell r="I301" t="str">
            <v>ⓒ</v>
          </cell>
        </row>
        <row r="303">
          <cell r="A303" t="str">
            <v>13재   료   비</v>
          </cell>
          <cell r="B303" t="str">
            <v>재   료   비</v>
          </cell>
          <cell r="D303" t="str">
            <v>ⓐ</v>
          </cell>
          <cell r="H303">
            <v>502</v>
          </cell>
        </row>
        <row r="304">
          <cell r="A304" t="str">
            <v>13노   무   비</v>
          </cell>
          <cell r="B304" t="str">
            <v>노   무   비</v>
          </cell>
          <cell r="D304" t="str">
            <v>ⓑ</v>
          </cell>
          <cell r="H304">
            <v>1193</v>
          </cell>
        </row>
        <row r="305">
          <cell r="A305" t="str">
            <v>13경        비</v>
          </cell>
          <cell r="B305" t="str">
            <v>경        비</v>
          </cell>
          <cell r="D305" t="str">
            <v>ⓒ</v>
          </cell>
          <cell r="H305">
            <v>33</v>
          </cell>
        </row>
        <row r="306">
          <cell r="B306" t="str">
            <v>계</v>
          </cell>
          <cell r="H306">
            <v>1728</v>
          </cell>
        </row>
        <row r="310">
          <cell r="B310">
            <v>14</v>
          </cell>
          <cell r="C310" t="str">
            <v xml:space="preserve"> 동축케이블 신설</v>
          </cell>
          <cell r="D310" t="str">
            <v xml:space="preserve"> 7C-2V</v>
          </cell>
          <cell r="E310" t="str">
            <v>m</v>
          </cell>
          <cell r="F310">
            <v>1</v>
          </cell>
        </row>
        <row r="311">
          <cell r="C311" t="str">
            <v>가, 재료비</v>
          </cell>
        </row>
        <row r="312">
          <cell r="A312" t="str">
            <v xml:space="preserve"> ECX CABLE   7C-2V</v>
          </cell>
          <cell r="C312" t="str">
            <v xml:space="preserve"> ECX CABLE  </v>
          </cell>
          <cell r="D312" t="str">
            <v xml:space="preserve"> 7C-2V</v>
          </cell>
          <cell r="E312" t="str">
            <v>m</v>
          </cell>
          <cell r="F312">
            <v>1.03</v>
          </cell>
          <cell r="G312">
            <v>883</v>
          </cell>
          <cell r="H312">
            <v>909.4</v>
          </cell>
          <cell r="I312">
            <v>0.03</v>
          </cell>
        </row>
        <row r="313">
          <cell r="B313" t="str">
            <v>소         계</v>
          </cell>
          <cell r="H313">
            <v>909</v>
          </cell>
          <cell r="I313" t="str">
            <v>ⓐ</v>
          </cell>
        </row>
        <row r="314">
          <cell r="C314" t="str">
            <v>나, 노무비</v>
          </cell>
        </row>
        <row r="315">
          <cell r="A315" t="str">
            <v>14 통신설비공</v>
          </cell>
          <cell r="C315" t="str">
            <v xml:space="preserve"> 통신설비공</v>
          </cell>
          <cell r="E315" t="str">
            <v>인</v>
          </cell>
          <cell r="F315">
            <v>2.1999999999999999E-2</v>
          </cell>
          <cell r="G315">
            <v>66296</v>
          </cell>
          <cell r="H315">
            <v>1458.5</v>
          </cell>
          <cell r="I315" t="str">
            <v>기본,통신 5-89</v>
          </cell>
        </row>
        <row r="316">
          <cell r="B316" t="str">
            <v>소         계</v>
          </cell>
          <cell r="H316">
            <v>1458</v>
          </cell>
          <cell r="I316" t="str">
            <v>ⓑ</v>
          </cell>
        </row>
        <row r="317">
          <cell r="C317" t="str">
            <v>다, 기계경비</v>
          </cell>
        </row>
        <row r="318">
          <cell r="C318" t="str">
            <v xml:space="preserve"> 통신설비공</v>
          </cell>
          <cell r="E318" t="str">
            <v>인</v>
          </cell>
          <cell r="F318">
            <v>5.9999999999999995E-4</v>
          </cell>
          <cell r="G318">
            <v>66296</v>
          </cell>
          <cell r="H318">
            <v>39.700000000000003</v>
          </cell>
        </row>
        <row r="319">
          <cell r="B319" t="str">
            <v>소         계</v>
          </cell>
          <cell r="H319">
            <v>39</v>
          </cell>
          <cell r="I319" t="str">
            <v>ⓒ</v>
          </cell>
        </row>
        <row r="321">
          <cell r="A321" t="str">
            <v>14재   료   비</v>
          </cell>
          <cell r="B321" t="str">
            <v>재   료   비</v>
          </cell>
          <cell r="D321" t="str">
            <v>ⓐ</v>
          </cell>
          <cell r="H321">
            <v>909</v>
          </cell>
        </row>
        <row r="322">
          <cell r="A322" t="str">
            <v>14노   무   비</v>
          </cell>
          <cell r="B322" t="str">
            <v>노   무   비</v>
          </cell>
          <cell r="D322" t="str">
            <v>ⓑ</v>
          </cell>
          <cell r="H322">
            <v>1458</v>
          </cell>
        </row>
        <row r="323">
          <cell r="A323" t="str">
            <v>14경        비</v>
          </cell>
          <cell r="B323" t="str">
            <v>경        비</v>
          </cell>
          <cell r="D323" t="str">
            <v>ⓒ</v>
          </cell>
          <cell r="H323">
            <v>39</v>
          </cell>
        </row>
        <row r="324">
          <cell r="B324" t="str">
            <v>계</v>
          </cell>
          <cell r="H324">
            <v>2406</v>
          </cell>
        </row>
        <row r="328">
          <cell r="B328">
            <v>15</v>
          </cell>
          <cell r="C328" t="str">
            <v xml:space="preserve"> 전원선 신설</v>
          </cell>
          <cell r="D328" t="str">
            <v xml:space="preserve"> CV 2C/5.5㎟</v>
          </cell>
          <cell r="E328" t="str">
            <v>m</v>
          </cell>
          <cell r="F328">
            <v>1</v>
          </cell>
        </row>
        <row r="329">
          <cell r="C329" t="str">
            <v>가, 재료비</v>
          </cell>
        </row>
        <row r="330">
          <cell r="A330" t="str">
            <v xml:space="preserve"> 600V 가교PE 케이블   CV 2C/5.5㎟</v>
          </cell>
          <cell r="C330" t="str">
            <v xml:space="preserve"> 600V 가교PE 케이블  </v>
          </cell>
          <cell r="D330" t="str">
            <v xml:space="preserve"> CV 2C/5.5㎟</v>
          </cell>
          <cell r="E330" t="str">
            <v>m</v>
          </cell>
          <cell r="F330">
            <v>1.03</v>
          </cell>
          <cell r="G330">
            <v>918</v>
          </cell>
          <cell r="H330">
            <v>945.5</v>
          </cell>
          <cell r="I330">
            <v>0.03</v>
          </cell>
        </row>
        <row r="331">
          <cell r="B331" t="str">
            <v>소         계</v>
          </cell>
          <cell r="H331">
            <v>945</v>
          </cell>
          <cell r="I331" t="str">
            <v>ⓐ</v>
          </cell>
        </row>
        <row r="332">
          <cell r="C332" t="str">
            <v>나, 노무비</v>
          </cell>
        </row>
        <row r="333">
          <cell r="A333" t="str">
            <v>15 저압케이블전공</v>
          </cell>
          <cell r="C333" t="str">
            <v xml:space="preserve"> 저압케이블전공</v>
          </cell>
          <cell r="E333" t="str">
            <v>인</v>
          </cell>
          <cell r="F333">
            <v>1.7999999999999999E-2</v>
          </cell>
          <cell r="G333">
            <v>55486</v>
          </cell>
          <cell r="H333">
            <v>998.7</v>
          </cell>
          <cell r="I333" t="str">
            <v>기본,전기 7-10</v>
          </cell>
        </row>
        <row r="334">
          <cell r="B334" t="str">
            <v>소         계</v>
          </cell>
          <cell r="H334">
            <v>998</v>
          </cell>
          <cell r="I334" t="str">
            <v>ⓑ</v>
          </cell>
        </row>
        <row r="335">
          <cell r="C335" t="str">
            <v>다, 기계경비</v>
          </cell>
        </row>
        <row r="336">
          <cell r="C336" t="str">
            <v xml:space="preserve"> 저압케이블전공</v>
          </cell>
          <cell r="E336" t="str">
            <v>인</v>
          </cell>
          <cell r="F336">
            <v>5.0000000000000001E-4</v>
          </cell>
          <cell r="G336">
            <v>55486</v>
          </cell>
          <cell r="H336">
            <v>27.7</v>
          </cell>
        </row>
        <row r="337">
          <cell r="B337" t="str">
            <v>소         계</v>
          </cell>
          <cell r="H337">
            <v>27</v>
          </cell>
          <cell r="I337" t="str">
            <v>ⓒ</v>
          </cell>
        </row>
        <row r="339">
          <cell r="A339" t="str">
            <v>15재   료   비</v>
          </cell>
          <cell r="B339" t="str">
            <v>재   료   비</v>
          </cell>
          <cell r="D339" t="str">
            <v>ⓐ</v>
          </cell>
          <cell r="H339">
            <v>945</v>
          </cell>
        </row>
        <row r="340">
          <cell r="A340" t="str">
            <v>15노   무   비</v>
          </cell>
          <cell r="B340" t="str">
            <v>노   무   비</v>
          </cell>
          <cell r="D340" t="str">
            <v>ⓑ</v>
          </cell>
          <cell r="H340">
            <v>998</v>
          </cell>
        </row>
        <row r="341">
          <cell r="A341" t="str">
            <v>15경        비</v>
          </cell>
          <cell r="B341" t="str">
            <v>경        비</v>
          </cell>
          <cell r="D341" t="str">
            <v>ⓒ</v>
          </cell>
          <cell r="H341">
            <v>27</v>
          </cell>
        </row>
        <row r="342">
          <cell r="B342" t="str">
            <v>계</v>
          </cell>
          <cell r="H342">
            <v>1970</v>
          </cell>
        </row>
        <row r="346">
          <cell r="B346">
            <v>16</v>
          </cell>
          <cell r="C346" t="str">
            <v xml:space="preserve"> 전화선 신설</v>
          </cell>
          <cell r="D346" t="str">
            <v xml:space="preserve"> TIV 2C/.8mm</v>
          </cell>
          <cell r="E346" t="str">
            <v>m</v>
          </cell>
          <cell r="F346">
            <v>1</v>
          </cell>
        </row>
        <row r="347">
          <cell r="C347" t="str">
            <v>가, 재료비</v>
          </cell>
        </row>
        <row r="348">
          <cell r="A348" t="str">
            <v xml:space="preserve"> 전화선  TIV  2C/0.8㎜</v>
          </cell>
          <cell r="C348" t="str">
            <v xml:space="preserve"> 전화선 </v>
          </cell>
          <cell r="D348" t="str">
            <v xml:space="preserve"> TIV  2C/0.8㎜</v>
          </cell>
          <cell r="E348" t="str">
            <v>m</v>
          </cell>
          <cell r="F348">
            <v>1.05</v>
          </cell>
          <cell r="G348">
            <v>78</v>
          </cell>
          <cell r="H348">
            <v>81.900000000000006</v>
          </cell>
          <cell r="I348">
            <v>0.05</v>
          </cell>
        </row>
        <row r="349">
          <cell r="B349" t="str">
            <v>소         계</v>
          </cell>
          <cell r="H349">
            <v>81</v>
          </cell>
          <cell r="I349" t="str">
            <v>ⓐ</v>
          </cell>
        </row>
        <row r="350">
          <cell r="C350" t="str">
            <v>나, 노무비</v>
          </cell>
        </row>
        <row r="351">
          <cell r="A351" t="str">
            <v>16 통신내선공</v>
          </cell>
          <cell r="C351" t="str">
            <v xml:space="preserve"> 통신내선공</v>
          </cell>
          <cell r="E351" t="str">
            <v>인</v>
          </cell>
          <cell r="F351">
            <v>1.4999999999999999E-2</v>
          </cell>
          <cell r="G351">
            <v>63738</v>
          </cell>
          <cell r="H351">
            <v>956</v>
          </cell>
          <cell r="I351" t="str">
            <v>기본,통신 3-16</v>
          </cell>
        </row>
        <row r="352">
          <cell r="B352" t="str">
            <v>소         계</v>
          </cell>
          <cell r="H352">
            <v>956</v>
          </cell>
          <cell r="I352" t="str">
            <v>ⓑ</v>
          </cell>
        </row>
        <row r="353">
          <cell r="C353" t="str">
            <v>다, 기계경비</v>
          </cell>
        </row>
        <row r="354">
          <cell r="C354" t="str">
            <v xml:space="preserve"> 통신내선공</v>
          </cell>
          <cell r="E354" t="str">
            <v>인</v>
          </cell>
          <cell r="F354">
            <v>4.0000000000000002E-4</v>
          </cell>
          <cell r="G354">
            <v>63738</v>
          </cell>
          <cell r="H354">
            <v>25.4</v>
          </cell>
        </row>
        <row r="355">
          <cell r="B355" t="str">
            <v>소         계</v>
          </cell>
          <cell r="H355">
            <v>25</v>
          </cell>
          <cell r="I355" t="str">
            <v>ⓒ</v>
          </cell>
        </row>
        <row r="357">
          <cell r="A357" t="str">
            <v>16재   료   비</v>
          </cell>
          <cell r="B357" t="str">
            <v>재   료   비</v>
          </cell>
          <cell r="D357" t="str">
            <v>ⓐ</v>
          </cell>
          <cell r="H357">
            <v>81</v>
          </cell>
        </row>
        <row r="358">
          <cell r="A358" t="str">
            <v>16노   무   비</v>
          </cell>
          <cell r="B358" t="str">
            <v>노   무   비</v>
          </cell>
          <cell r="D358" t="str">
            <v>ⓑ</v>
          </cell>
          <cell r="H358">
            <v>956</v>
          </cell>
        </row>
        <row r="359">
          <cell r="A359" t="str">
            <v>16경        비</v>
          </cell>
          <cell r="B359" t="str">
            <v>경        비</v>
          </cell>
          <cell r="D359" t="str">
            <v>ⓒ</v>
          </cell>
          <cell r="H359">
            <v>25</v>
          </cell>
        </row>
        <row r="360">
          <cell r="B360" t="str">
            <v>계</v>
          </cell>
          <cell r="H360">
            <v>1062</v>
          </cell>
        </row>
        <row r="364">
          <cell r="B364">
            <v>17</v>
          </cell>
          <cell r="C364" t="str">
            <v xml:space="preserve"> 접지선 신설</v>
          </cell>
          <cell r="D364" t="str">
            <v xml:space="preserve"> GV 38㎟</v>
          </cell>
          <cell r="E364" t="str">
            <v>m</v>
          </cell>
          <cell r="F364">
            <v>1</v>
          </cell>
        </row>
        <row r="365">
          <cell r="C365" t="str">
            <v>가, 재료비</v>
          </cell>
        </row>
        <row r="366">
          <cell r="A366" t="str">
            <v xml:space="preserve"> 접지봉리드선   GV 38㎟</v>
          </cell>
          <cell r="C366" t="str">
            <v xml:space="preserve"> 접지봉리드선  </v>
          </cell>
          <cell r="D366" t="str">
            <v xml:space="preserve"> GV 38㎟</v>
          </cell>
          <cell r="E366" t="str">
            <v>m</v>
          </cell>
          <cell r="F366">
            <v>1.1000000000000001</v>
          </cell>
          <cell r="G366">
            <v>2211</v>
          </cell>
          <cell r="H366">
            <v>2432.1</v>
          </cell>
          <cell r="I366">
            <v>0.1</v>
          </cell>
        </row>
        <row r="367">
          <cell r="B367" t="str">
            <v>소         계</v>
          </cell>
          <cell r="H367">
            <v>2432</v>
          </cell>
          <cell r="I367" t="str">
            <v>ⓐ</v>
          </cell>
        </row>
        <row r="368">
          <cell r="C368" t="str">
            <v>나, 노무비</v>
          </cell>
        </row>
        <row r="369">
          <cell r="A369" t="str">
            <v>17 저압케이블전공</v>
          </cell>
          <cell r="C369" t="str">
            <v xml:space="preserve"> 저압케이블전공</v>
          </cell>
          <cell r="E369" t="str">
            <v>인</v>
          </cell>
          <cell r="F369">
            <v>3.1E-2</v>
          </cell>
          <cell r="G369">
            <v>55486</v>
          </cell>
          <cell r="H369">
            <v>1720</v>
          </cell>
          <cell r="I369" t="str">
            <v>기본,전기 7-8</v>
          </cell>
        </row>
        <row r="370">
          <cell r="B370" t="str">
            <v>소         계</v>
          </cell>
          <cell r="H370">
            <v>1720</v>
          </cell>
          <cell r="I370" t="str">
            <v>ⓑ</v>
          </cell>
        </row>
        <row r="371">
          <cell r="C371" t="str">
            <v>다, 기계경비</v>
          </cell>
        </row>
        <row r="372">
          <cell r="C372" t="str">
            <v xml:space="preserve"> 저압케이블전공</v>
          </cell>
          <cell r="E372" t="str">
            <v>인</v>
          </cell>
          <cell r="F372">
            <v>8.9999999999999998E-4</v>
          </cell>
          <cell r="G372">
            <v>55486</v>
          </cell>
          <cell r="H372">
            <v>49.9</v>
          </cell>
        </row>
        <row r="373">
          <cell r="B373" t="str">
            <v>소         계</v>
          </cell>
          <cell r="H373">
            <v>49</v>
          </cell>
          <cell r="I373" t="str">
            <v>ⓒ</v>
          </cell>
        </row>
        <row r="375">
          <cell r="A375" t="str">
            <v>17재   료   비</v>
          </cell>
          <cell r="B375" t="str">
            <v>재   료   비</v>
          </cell>
          <cell r="D375" t="str">
            <v>ⓐ</v>
          </cell>
          <cell r="H375">
            <v>2432</v>
          </cell>
        </row>
        <row r="376">
          <cell r="A376" t="str">
            <v>17노   무   비</v>
          </cell>
          <cell r="B376" t="str">
            <v>노   무   비</v>
          </cell>
          <cell r="D376" t="str">
            <v>ⓑ</v>
          </cell>
          <cell r="H376">
            <v>1720</v>
          </cell>
        </row>
        <row r="377">
          <cell r="A377" t="str">
            <v>17경        비</v>
          </cell>
          <cell r="B377" t="str">
            <v>경        비</v>
          </cell>
          <cell r="D377" t="str">
            <v>ⓒ</v>
          </cell>
          <cell r="H377">
            <v>49</v>
          </cell>
        </row>
        <row r="378">
          <cell r="B378" t="str">
            <v>계</v>
          </cell>
          <cell r="H378">
            <v>4201</v>
          </cell>
        </row>
        <row r="382">
          <cell r="B382">
            <v>18</v>
          </cell>
          <cell r="C382" t="str">
            <v xml:space="preserve"> 접지선 신설</v>
          </cell>
          <cell r="D382" t="str">
            <v xml:space="preserve"> GV 5.5㎟</v>
          </cell>
          <cell r="E382" t="str">
            <v>m</v>
          </cell>
          <cell r="F382">
            <v>1</v>
          </cell>
        </row>
        <row r="383">
          <cell r="C383" t="str">
            <v>가, 재료비</v>
          </cell>
        </row>
        <row r="384">
          <cell r="A384" t="str">
            <v xml:space="preserve"> 접지용전선   GV 5.5㎟</v>
          </cell>
          <cell r="C384" t="str">
            <v xml:space="preserve"> 접지용전선  </v>
          </cell>
          <cell r="D384" t="str">
            <v xml:space="preserve"> GV 5.5㎟</v>
          </cell>
          <cell r="E384" t="str">
            <v>m</v>
          </cell>
          <cell r="F384">
            <v>1.1000000000000001</v>
          </cell>
          <cell r="G384">
            <v>410</v>
          </cell>
          <cell r="H384">
            <v>451</v>
          </cell>
          <cell r="I384">
            <v>0.1</v>
          </cell>
        </row>
        <row r="385">
          <cell r="B385" t="str">
            <v>소         계</v>
          </cell>
          <cell r="H385">
            <v>451</v>
          </cell>
          <cell r="I385" t="str">
            <v>ⓐ</v>
          </cell>
        </row>
        <row r="386">
          <cell r="C386" t="str">
            <v>나, 노무비</v>
          </cell>
        </row>
        <row r="387">
          <cell r="A387" t="str">
            <v>18 저압케이블전공</v>
          </cell>
          <cell r="C387" t="str">
            <v xml:space="preserve"> 저압케이블전공</v>
          </cell>
          <cell r="E387" t="str">
            <v>인</v>
          </cell>
          <cell r="F387">
            <v>0.01</v>
          </cell>
          <cell r="G387">
            <v>55486</v>
          </cell>
          <cell r="H387">
            <v>554.79999999999995</v>
          </cell>
          <cell r="I387" t="str">
            <v>기본,전기 7-8</v>
          </cell>
        </row>
        <row r="388">
          <cell r="B388" t="str">
            <v>소         계</v>
          </cell>
          <cell r="H388">
            <v>554</v>
          </cell>
          <cell r="I388" t="str">
            <v>ⓑ</v>
          </cell>
        </row>
        <row r="389">
          <cell r="C389" t="str">
            <v>다, 기계경비</v>
          </cell>
        </row>
        <row r="390">
          <cell r="C390" t="str">
            <v xml:space="preserve"> 저압케이블전공</v>
          </cell>
          <cell r="E390" t="str">
            <v>인</v>
          </cell>
          <cell r="F390">
            <v>2.9999999999999997E-4</v>
          </cell>
          <cell r="G390">
            <v>55486</v>
          </cell>
          <cell r="H390">
            <v>16.600000000000001</v>
          </cell>
        </row>
        <row r="391">
          <cell r="B391" t="str">
            <v>소         계</v>
          </cell>
          <cell r="H391">
            <v>16</v>
          </cell>
          <cell r="I391" t="str">
            <v>ⓒ</v>
          </cell>
        </row>
        <row r="393">
          <cell r="A393" t="str">
            <v>18재   료   비</v>
          </cell>
          <cell r="B393" t="str">
            <v>재   료   비</v>
          </cell>
          <cell r="D393" t="str">
            <v>ⓐ</v>
          </cell>
          <cell r="H393">
            <v>451</v>
          </cell>
        </row>
        <row r="394">
          <cell r="A394" t="str">
            <v>18노   무   비</v>
          </cell>
          <cell r="B394" t="str">
            <v>노   무   비</v>
          </cell>
          <cell r="D394" t="str">
            <v>ⓑ</v>
          </cell>
          <cell r="H394">
            <v>554</v>
          </cell>
        </row>
        <row r="395">
          <cell r="A395" t="str">
            <v>18경        비</v>
          </cell>
          <cell r="B395" t="str">
            <v>경        비</v>
          </cell>
          <cell r="D395" t="str">
            <v>ⓒ</v>
          </cell>
          <cell r="H395">
            <v>16</v>
          </cell>
        </row>
        <row r="396">
          <cell r="B396" t="str">
            <v>계</v>
          </cell>
          <cell r="H396">
            <v>1021</v>
          </cell>
        </row>
        <row r="400">
          <cell r="B400">
            <v>19</v>
          </cell>
          <cell r="C400" t="str">
            <v xml:space="preserve"> 전원선 신설</v>
          </cell>
          <cell r="D400" t="str">
            <v xml:space="preserve"> IV 5.5㎟</v>
          </cell>
          <cell r="E400" t="str">
            <v>m</v>
          </cell>
          <cell r="F400">
            <v>1</v>
          </cell>
        </row>
        <row r="401">
          <cell r="C401" t="str">
            <v>가, 재료비</v>
          </cell>
        </row>
        <row r="402">
          <cell r="A402" t="str">
            <v xml:space="preserve"> 600V 비닐절연전선  IV 5.5㎟</v>
          </cell>
          <cell r="C402" t="str">
            <v xml:space="preserve"> 600V 비닐절연전선 </v>
          </cell>
          <cell r="D402" t="str">
            <v xml:space="preserve"> IV 5.5㎟</v>
          </cell>
          <cell r="E402" t="str">
            <v>m</v>
          </cell>
          <cell r="F402">
            <v>1.1000000000000001</v>
          </cell>
          <cell r="G402">
            <v>252</v>
          </cell>
          <cell r="H402">
            <v>277.2</v>
          </cell>
          <cell r="I402">
            <v>0.1</v>
          </cell>
        </row>
        <row r="403">
          <cell r="B403" t="str">
            <v>소         계</v>
          </cell>
          <cell r="H403">
            <v>277</v>
          </cell>
          <cell r="I403" t="str">
            <v>ⓐ</v>
          </cell>
        </row>
        <row r="404">
          <cell r="C404" t="str">
            <v>나, 노무비</v>
          </cell>
        </row>
        <row r="405">
          <cell r="A405" t="str">
            <v>19 저압케이블전공</v>
          </cell>
          <cell r="C405" t="str">
            <v xml:space="preserve"> 저압케이블전공</v>
          </cell>
          <cell r="E405" t="str">
            <v>인</v>
          </cell>
          <cell r="F405">
            <v>1.2999999999999999E-2</v>
          </cell>
          <cell r="G405">
            <v>55486</v>
          </cell>
          <cell r="H405">
            <v>721.3</v>
          </cell>
          <cell r="I405" t="str">
            <v>기본,전기 7-10</v>
          </cell>
        </row>
        <row r="406">
          <cell r="B406" t="str">
            <v>소         계</v>
          </cell>
          <cell r="H406">
            <v>721</v>
          </cell>
          <cell r="I406" t="str">
            <v>ⓑ</v>
          </cell>
        </row>
        <row r="407">
          <cell r="C407" t="str">
            <v>다, 기계경비</v>
          </cell>
        </row>
        <row r="408">
          <cell r="C408" t="str">
            <v xml:space="preserve"> 저압케이블전공</v>
          </cell>
          <cell r="E408" t="str">
            <v>인</v>
          </cell>
          <cell r="F408">
            <v>2.9999999999999997E-4</v>
          </cell>
          <cell r="G408">
            <v>55486</v>
          </cell>
          <cell r="H408">
            <v>16.600000000000001</v>
          </cell>
        </row>
        <row r="409">
          <cell r="B409" t="str">
            <v>소         계</v>
          </cell>
          <cell r="H409">
            <v>16</v>
          </cell>
          <cell r="I409" t="str">
            <v>ⓒ</v>
          </cell>
        </row>
        <row r="411">
          <cell r="A411" t="str">
            <v>19재   료   비</v>
          </cell>
          <cell r="B411" t="str">
            <v>재   료   비</v>
          </cell>
          <cell r="D411" t="str">
            <v>ⓐ</v>
          </cell>
          <cell r="H411">
            <v>277</v>
          </cell>
        </row>
        <row r="412">
          <cell r="A412" t="str">
            <v>19노   무   비</v>
          </cell>
          <cell r="B412" t="str">
            <v>노   무   비</v>
          </cell>
          <cell r="D412" t="str">
            <v>ⓑ</v>
          </cell>
          <cell r="H412">
            <v>721</v>
          </cell>
        </row>
        <row r="413">
          <cell r="A413" t="str">
            <v>19경        비</v>
          </cell>
          <cell r="B413" t="str">
            <v>경        비</v>
          </cell>
          <cell r="D413" t="str">
            <v>ⓒ</v>
          </cell>
          <cell r="H413">
            <v>16</v>
          </cell>
        </row>
        <row r="414">
          <cell r="B414" t="str">
            <v>계</v>
          </cell>
          <cell r="H414">
            <v>1014</v>
          </cell>
        </row>
        <row r="418">
          <cell r="B418">
            <v>20</v>
          </cell>
          <cell r="C418" t="str">
            <v xml:space="preserve"> 제어선 신설</v>
          </cell>
          <cell r="D418" t="str">
            <v xml:space="preserve"> CVV-S 2C/1.25㎟</v>
          </cell>
          <cell r="E418" t="str">
            <v>m</v>
          </cell>
          <cell r="F418">
            <v>1</v>
          </cell>
        </row>
        <row r="419">
          <cell r="C419" t="str">
            <v>가, 재료비</v>
          </cell>
        </row>
        <row r="420">
          <cell r="A420" t="str">
            <v xml:space="preserve"> 제어케이블 CVV-S  2C×1.25㎟</v>
          </cell>
          <cell r="C420" t="str">
            <v xml:space="preserve"> 제어케이블</v>
          </cell>
          <cell r="D420" t="str">
            <v xml:space="preserve"> CVV-S  2C×1.25㎟</v>
          </cell>
          <cell r="E420" t="str">
            <v>m</v>
          </cell>
          <cell r="F420">
            <v>1.03</v>
          </cell>
          <cell r="G420">
            <v>672</v>
          </cell>
          <cell r="H420">
            <v>692.1</v>
          </cell>
          <cell r="I420">
            <v>0.03</v>
          </cell>
        </row>
        <row r="421">
          <cell r="B421" t="str">
            <v>소         계</v>
          </cell>
          <cell r="H421">
            <v>692</v>
          </cell>
          <cell r="I421" t="str">
            <v>ⓐ</v>
          </cell>
        </row>
        <row r="422">
          <cell r="C422" t="str">
            <v>나, 노무비</v>
          </cell>
        </row>
        <row r="423">
          <cell r="A423" t="str">
            <v>20 저압케이블전공</v>
          </cell>
          <cell r="C423" t="str">
            <v xml:space="preserve"> 저압케이블전공</v>
          </cell>
          <cell r="E423" t="str">
            <v>인</v>
          </cell>
          <cell r="F423">
            <v>1.6E-2</v>
          </cell>
          <cell r="G423">
            <v>55486</v>
          </cell>
          <cell r="H423">
            <v>887.7</v>
          </cell>
          <cell r="I423" t="str">
            <v>기본x(실드),전기 7-10</v>
          </cell>
        </row>
        <row r="424">
          <cell r="B424" t="str">
            <v>소         계</v>
          </cell>
          <cell r="H424">
            <v>887</v>
          </cell>
          <cell r="I424" t="str">
            <v>ⓑ</v>
          </cell>
        </row>
        <row r="425">
          <cell r="C425" t="str">
            <v>다, 기계경비</v>
          </cell>
        </row>
        <row r="426">
          <cell r="C426" t="str">
            <v xml:space="preserve"> 저압케이블전공</v>
          </cell>
          <cell r="E426" t="str">
            <v>인</v>
          </cell>
          <cell r="F426">
            <v>4.0000000000000002E-4</v>
          </cell>
          <cell r="G426">
            <v>55486</v>
          </cell>
          <cell r="H426">
            <v>22.1</v>
          </cell>
        </row>
        <row r="427">
          <cell r="B427" t="str">
            <v>소         계</v>
          </cell>
          <cell r="H427">
            <v>22</v>
          </cell>
          <cell r="I427" t="str">
            <v>ⓒ</v>
          </cell>
        </row>
        <row r="429">
          <cell r="A429" t="str">
            <v>20재   료   비</v>
          </cell>
          <cell r="B429" t="str">
            <v>재   료   비</v>
          </cell>
          <cell r="D429" t="str">
            <v>ⓐ</v>
          </cell>
          <cell r="H429">
            <v>692</v>
          </cell>
        </row>
        <row r="430">
          <cell r="A430" t="str">
            <v>20노   무   비</v>
          </cell>
          <cell r="B430" t="str">
            <v>노   무   비</v>
          </cell>
          <cell r="D430" t="str">
            <v>ⓑ</v>
          </cell>
          <cell r="H430">
            <v>887</v>
          </cell>
        </row>
        <row r="431">
          <cell r="A431" t="str">
            <v>20경        비</v>
          </cell>
          <cell r="B431" t="str">
            <v>경        비</v>
          </cell>
          <cell r="D431" t="str">
            <v>ⓒ</v>
          </cell>
          <cell r="H431">
            <v>22</v>
          </cell>
        </row>
        <row r="432">
          <cell r="B432" t="str">
            <v>계</v>
          </cell>
          <cell r="H432">
            <v>1601</v>
          </cell>
        </row>
        <row r="436">
          <cell r="B436">
            <v>21</v>
          </cell>
          <cell r="C436" t="str">
            <v xml:space="preserve"> 인터폰선 신설</v>
          </cell>
          <cell r="D436" t="str">
            <v xml:space="preserve"> SH 5P</v>
          </cell>
          <cell r="E436" t="str">
            <v>m</v>
          </cell>
          <cell r="F436">
            <v>1</v>
          </cell>
        </row>
        <row r="437">
          <cell r="C437" t="str">
            <v>가, 재료비</v>
          </cell>
        </row>
        <row r="438">
          <cell r="A438" t="str">
            <v xml:space="preserve"> 국내케이블  SWV-SH  2개연 10C</v>
          </cell>
          <cell r="C438" t="str">
            <v xml:space="preserve"> 국내케이블 </v>
          </cell>
          <cell r="D438" t="str">
            <v xml:space="preserve"> SWV-SH  2개연 10C</v>
          </cell>
          <cell r="E438" t="str">
            <v>m</v>
          </cell>
          <cell r="F438">
            <v>1.03</v>
          </cell>
          <cell r="G438">
            <v>673</v>
          </cell>
          <cell r="H438">
            <v>693.1</v>
          </cell>
          <cell r="I438">
            <v>0.03</v>
          </cell>
        </row>
        <row r="439">
          <cell r="B439" t="str">
            <v>소         계</v>
          </cell>
          <cell r="H439">
            <v>693</v>
          </cell>
          <cell r="I439" t="str">
            <v>ⓐ</v>
          </cell>
        </row>
        <row r="440">
          <cell r="C440" t="str">
            <v>나, 노무비</v>
          </cell>
        </row>
        <row r="441">
          <cell r="A441" t="str">
            <v>21 통신케이블공</v>
          </cell>
          <cell r="C441" t="str">
            <v xml:space="preserve"> 통신케이블공</v>
          </cell>
          <cell r="E441" t="str">
            <v>인</v>
          </cell>
          <cell r="F441">
            <v>1.7999999999999999E-2</v>
          </cell>
          <cell r="G441">
            <v>80042</v>
          </cell>
          <cell r="H441">
            <v>1440.7</v>
          </cell>
          <cell r="I441" t="str">
            <v>기본,통신 3-16</v>
          </cell>
        </row>
        <row r="442">
          <cell r="B442" t="str">
            <v>소         계</v>
          </cell>
          <cell r="H442">
            <v>1440</v>
          </cell>
          <cell r="I442" t="str">
            <v>ⓑ</v>
          </cell>
        </row>
        <row r="443">
          <cell r="C443" t="str">
            <v>다, 기계경비</v>
          </cell>
        </row>
        <row r="444">
          <cell r="C444" t="str">
            <v xml:space="preserve"> 통신케이블공</v>
          </cell>
          <cell r="E444" t="str">
            <v>인</v>
          </cell>
          <cell r="F444">
            <v>5.0000000000000001E-4</v>
          </cell>
          <cell r="G444">
            <v>80042</v>
          </cell>
          <cell r="H444">
            <v>40</v>
          </cell>
        </row>
        <row r="445">
          <cell r="B445" t="str">
            <v>소         계</v>
          </cell>
          <cell r="H445">
            <v>40</v>
          </cell>
          <cell r="I445" t="str">
            <v>ⓒ</v>
          </cell>
        </row>
        <row r="447">
          <cell r="A447" t="str">
            <v>21재   료   비</v>
          </cell>
          <cell r="B447" t="str">
            <v>재   료   비</v>
          </cell>
          <cell r="D447" t="str">
            <v>ⓐ</v>
          </cell>
          <cell r="H447">
            <v>693</v>
          </cell>
        </row>
        <row r="448">
          <cell r="A448" t="str">
            <v>21노   무   비</v>
          </cell>
          <cell r="B448" t="str">
            <v>노   무   비</v>
          </cell>
          <cell r="D448" t="str">
            <v>ⓑ</v>
          </cell>
          <cell r="H448">
            <v>1440</v>
          </cell>
        </row>
        <row r="449">
          <cell r="A449" t="str">
            <v>21경        비</v>
          </cell>
          <cell r="B449" t="str">
            <v>경        비</v>
          </cell>
          <cell r="D449" t="str">
            <v>ⓒ</v>
          </cell>
          <cell r="H449">
            <v>40</v>
          </cell>
        </row>
        <row r="450">
          <cell r="B450" t="str">
            <v>계</v>
          </cell>
          <cell r="H450">
            <v>2173</v>
          </cell>
        </row>
        <row r="454">
          <cell r="B454">
            <v>22</v>
          </cell>
          <cell r="C454" t="str">
            <v xml:space="preserve"> 전선 신설</v>
          </cell>
          <cell r="D454" t="str">
            <v xml:space="preserve"> HIV 1.2mm</v>
          </cell>
          <cell r="E454" t="str">
            <v>m</v>
          </cell>
          <cell r="F454">
            <v>1</v>
          </cell>
        </row>
        <row r="455">
          <cell r="C455" t="str">
            <v>가, 재료비</v>
          </cell>
        </row>
        <row r="456">
          <cell r="A456" t="str">
            <v xml:space="preserve"> 2종 비닐절연전선 HIV 1.2㎜</v>
          </cell>
          <cell r="C456" t="str">
            <v xml:space="preserve"> 2종 비닐절연전선</v>
          </cell>
          <cell r="D456" t="str">
            <v xml:space="preserve"> HIV 1.2㎜</v>
          </cell>
          <cell r="E456" t="str">
            <v>m</v>
          </cell>
          <cell r="F456">
            <v>1.1000000000000001</v>
          </cell>
          <cell r="G456">
            <v>58</v>
          </cell>
          <cell r="H456">
            <v>63.8</v>
          </cell>
          <cell r="I456">
            <v>0.1</v>
          </cell>
        </row>
        <row r="457">
          <cell r="B457" t="str">
            <v>소         계</v>
          </cell>
          <cell r="H457">
            <v>63</v>
          </cell>
          <cell r="I457" t="str">
            <v>ⓐ</v>
          </cell>
        </row>
        <row r="458">
          <cell r="C458" t="str">
            <v>나, 노무비</v>
          </cell>
        </row>
        <row r="459">
          <cell r="A459" t="str">
            <v>22 저압케이블전공</v>
          </cell>
          <cell r="C459" t="str">
            <v xml:space="preserve"> 저압케이블전공</v>
          </cell>
          <cell r="E459" t="str">
            <v>인</v>
          </cell>
          <cell r="F459">
            <v>0.01</v>
          </cell>
          <cell r="G459">
            <v>55486</v>
          </cell>
          <cell r="H459">
            <v>554.79999999999995</v>
          </cell>
          <cell r="I459" t="str">
            <v>기본,전기 7-10</v>
          </cell>
        </row>
        <row r="460">
          <cell r="B460" t="str">
            <v>소         계</v>
          </cell>
          <cell r="H460">
            <v>554</v>
          </cell>
          <cell r="I460" t="str">
            <v>ⓑ</v>
          </cell>
        </row>
        <row r="461">
          <cell r="C461" t="str">
            <v>다, 기계경비</v>
          </cell>
        </row>
        <row r="462">
          <cell r="C462" t="str">
            <v xml:space="preserve"> 저압케이블전공</v>
          </cell>
          <cell r="E462" t="str">
            <v>인</v>
          </cell>
          <cell r="F462">
            <v>2.9999999999999997E-4</v>
          </cell>
          <cell r="G462">
            <v>55486</v>
          </cell>
          <cell r="H462">
            <v>16.600000000000001</v>
          </cell>
        </row>
        <row r="463">
          <cell r="B463" t="str">
            <v>소         계</v>
          </cell>
          <cell r="H463">
            <v>16</v>
          </cell>
          <cell r="I463" t="str">
            <v>ⓒ</v>
          </cell>
        </row>
        <row r="465">
          <cell r="A465" t="str">
            <v>22재   료   비</v>
          </cell>
          <cell r="B465" t="str">
            <v>재   료   비</v>
          </cell>
          <cell r="D465" t="str">
            <v>ⓐ</v>
          </cell>
          <cell r="H465">
            <v>63</v>
          </cell>
        </row>
        <row r="466">
          <cell r="A466" t="str">
            <v>22노   무   비</v>
          </cell>
          <cell r="B466" t="str">
            <v>노   무   비</v>
          </cell>
          <cell r="D466" t="str">
            <v>ⓑ</v>
          </cell>
          <cell r="H466">
            <v>554</v>
          </cell>
        </row>
        <row r="467">
          <cell r="A467" t="str">
            <v>22경        비</v>
          </cell>
          <cell r="B467" t="str">
            <v>경        비</v>
          </cell>
          <cell r="D467" t="str">
            <v>ⓒ</v>
          </cell>
          <cell r="H467">
            <v>16</v>
          </cell>
        </row>
        <row r="468">
          <cell r="B468" t="str">
            <v>계</v>
          </cell>
          <cell r="H468">
            <v>633</v>
          </cell>
        </row>
        <row r="472">
          <cell r="B472">
            <v>23</v>
          </cell>
          <cell r="C472" t="str">
            <v xml:space="preserve"> 지중케이블 신설</v>
          </cell>
          <cell r="D472" t="str">
            <v xml:space="preserve"> CTC 2P(2열)</v>
          </cell>
          <cell r="E472" t="str">
            <v>Km</v>
          </cell>
          <cell r="F472">
            <v>1</v>
          </cell>
        </row>
        <row r="473">
          <cell r="C473" t="str">
            <v>가, 재료비</v>
          </cell>
        </row>
        <row r="474">
          <cell r="A474" t="str">
            <v xml:space="preserve"> 지중케이블 신설 CTC 2P</v>
          </cell>
          <cell r="C474" t="str">
            <v xml:space="preserve"> 지중케이블 신설</v>
          </cell>
          <cell r="D474" t="str">
            <v xml:space="preserve"> CTC 2P</v>
          </cell>
          <cell r="E474" t="str">
            <v>m</v>
          </cell>
          <cell r="F474">
            <v>2060</v>
          </cell>
          <cell r="G474">
            <v>580</v>
          </cell>
          <cell r="H474">
            <v>1194800</v>
          </cell>
          <cell r="I474">
            <v>0.03</v>
          </cell>
        </row>
        <row r="475">
          <cell r="B475" t="str">
            <v>소         계</v>
          </cell>
          <cell r="H475">
            <v>1194800</v>
          </cell>
          <cell r="I475" t="str">
            <v>ⓐ</v>
          </cell>
        </row>
        <row r="476">
          <cell r="C476" t="str">
            <v>나, 노무비</v>
          </cell>
        </row>
        <row r="477">
          <cell r="A477" t="str">
            <v>23 통신케이블공</v>
          </cell>
          <cell r="C477" t="str">
            <v xml:space="preserve"> 통신케이블공</v>
          </cell>
          <cell r="E477" t="str">
            <v>인</v>
          </cell>
          <cell r="F477">
            <v>15.497000000000002</v>
          </cell>
          <cell r="G477">
            <v>80042</v>
          </cell>
          <cell r="H477">
            <v>1240410.8</v>
          </cell>
          <cell r="I477" t="str">
            <v>기본,통신 15-15</v>
          </cell>
        </row>
        <row r="478">
          <cell r="A478" t="str">
            <v>23 보통인부</v>
          </cell>
          <cell r="C478" t="str">
            <v xml:space="preserve"> 보통인부</v>
          </cell>
          <cell r="E478" t="str">
            <v>인</v>
          </cell>
          <cell r="F478">
            <v>26.325000000000003</v>
          </cell>
          <cell r="G478">
            <v>34098</v>
          </cell>
          <cell r="H478">
            <v>897629.8</v>
          </cell>
          <cell r="I478" t="str">
            <v>기본,통신 15-15</v>
          </cell>
        </row>
        <row r="479">
          <cell r="B479" t="str">
            <v>소         계</v>
          </cell>
          <cell r="H479">
            <v>2138040</v>
          </cell>
          <cell r="I479" t="str">
            <v>ⓑ</v>
          </cell>
        </row>
        <row r="480">
          <cell r="C480" t="str">
            <v>다, 기계경비</v>
          </cell>
        </row>
        <row r="481">
          <cell r="C481" t="str">
            <v xml:space="preserve"> 통신케이블공</v>
          </cell>
          <cell r="E481" t="str">
            <v>인</v>
          </cell>
          <cell r="F481">
            <v>0.46400000000000002</v>
          </cell>
          <cell r="G481">
            <v>80042</v>
          </cell>
          <cell r="H481">
            <v>37139.4</v>
          </cell>
        </row>
        <row r="482">
          <cell r="C482" t="str">
            <v xml:space="preserve"> 보통인부</v>
          </cell>
          <cell r="E482" t="str">
            <v>인</v>
          </cell>
          <cell r="F482">
            <v>0.78900000000000003</v>
          </cell>
          <cell r="G482">
            <v>34098</v>
          </cell>
          <cell r="H482">
            <v>26903.3</v>
          </cell>
        </row>
        <row r="483">
          <cell r="B483" t="str">
            <v>소         계</v>
          </cell>
          <cell r="H483">
            <v>64042</v>
          </cell>
          <cell r="I483" t="str">
            <v>ⓒ</v>
          </cell>
        </row>
        <row r="485">
          <cell r="A485" t="str">
            <v>23재   료   비</v>
          </cell>
          <cell r="B485" t="str">
            <v>재   료   비</v>
          </cell>
          <cell r="D485" t="str">
            <v>ⓐ</v>
          </cell>
          <cell r="H485">
            <v>1194800</v>
          </cell>
        </row>
        <row r="486">
          <cell r="A486" t="str">
            <v>23노   무   비</v>
          </cell>
          <cell r="B486" t="str">
            <v>노   무   비</v>
          </cell>
          <cell r="D486" t="str">
            <v>ⓑ</v>
          </cell>
          <cell r="H486">
            <v>2138040</v>
          </cell>
        </row>
        <row r="487">
          <cell r="A487" t="str">
            <v>23경        비</v>
          </cell>
          <cell r="B487" t="str">
            <v>경        비</v>
          </cell>
          <cell r="D487" t="str">
            <v>ⓒ</v>
          </cell>
          <cell r="H487">
            <v>64042</v>
          </cell>
        </row>
        <row r="488">
          <cell r="B488" t="str">
            <v>계</v>
          </cell>
          <cell r="H488">
            <v>3396882</v>
          </cell>
        </row>
        <row r="490">
          <cell r="B490">
            <v>24</v>
          </cell>
          <cell r="C490" t="str">
            <v xml:space="preserve"> 후강전선관 신설</v>
          </cell>
          <cell r="D490" t="str">
            <v xml:space="preserve"> 16C (매입)</v>
          </cell>
          <cell r="E490" t="str">
            <v>m</v>
          </cell>
          <cell r="F490">
            <v>1</v>
          </cell>
        </row>
        <row r="491">
          <cell r="C491" t="str">
            <v>가, 재료비</v>
          </cell>
        </row>
        <row r="492">
          <cell r="A492" t="str">
            <v xml:space="preserve"> 후강전선관  아연도 16C</v>
          </cell>
          <cell r="C492" t="str">
            <v xml:space="preserve"> 후강전선관 </v>
          </cell>
          <cell r="D492" t="str">
            <v xml:space="preserve"> 아연도 16C</v>
          </cell>
          <cell r="E492" t="str">
            <v>m</v>
          </cell>
          <cell r="F492">
            <v>1.1000000000000001</v>
          </cell>
          <cell r="G492">
            <v>913</v>
          </cell>
          <cell r="H492">
            <v>1004.3</v>
          </cell>
          <cell r="I492">
            <v>0.1</v>
          </cell>
        </row>
        <row r="493">
          <cell r="C493" t="str">
            <v xml:space="preserve"> 전선관부속품비</v>
          </cell>
          <cell r="D493" t="str">
            <v xml:space="preserve"> 전선관비의 15%</v>
          </cell>
          <cell r="E493" t="str">
            <v>식</v>
          </cell>
          <cell r="F493">
            <v>1</v>
          </cell>
          <cell r="G493">
            <v>150.6</v>
          </cell>
          <cell r="H493">
            <v>150.6</v>
          </cell>
        </row>
        <row r="494">
          <cell r="B494" t="str">
            <v>소         계</v>
          </cell>
          <cell r="H494">
            <v>1154</v>
          </cell>
          <cell r="I494" t="str">
            <v>ⓐ</v>
          </cell>
        </row>
        <row r="495">
          <cell r="C495" t="str">
            <v>나, 노무비</v>
          </cell>
        </row>
        <row r="496">
          <cell r="A496" t="str">
            <v>24 통신내선공</v>
          </cell>
          <cell r="C496" t="str">
            <v xml:space="preserve"> 통신내선공</v>
          </cell>
          <cell r="E496" t="str">
            <v>인</v>
          </cell>
          <cell r="F496">
            <v>0.08</v>
          </cell>
          <cell r="G496">
            <v>63738</v>
          </cell>
          <cell r="H496">
            <v>5099</v>
          </cell>
          <cell r="I496" t="str">
            <v>기본,통신 3-61-가</v>
          </cell>
        </row>
        <row r="497">
          <cell r="B497" t="str">
            <v>소         계</v>
          </cell>
          <cell r="H497">
            <v>5099</v>
          </cell>
          <cell r="I497" t="str">
            <v>ⓑ</v>
          </cell>
        </row>
        <row r="498">
          <cell r="C498" t="str">
            <v>다, 기계경비</v>
          </cell>
        </row>
        <row r="499">
          <cell r="C499" t="str">
            <v xml:space="preserve"> 통신내선공</v>
          </cell>
          <cell r="E499" t="str">
            <v>인</v>
          </cell>
          <cell r="F499">
            <v>2E-3</v>
          </cell>
          <cell r="G499">
            <v>63738</v>
          </cell>
          <cell r="H499">
            <v>127.4</v>
          </cell>
        </row>
        <row r="500">
          <cell r="B500" t="str">
            <v>소         계</v>
          </cell>
          <cell r="H500">
            <v>127</v>
          </cell>
          <cell r="I500" t="str">
            <v>ⓒ</v>
          </cell>
        </row>
        <row r="502">
          <cell r="A502" t="str">
            <v>24재   료   비</v>
          </cell>
          <cell r="B502" t="str">
            <v>재   료   비</v>
          </cell>
          <cell r="D502" t="str">
            <v>ⓐ</v>
          </cell>
          <cell r="H502">
            <v>1154</v>
          </cell>
        </row>
        <row r="503">
          <cell r="A503" t="str">
            <v>24노   무   비</v>
          </cell>
          <cell r="B503" t="str">
            <v>노   무   비</v>
          </cell>
          <cell r="D503" t="str">
            <v>ⓑ</v>
          </cell>
          <cell r="H503">
            <v>5099</v>
          </cell>
        </row>
        <row r="504">
          <cell r="A504" t="str">
            <v>24경        비</v>
          </cell>
          <cell r="B504" t="str">
            <v>경        비</v>
          </cell>
          <cell r="D504" t="str">
            <v>ⓒ</v>
          </cell>
          <cell r="H504">
            <v>127</v>
          </cell>
        </row>
        <row r="505">
          <cell r="B505" t="str">
            <v>계</v>
          </cell>
          <cell r="H505">
            <v>6380</v>
          </cell>
        </row>
        <row r="508">
          <cell r="B508">
            <v>25</v>
          </cell>
          <cell r="C508" t="str">
            <v xml:space="preserve"> 후강전선관 신설</v>
          </cell>
          <cell r="D508" t="str">
            <v xml:space="preserve"> 16C (벽매입)</v>
          </cell>
          <cell r="E508" t="str">
            <v>m</v>
          </cell>
          <cell r="F508">
            <v>1</v>
          </cell>
        </row>
        <row r="509">
          <cell r="C509" t="str">
            <v>가, 재료비</v>
          </cell>
        </row>
        <row r="510">
          <cell r="A510" t="str">
            <v xml:space="preserve"> 후강전선관  아연도 16C</v>
          </cell>
          <cell r="C510" t="str">
            <v xml:space="preserve"> 후강전선관 </v>
          </cell>
          <cell r="D510" t="str">
            <v xml:space="preserve"> 아연도 16C</v>
          </cell>
          <cell r="E510" t="str">
            <v>m</v>
          </cell>
          <cell r="F510">
            <v>1.1000000000000001</v>
          </cell>
          <cell r="G510">
            <v>913</v>
          </cell>
          <cell r="H510">
            <v>1004.3</v>
          </cell>
          <cell r="I510">
            <v>0.1</v>
          </cell>
        </row>
        <row r="511">
          <cell r="C511" t="str">
            <v xml:space="preserve"> 전선관부속품비</v>
          </cell>
          <cell r="D511" t="str">
            <v xml:space="preserve"> 전선관비의 15%</v>
          </cell>
          <cell r="E511" t="str">
            <v>식</v>
          </cell>
          <cell r="F511">
            <v>1</v>
          </cell>
          <cell r="G511">
            <v>150.6</v>
          </cell>
          <cell r="H511">
            <v>150.6</v>
          </cell>
        </row>
        <row r="512">
          <cell r="B512" t="str">
            <v>소         계</v>
          </cell>
          <cell r="H512">
            <v>1154</v>
          </cell>
          <cell r="I512" t="str">
            <v>ⓐ</v>
          </cell>
        </row>
        <row r="513">
          <cell r="C513" t="str">
            <v>나, 노무비</v>
          </cell>
        </row>
        <row r="514">
          <cell r="A514" t="str">
            <v>25 통신내선공</v>
          </cell>
          <cell r="C514" t="str">
            <v xml:space="preserve"> 통신내선공</v>
          </cell>
          <cell r="E514" t="str">
            <v>인</v>
          </cell>
          <cell r="F514">
            <v>0.09</v>
          </cell>
          <cell r="G514">
            <v>63738</v>
          </cell>
          <cell r="H514">
            <v>5736.4</v>
          </cell>
          <cell r="I514" t="str">
            <v>기본×(1+벽내),통신 3-61-가</v>
          </cell>
        </row>
        <row r="515">
          <cell r="B515" t="str">
            <v>소         계</v>
          </cell>
          <cell r="H515">
            <v>5736</v>
          </cell>
          <cell r="I515" t="str">
            <v>ⓑ</v>
          </cell>
        </row>
        <row r="516">
          <cell r="C516" t="str">
            <v>다, 기계경비</v>
          </cell>
        </row>
        <row r="517">
          <cell r="C517" t="str">
            <v xml:space="preserve"> 통신내선공</v>
          </cell>
          <cell r="E517" t="str">
            <v>인</v>
          </cell>
          <cell r="F517">
            <v>2E-3</v>
          </cell>
          <cell r="G517">
            <v>63738</v>
          </cell>
          <cell r="H517">
            <v>127.4</v>
          </cell>
        </row>
        <row r="518">
          <cell r="B518" t="str">
            <v>소         계</v>
          </cell>
          <cell r="H518">
            <v>127</v>
          </cell>
          <cell r="I518" t="str">
            <v>ⓒ</v>
          </cell>
        </row>
        <row r="520">
          <cell r="A520" t="str">
            <v>25재   료   비</v>
          </cell>
          <cell r="B520" t="str">
            <v>재   료   비</v>
          </cell>
          <cell r="D520" t="str">
            <v>ⓐ</v>
          </cell>
          <cell r="H520">
            <v>1154</v>
          </cell>
        </row>
        <row r="521">
          <cell r="A521" t="str">
            <v>25노   무   비</v>
          </cell>
          <cell r="B521" t="str">
            <v>노   무   비</v>
          </cell>
          <cell r="D521" t="str">
            <v>ⓑ</v>
          </cell>
          <cell r="H521">
            <v>5736</v>
          </cell>
        </row>
        <row r="522">
          <cell r="A522" t="str">
            <v>25경        비</v>
          </cell>
          <cell r="B522" t="str">
            <v>경        비</v>
          </cell>
          <cell r="D522" t="str">
            <v>ⓒ</v>
          </cell>
          <cell r="H522">
            <v>127</v>
          </cell>
        </row>
        <row r="523">
          <cell r="B523" t="str">
            <v>계</v>
          </cell>
          <cell r="H523">
            <v>7017</v>
          </cell>
        </row>
        <row r="526">
          <cell r="B526">
            <v>26</v>
          </cell>
          <cell r="C526" t="str">
            <v xml:space="preserve"> 후강전선관 신설</v>
          </cell>
          <cell r="D526" t="str">
            <v xml:space="preserve"> 16C (천장노출)</v>
          </cell>
          <cell r="E526" t="str">
            <v>m</v>
          </cell>
          <cell r="F526">
            <v>1</v>
          </cell>
        </row>
        <row r="527">
          <cell r="C527" t="str">
            <v>가, 재료비</v>
          </cell>
        </row>
        <row r="528">
          <cell r="A528" t="str">
            <v xml:space="preserve"> 후강전선관  아연도 16C</v>
          </cell>
          <cell r="C528" t="str">
            <v xml:space="preserve"> 후강전선관 </v>
          </cell>
          <cell r="D528" t="str">
            <v xml:space="preserve"> 아연도 16C</v>
          </cell>
          <cell r="E528" t="str">
            <v>m</v>
          </cell>
          <cell r="F528">
            <v>1.1000000000000001</v>
          </cell>
          <cell r="G528">
            <v>913</v>
          </cell>
          <cell r="H528">
            <v>1004.3</v>
          </cell>
          <cell r="I528">
            <v>0.1</v>
          </cell>
        </row>
        <row r="529">
          <cell r="C529" t="str">
            <v xml:space="preserve"> 전선관부속품비</v>
          </cell>
          <cell r="D529" t="str">
            <v xml:space="preserve"> 전선관비의 15%</v>
          </cell>
          <cell r="E529" t="str">
            <v>식</v>
          </cell>
          <cell r="F529">
            <v>1</v>
          </cell>
          <cell r="G529">
            <v>150.6</v>
          </cell>
          <cell r="H529">
            <v>150.6</v>
          </cell>
        </row>
        <row r="530">
          <cell r="B530" t="str">
            <v>소         계</v>
          </cell>
          <cell r="H530">
            <v>1154</v>
          </cell>
          <cell r="I530" t="str">
            <v>ⓐ</v>
          </cell>
        </row>
        <row r="531">
          <cell r="C531" t="str">
            <v>나, 노무비</v>
          </cell>
        </row>
        <row r="532">
          <cell r="A532" t="str">
            <v>26 통신내선공</v>
          </cell>
          <cell r="C532" t="str">
            <v xml:space="preserve"> 통신내선공</v>
          </cell>
          <cell r="E532" t="str">
            <v>인</v>
          </cell>
          <cell r="F532">
            <v>0.09</v>
          </cell>
          <cell r="G532">
            <v>63738</v>
          </cell>
          <cell r="H532">
            <v>5736.4</v>
          </cell>
          <cell r="I532" t="str">
            <v>기본×(1+천장노출),통신 3-61-가</v>
          </cell>
        </row>
        <row r="533">
          <cell r="B533" t="str">
            <v>소         계</v>
          </cell>
          <cell r="H533">
            <v>5736</v>
          </cell>
          <cell r="I533" t="str">
            <v>ⓑ</v>
          </cell>
        </row>
        <row r="534">
          <cell r="C534" t="str">
            <v>다, 기계경비</v>
          </cell>
        </row>
        <row r="535">
          <cell r="C535" t="str">
            <v xml:space="preserve"> 통신내선공</v>
          </cell>
          <cell r="E535" t="str">
            <v>인</v>
          </cell>
          <cell r="F535">
            <v>2E-3</v>
          </cell>
          <cell r="G535">
            <v>63738</v>
          </cell>
          <cell r="H535">
            <v>127.4</v>
          </cell>
        </row>
        <row r="536">
          <cell r="B536" t="str">
            <v>소         계</v>
          </cell>
          <cell r="H536">
            <v>127</v>
          </cell>
          <cell r="I536" t="str">
            <v>ⓒ</v>
          </cell>
        </row>
        <row r="538">
          <cell r="A538" t="str">
            <v>26재   료   비</v>
          </cell>
          <cell r="B538" t="str">
            <v>재   료   비</v>
          </cell>
          <cell r="D538" t="str">
            <v>ⓐ</v>
          </cell>
          <cell r="H538">
            <v>1154</v>
          </cell>
        </row>
        <row r="539">
          <cell r="A539" t="str">
            <v>26노   무   비</v>
          </cell>
          <cell r="B539" t="str">
            <v>노   무   비</v>
          </cell>
          <cell r="D539" t="str">
            <v>ⓑ</v>
          </cell>
          <cell r="H539">
            <v>5736</v>
          </cell>
        </row>
        <row r="540">
          <cell r="A540" t="str">
            <v>26경        비</v>
          </cell>
          <cell r="B540" t="str">
            <v>경        비</v>
          </cell>
          <cell r="D540" t="str">
            <v>ⓒ</v>
          </cell>
          <cell r="H540">
            <v>127</v>
          </cell>
        </row>
        <row r="541">
          <cell r="B541" t="str">
            <v>계</v>
          </cell>
          <cell r="H541">
            <v>7017</v>
          </cell>
        </row>
        <row r="544">
          <cell r="B544">
            <v>27</v>
          </cell>
          <cell r="C544" t="str">
            <v xml:space="preserve"> 후강전선관 신설</v>
          </cell>
          <cell r="D544" t="str">
            <v xml:space="preserve"> 16C (철강조)</v>
          </cell>
          <cell r="E544" t="str">
            <v>m</v>
          </cell>
          <cell r="F544">
            <v>1</v>
          </cell>
        </row>
        <row r="545">
          <cell r="C545" t="str">
            <v>가, 재료비</v>
          </cell>
        </row>
        <row r="546">
          <cell r="A546" t="str">
            <v xml:space="preserve"> 후강전선관  아연도 16C</v>
          </cell>
          <cell r="C546" t="str">
            <v xml:space="preserve"> 후강전선관 </v>
          </cell>
          <cell r="D546" t="str">
            <v xml:space="preserve"> 아연도 16C</v>
          </cell>
          <cell r="E546" t="str">
            <v>m</v>
          </cell>
          <cell r="F546">
            <v>1.1000000000000001</v>
          </cell>
          <cell r="G546">
            <v>913</v>
          </cell>
          <cell r="H546">
            <v>1004.3</v>
          </cell>
          <cell r="I546">
            <v>0.1</v>
          </cell>
        </row>
        <row r="547">
          <cell r="C547" t="str">
            <v xml:space="preserve"> 전선관부속품비</v>
          </cell>
          <cell r="D547" t="str">
            <v xml:space="preserve"> 전선관비의 15%</v>
          </cell>
          <cell r="E547" t="str">
            <v>식</v>
          </cell>
          <cell r="F547">
            <v>1</v>
          </cell>
          <cell r="G547">
            <v>150.6</v>
          </cell>
          <cell r="H547">
            <v>150.6</v>
          </cell>
        </row>
        <row r="548">
          <cell r="B548" t="str">
            <v>소         계</v>
          </cell>
          <cell r="H548">
            <v>1154</v>
          </cell>
          <cell r="I548" t="str">
            <v>ⓐ</v>
          </cell>
        </row>
        <row r="549">
          <cell r="C549" t="str">
            <v>나, 노무비</v>
          </cell>
        </row>
        <row r="550">
          <cell r="A550" t="str">
            <v>27 통신내선공</v>
          </cell>
          <cell r="C550" t="str">
            <v xml:space="preserve"> 통신내선공</v>
          </cell>
          <cell r="E550" t="str">
            <v>인</v>
          </cell>
          <cell r="F550">
            <v>0.1</v>
          </cell>
          <cell r="G550">
            <v>63738</v>
          </cell>
          <cell r="H550">
            <v>6373.8</v>
          </cell>
          <cell r="I550" t="str">
            <v>기본×(1+철강조노출),통신 3-61-가</v>
          </cell>
        </row>
        <row r="551">
          <cell r="B551" t="str">
            <v>소         계</v>
          </cell>
          <cell r="H551">
            <v>6373</v>
          </cell>
          <cell r="I551" t="str">
            <v>ⓑ</v>
          </cell>
        </row>
        <row r="552">
          <cell r="C552" t="str">
            <v>다, 기계경비</v>
          </cell>
        </row>
        <row r="553">
          <cell r="C553" t="str">
            <v xml:space="preserve"> 통신내선공</v>
          </cell>
          <cell r="E553" t="str">
            <v>인</v>
          </cell>
          <cell r="F553">
            <v>3.0000000000000001E-3</v>
          </cell>
          <cell r="G553">
            <v>63738</v>
          </cell>
          <cell r="H553">
            <v>191.2</v>
          </cell>
        </row>
        <row r="554">
          <cell r="B554" t="str">
            <v>소         계</v>
          </cell>
          <cell r="H554">
            <v>191</v>
          </cell>
          <cell r="I554" t="str">
            <v>ⓒ</v>
          </cell>
        </row>
        <row r="556">
          <cell r="A556" t="str">
            <v>27재   료   비</v>
          </cell>
          <cell r="B556" t="str">
            <v>재   료   비</v>
          </cell>
          <cell r="D556" t="str">
            <v>ⓐ</v>
          </cell>
          <cell r="H556">
            <v>1154</v>
          </cell>
        </row>
        <row r="557">
          <cell r="A557" t="str">
            <v>27노   무   비</v>
          </cell>
          <cell r="B557" t="str">
            <v>노   무   비</v>
          </cell>
          <cell r="D557" t="str">
            <v>ⓑ</v>
          </cell>
          <cell r="H557">
            <v>6373</v>
          </cell>
        </row>
        <row r="558">
          <cell r="A558" t="str">
            <v>27경        비</v>
          </cell>
          <cell r="B558" t="str">
            <v>경        비</v>
          </cell>
          <cell r="D558" t="str">
            <v>ⓒ</v>
          </cell>
          <cell r="H558">
            <v>191</v>
          </cell>
        </row>
        <row r="559">
          <cell r="B559" t="str">
            <v>계</v>
          </cell>
          <cell r="H559">
            <v>7718</v>
          </cell>
        </row>
        <row r="562">
          <cell r="B562">
            <v>28</v>
          </cell>
          <cell r="C562" t="str">
            <v xml:space="preserve"> 후강전선관 신설</v>
          </cell>
          <cell r="D562" t="str">
            <v xml:space="preserve"> 22C (매입)</v>
          </cell>
          <cell r="E562" t="str">
            <v>m</v>
          </cell>
          <cell r="F562">
            <v>1</v>
          </cell>
        </row>
        <row r="563">
          <cell r="C563" t="str">
            <v>가, 재료비</v>
          </cell>
        </row>
        <row r="564">
          <cell r="A564" t="str">
            <v xml:space="preserve"> 후강전선관  아연도 22C</v>
          </cell>
          <cell r="C564" t="str">
            <v xml:space="preserve"> 후강전선관 </v>
          </cell>
          <cell r="D564" t="str">
            <v xml:space="preserve"> 아연도 22C</v>
          </cell>
          <cell r="E564" t="str">
            <v>m</v>
          </cell>
          <cell r="F564">
            <v>1.1000000000000001</v>
          </cell>
          <cell r="G564">
            <v>1169</v>
          </cell>
          <cell r="H564">
            <v>1285.9000000000001</v>
          </cell>
          <cell r="I564">
            <v>0.1</v>
          </cell>
        </row>
        <row r="565">
          <cell r="C565" t="str">
            <v xml:space="preserve"> 전선관부속품비</v>
          </cell>
          <cell r="D565" t="str">
            <v xml:space="preserve"> 전선관비의 15%</v>
          </cell>
          <cell r="E565" t="str">
            <v>식</v>
          </cell>
          <cell r="F565">
            <v>1</v>
          </cell>
          <cell r="G565">
            <v>192.8</v>
          </cell>
          <cell r="H565">
            <v>192.8</v>
          </cell>
        </row>
        <row r="566">
          <cell r="B566" t="str">
            <v>소         계</v>
          </cell>
          <cell r="H566">
            <v>1478</v>
          </cell>
          <cell r="I566" t="str">
            <v>ⓐ</v>
          </cell>
        </row>
        <row r="567">
          <cell r="C567" t="str">
            <v>나, 노무비</v>
          </cell>
        </row>
        <row r="568">
          <cell r="A568" t="str">
            <v>28 통신내선공</v>
          </cell>
          <cell r="C568" t="str">
            <v xml:space="preserve"> 통신내선공</v>
          </cell>
          <cell r="E568" t="str">
            <v>인</v>
          </cell>
          <cell r="F568">
            <v>0.11</v>
          </cell>
          <cell r="G568">
            <v>63738</v>
          </cell>
          <cell r="H568">
            <v>7011.1</v>
          </cell>
          <cell r="I568" t="str">
            <v>기본,통신 3-61-가</v>
          </cell>
        </row>
        <row r="569">
          <cell r="B569" t="str">
            <v>소         계</v>
          </cell>
          <cell r="H569">
            <v>7011</v>
          </cell>
          <cell r="I569" t="str">
            <v>ⓑ</v>
          </cell>
        </row>
        <row r="570">
          <cell r="C570" t="str">
            <v>다, 기계경비</v>
          </cell>
        </row>
        <row r="571">
          <cell r="C571" t="str">
            <v xml:space="preserve"> 통신내선공</v>
          </cell>
          <cell r="E571" t="str">
            <v>인</v>
          </cell>
          <cell r="F571">
            <v>3.0000000000000001E-3</v>
          </cell>
          <cell r="G571">
            <v>63738</v>
          </cell>
          <cell r="H571">
            <v>191.2</v>
          </cell>
        </row>
        <row r="572">
          <cell r="B572" t="str">
            <v>소         계</v>
          </cell>
          <cell r="H572">
            <v>191</v>
          </cell>
          <cell r="I572" t="str">
            <v>ⓒ</v>
          </cell>
        </row>
        <row r="574">
          <cell r="A574" t="str">
            <v>28재   료   비</v>
          </cell>
          <cell r="B574" t="str">
            <v>재   료   비</v>
          </cell>
          <cell r="D574" t="str">
            <v>ⓐ</v>
          </cell>
          <cell r="H574">
            <v>1478</v>
          </cell>
        </row>
        <row r="575">
          <cell r="A575" t="str">
            <v>28노   무   비</v>
          </cell>
          <cell r="B575" t="str">
            <v>노   무   비</v>
          </cell>
          <cell r="D575" t="str">
            <v>ⓑ</v>
          </cell>
          <cell r="H575">
            <v>7011</v>
          </cell>
        </row>
        <row r="576">
          <cell r="A576" t="str">
            <v>28경        비</v>
          </cell>
          <cell r="B576" t="str">
            <v>경        비</v>
          </cell>
          <cell r="D576" t="str">
            <v>ⓒ</v>
          </cell>
          <cell r="H576">
            <v>191</v>
          </cell>
        </row>
        <row r="577">
          <cell r="B577" t="str">
            <v>계</v>
          </cell>
          <cell r="H577">
            <v>8680</v>
          </cell>
        </row>
        <row r="580">
          <cell r="B580">
            <v>29</v>
          </cell>
          <cell r="C580" t="str">
            <v xml:space="preserve"> 후강전선관 신설</v>
          </cell>
          <cell r="D580" t="str">
            <v xml:space="preserve"> 22C (벽매입)</v>
          </cell>
          <cell r="E580" t="str">
            <v>m</v>
          </cell>
          <cell r="F580">
            <v>1</v>
          </cell>
        </row>
        <row r="581">
          <cell r="C581" t="str">
            <v>가, 재료비</v>
          </cell>
        </row>
        <row r="582">
          <cell r="A582" t="str">
            <v xml:space="preserve"> 후강전선관  아연도 22C</v>
          </cell>
          <cell r="C582" t="str">
            <v xml:space="preserve"> 후강전선관 </v>
          </cell>
          <cell r="D582" t="str">
            <v xml:space="preserve"> 아연도 22C</v>
          </cell>
          <cell r="E582" t="str">
            <v>m</v>
          </cell>
          <cell r="F582">
            <v>1.1000000000000001</v>
          </cell>
          <cell r="G582">
            <v>1169</v>
          </cell>
          <cell r="H582">
            <v>1285.9000000000001</v>
          </cell>
          <cell r="I582">
            <v>0.1</v>
          </cell>
        </row>
        <row r="583">
          <cell r="C583" t="str">
            <v xml:space="preserve"> 전선관부속품비</v>
          </cell>
          <cell r="D583" t="str">
            <v xml:space="preserve"> 전선관비의 15%</v>
          </cell>
          <cell r="E583" t="str">
            <v>식</v>
          </cell>
          <cell r="F583">
            <v>1</v>
          </cell>
          <cell r="G583">
            <v>192.8</v>
          </cell>
          <cell r="H583">
            <v>192.8</v>
          </cell>
        </row>
        <row r="584">
          <cell r="B584" t="str">
            <v>소         계</v>
          </cell>
          <cell r="H584">
            <v>1478</v>
          </cell>
          <cell r="I584" t="str">
            <v>ⓐ</v>
          </cell>
        </row>
        <row r="585">
          <cell r="C585" t="str">
            <v>나, 노무비</v>
          </cell>
        </row>
        <row r="586">
          <cell r="A586" t="str">
            <v>29 통신내선공</v>
          </cell>
          <cell r="C586" t="str">
            <v xml:space="preserve"> 통신내선공</v>
          </cell>
          <cell r="E586" t="str">
            <v>인</v>
          </cell>
          <cell r="F586">
            <v>0.13</v>
          </cell>
          <cell r="G586">
            <v>63738</v>
          </cell>
          <cell r="H586">
            <v>8285.9</v>
          </cell>
          <cell r="I586" t="str">
            <v>기본×(1+벽내),통신 3-61-가</v>
          </cell>
        </row>
        <row r="587">
          <cell r="B587" t="str">
            <v>소         계</v>
          </cell>
          <cell r="H587">
            <v>8285</v>
          </cell>
          <cell r="I587" t="str">
            <v>ⓑ</v>
          </cell>
        </row>
        <row r="588">
          <cell r="C588" t="str">
            <v>다, 기계경비</v>
          </cell>
        </row>
        <row r="589">
          <cell r="C589" t="str">
            <v xml:space="preserve"> 통신내선공</v>
          </cell>
          <cell r="E589" t="str">
            <v>인</v>
          </cell>
          <cell r="F589">
            <v>3.0000000000000001E-3</v>
          </cell>
          <cell r="G589">
            <v>63738</v>
          </cell>
          <cell r="H589">
            <v>191.2</v>
          </cell>
        </row>
        <row r="590">
          <cell r="B590" t="str">
            <v>소         계</v>
          </cell>
          <cell r="H590">
            <v>191</v>
          </cell>
          <cell r="I590" t="str">
            <v>ⓒ</v>
          </cell>
        </row>
        <row r="592">
          <cell r="A592" t="str">
            <v>29재   료   비</v>
          </cell>
          <cell r="B592" t="str">
            <v>재   료   비</v>
          </cell>
          <cell r="D592" t="str">
            <v>ⓐ</v>
          </cell>
          <cell r="H592">
            <v>1478</v>
          </cell>
        </row>
        <row r="593">
          <cell r="A593" t="str">
            <v>29노   무   비</v>
          </cell>
          <cell r="B593" t="str">
            <v>노   무   비</v>
          </cell>
          <cell r="D593" t="str">
            <v>ⓑ</v>
          </cell>
          <cell r="H593">
            <v>8285</v>
          </cell>
        </row>
        <row r="594">
          <cell r="A594" t="str">
            <v>29경        비</v>
          </cell>
          <cell r="B594" t="str">
            <v>경        비</v>
          </cell>
          <cell r="D594" t="str">
            <v>ⓒ</v>
          </cell>
          <cell r="H594">
            <v>191</v>
          </cell>
        </row>
        <row r="595">
          <cell r="B595" t="str">
            <v>계</v>
          </cell>
          <cell r="H595">
            <v>9954</v>
          </cell>
        </row>
        <row r="598">
          <cell r="B598">
            <v>30</v>
          </cell>
          <cell r="C598" t="str">
            <v xml:space="preserve"> 후강전선관 신설</v>
          </cell>
          <cell r="D598" t="str">
            <v xml:space="preserve"> 22C (천장노출)</v>
          </cell>
          <cell r="E598" t="str">
            <v>m</v>
          </cell>
          <cell r="F598">
            <v>1</v>
          </cell>
        </row>
        <row r="599">
          <cell r="C599" t="str">
            <v>가, 재료비</v>
          </cell>
        </row>
        <row r="600">
          <cell r="A600" t="str">
            <v xml:space="preserve"> 후강전선관  아연도 22C</v>
          </cell>
          <cell r="C600" t="str">
            <v xml:space="preserve"> 후강전선관 </v>
          </cell>
          <cell r="D600" t="str">
            <v xml:space="preserve"> 아연도 22C</v>
          </cell>
          <cell r="E600" t="str">
            <v>m</v>
          </cell>
          <cell r="F600">
            <v>1.1000000000000001</v>
          </cell>
          <cell r="G600">
            <v>1169</v>
          </cell>
          <cell r="H600">
            <v>1285.9000000000001</v>
          </cell>
          <cell r="I600">
            <v>0.1</v>
          </cell>
        </row>
        <row r="601">
          <cell r="C601" t="str">
            <v xml:space="preserve"> 전선관부속품비</v>
          </cell>
          <cell r="D601" t="str">
            <v xml:space="preserve"> 전선관비의 15%</v>
          </cell>
          <cell r="E601" t="str">
            <v>식</v>
          </cell>
          <cell r="F601">
            <v>1</v>
          </cell>
          <cell r="G601">
            <v>192.8</v>
          </cell>
          <cell r="H601">
            <v>192.8</v>
          </cell>
        </row>
        <row r="602">
          <cell r="B602" t="str">
            <v>소         계</v>
          </cell>
          <cell r="H602">
            <v>1478</v>
          </cell>
          <cell r="I602" t="str">
            <v>ⓐ</v>
          </cell>
        </row>
        <row r="603">
          <cell r="C603" t="str">
            <v>나, 노무비</v>
          </cell>
        </row>
        <row r="604">
          <cell r="A604" t="str">
            <v>30 통신내선공</v>
          </cell>
          <cell r="C604" t="str">
            <v xml:space="preserve"> 통신내선공</v>
          </cell>
          <cell r="E604" t="str">
            <v>인</v>
          </cell>
          <cell r="F604">
            <v>0.13</v>
          </cell>
          <cell r="G604">
            <v>63738</v>
          </cell>
          <cell r="H604">
            <v>8285.9</v>
          </cell>
          <cell r="I604" t="str">
            <v>기본×(1+천장노출),통신 3-61-가</v>
          </cell>
        </row>
        <row r="605">
          <cell r="B605" t="str">
            <v>소         계</v>
          </cell>
          <cell r="H605">
            <v>8285</v>
          </cell>
          <cell r="I605" t="str">
            <v>ⓑ</v>
          </cell>
        </row>
        <row r="606">
          <cell r="C606" t="str">
            <v>다, 기계경비</v>
          </cell>
        </row>
        <row r="607">
          <cell r="C607" t="str">
            <v xml:space="preserve"> 통신내선공</v>
          </cell>
          <cell r="E607" t="str">
            <v>인</v>
          </cell>
          <cell r="F607">
            <v>3.0000000000000001E-3</v>
          </cell>
          <cell r="G607">
            <v>63738</v>
          </cell>
          <cell r="H607">
            <v>191.2</v>
          </cell>
        </row>
        <row r="608">
          <cell r="B608" t="str">
            <v>소         계</v>
          </cell>
          <cell r="H608">
            <v>191</v>
          </cell>
          <cell r="I608" t="str">
            <v>ⓒ</v>
          </cell>
        </row>
        <row r="610">
          <cell r="A610" t="str">
            <v>30재   료   비</v>
          </cell>
          <cell r="B610" t="str">
            <v>재   료   비</v>
          </cell>
          <cell r="D610" t="str">
            <v>ⓐ</v>
          </cell>
          <cell r="H610">
            <v>1478</v>
          </cell>
        </row>
        <row r="611">
          <cell r="A611" t="str">
            <v>30노   무   비</v>
          </cell>
          <cell r="B611" t="str">
            <v>노   무   비</v>
          </cell>
          <cell r="D611" t="str">
            <v>ⓑ</v>
          </cell>
          <cell r="H611">
            <v>8285</v>
          </cell>
        </row>
        <row r="612">
          <cell r="A612" t="str">
            <v>30경        비</v>
          </cell>
          <cell r="B612" t="str">
            <v>경        비</v>
          </cell>
          <cell r="D612" t="str">
            <v>ⓒ</v>
          </cell>
          <cell r="H612">
            <v>191</v>
          </cell>
        </row>
        <row r="613">
          <cell r="B613" t="str">
            <v>계</v>
          </cell>
          <cell r="H613">
            <v>9954</v>
          </cell>
        </row>
        <row r="616">
          <cell r="B616">
            <v>31</v>
          </cell>
          <cell r="C616" t="str">
            <v xml:space="preserve"> 후강전선관 신설</v>
          </cell>
          <cell r="D616" t="str">
            <v xml:space="preserve"> 22C (철강조)</v>
          </cell>
          <cell r="E616" t="str">
            <v>m</v>
          </cell>
          <cell r="F616">
            <v>1</v>
          </cell>
        </row>
        <row r="617">
          <cell r="C617" t="str">
            <v>가, 재료비</v>
          </cell>
        </row>
        <row r="618">
          <cell r="A618" t="str">
            <v xml:space="preserve"> 후강전선관  아연도 22C</v>
          </cell>
          <cell r="C618" t="str">
            <v xml:space="preserve"> 후강전선관 </v>
          </cell>
          <cell r="D618" t="str">
            <v xml:space="preserve"> 아연도 22C</v>
          </cell>
          <cell r="E618" t="str">
            <v>m</v>
          </cell>
          <cell r="F618">
            <v>1.1000000000000001</v>
          </cell>
          <cell r="G618">
            <v>1169</v>
          </cell>
          <cell r="H618">
            <v>1285.9000000000001</v>
          </cell>
          <cell r="I618">
            <v>0.1</v>
          </cell>
        </row>
        <row r="619">
          <cell r="C619" t="str">
            <v xml:space="preserve"> 전선관부속품비</v>
          </cell>
          <cell r="D619" t="str">
            <v xml:space="preserve"> 전선관비의 15%</v>
          </cell>
          <cell r="E619" t="str">
            <v>식</v>
          </cell>
          <cell r="F619">
            <v>1</v>
          </cell>
          <cell r="G619">
            <v>192.8</v>
          </cell>
          <cell r="H619">
            <v>192.8</v>
          </cell>
        </row>
        <row r="620">
          <cell r="B620" t="str">
            <v>소         계</v>
          </cell>
          <cell r="H620">
            <v>1478</v>
          </cell>
          <cell r="I620" t="str">
            <v>ⓐ</v>
          </cell>
        </row>
        <row r="621">
          <cell r="C621" t="str">
            <v>나, 노무비</v>
          </cell>
        </row>
        <row r="622">
          <cell r="A622" t="str">
            <v>31 통신내선공</v>
          </cell>
          <cell r="C622" t="str">
            <v xml:space="preserve"> 통신내선공</v>
          </cell>
          <cell r="E622" t="str">
            <v>인</v>
          </cell>
          <cell r="F622">
            <v>0.13</v>
          </cell>
          <cell r="G622">
            <v>63738</v>
          </cell>
          <cell r="H622">
            <v>8285.9</v>
          </cell>
          <cell r="I622" t="str">
            <v>기본×(1+철강조노출),통신 3-61-가</v>
          </cell>
        </row>
        <row r="623">
          <cell r="B623" t="str">
            <v>소         계</v>
          </cell>
          <cell r="H623">
            <v>8285</v>
          </cell>
          <cell r="I623" t="str">
            <v>ⓑ</v>
          </cell>
        </row>
        <row r="624">
          <cell r="C624" t="str">
            <v>다, 기계경비</v>
          </cell>
        </row>
        <row r="625">
          <cell r="C625" t="str">
            <v xml:space="preserve"> 통신내선공</v>
          </cell>
          <cell r="E625" t="str">
            <v>인</v>
          </cell>
          <cell r="F625">
            <v>3.0000000000000001E-3</v>
          </cell>
          <cell r="G625">
            <v>63738</v>
          </cell>
          <cell r="H625">
            <v>191.2</v>
          </cell>
        </row>
        <row r="626">
          <cell r="B626" t="str">
            <v>소         계</v>
          </cell>
          <cell r="H626">
            <v>191</v>
          </cell>
          <cell r="I626" t="str">
            <v>ⓒ</v>
          </cell>
        </row>
        <row r="628">
          <cell r="A628" t="str">
            <v>31재   료   비</v>
          </cell>
          <cell r="B628" t="str">
            <v>재   료   비</v>
          </cell>
          <cell r="D628" t="str">
            <v>ⓐ</v>
          </cell>
          <cell r="H628">
            <v>1478</v>
          </cell>
        </row>
        <row r="629">
          <cell r="A629" t="str">
            <v>31노   무   비</v>
          </cell>
          <cell r="B629" t="str">
            <v>노   무   비</v>
          </cell>
          <cell r="D629" t="str">
            <v>ⓑ</v>
          </cell>
          <cell r="H629">
            <v>8285</v>
          </cell>
        </row>
        <row r="630">
          <cell r="A630" t="str">
            <v>31경        비</v>
          </cell>
          <cell r="B630" t="str">
            <v>경        비</v>
          </cell>
          <cell r="D630" t="str">
            <v>ⓒ</v>
          </cell>
          <cell r="H630">
            <v>191</v>
          </cell>
        </row>
        <row r="631">
          <cell r="B631" t="str">
            <v>계</v>
          </cell>
          <cell r="H631">
            <v>9954</v>
          </cell>
        </row>
        <row r="634">
          <cell r="B634">
            <v>32</v>
          </cell>
          <cell r="C634" t="str">
            <v xml:space="preserve"> 후강전선관 신설</v>
          </cell>
          <cell r="D634" t="str">
            <v xml:space="preserve"> 28C (매입)</v>
          </cell>
          <cell r="E634" t="str">
            <v>m</v>
          </cell>
          <cell r="F634">
            <v>1</v>
          </cell>
        </row>
        <row r="635">
          <cell r="C635" t="str">
            <v>가, 재료비</v>
          </cell>
        </row>
        <row r="636">
          <cell r="A636" t="str">
            <v xml:space="preserve"> 후강전선관  아연도 28C</v>
          </cell>
          <cell r="C636" t="str">
            <v xml:space="preserve"> 후강전선관 </v>
          </cell>
          <cell r="D636" t="str">
            <v xml:space="preserve"> 아연도 28C</v>
          </cell>
          <cell r="E636" t="str">
            <v>m</v>
          </cell>
          <cell r="F636">
            <v>1.1000000000000001</v>
          </cell>
          <cell r="G636">
            <v>1526</v>
          </cell>
          <cell r="H636">
            <v>1678.6</v>
          </cell>
          <cell r="I636">
            <v>0.1</v>
          </cell>
        </row>
        <row r="637">
          <cell r="C637" t="str">
            <v xml:space="preserve"> 전선관부속품비</v>
          </cell>
          <cell r="D637" t="str">
            <v xml:space="preserve"> 전선관비의 15%</v>
          </cell>
          <cell r="E637" t="str">
            <v>식</v>
          </cell>
          <cell r="F637">
            <v>1</v>
          </cell>
          <cell r="G637">
            <v>251.7</v>
          </cell>
          <cell r="H637">
            <v>251.7</v>
          </cell>
        </row>
        <row r="638">
          <cell r="B638" t="str">
            <v>소         계</v>
          </cell>
          <cell r="H638">
            <v>1930</v>
          </cell>
          <cell r="I638" t="str">
            <v>ⓐ</v>
          </cell>
        </row>
        <row r="639">
          <cell r="C639" t="str">
            <v>나, 노무비</v>
          </cell>
        </row>
        <row r="640">
          <cell r="A640" t="str">
            <v>32 통신내선공</v>
          </cell>
          <cell r="C640" t="str">
            <v xml:space="preserve"> 통신내선공</v>
          </cell>
          <cell r="E640" t="str">
            <v>인</v>
          </cell>
          <cell r="F640">
            <v>0.14000000000000001</v>
          </cell>
          <cell r="G640">
            <v>63738</v>
          </cell>
          <cell r="H640">
            <v>8923.2999999999993</v>
          </cell>
          <cell r="I640" t="str">
            <v>기본,통신 3-61-가</v>
          </cell>
        </row>
        <row r="641">
          <cell r="B641" t="str">
            <v>소         계</v>
          </cell>
          <cell r="H641">
            <v>8923</v>
          </cell>
          <cell r="I641" t="str">
            <v>ⓑ</v>
          </cell>
        </row>
        <row r="642">
          <cell r="C642" t="str">
            <v>다, 기계경비</v>
          </cell>
        </row>
        <row r="643">
          <cell r="C643" t="str">
            <v xml:space="preserve"> 통신내선공</v>
          </cell>
          <cell r="E643" t="str">
            <v>인</v>
          </cell>
          <cell r="F643">
            <v>4.0000000000000001E-3</v>
          </cell>
          <cell r="G643">
            <v>63738</v>
          </cell>
          <cell r="H643">
            <v>254.9</v>
          </cell>
        </row>
        <row r="644">
          <cell r="B644" t="str">
            <v>소         계</v>
          </cell>
          <cell r="H644">
            <v>254</v>
          </cell>
          <cell r="I644" t="str">
            <v>ⓒ</v>
          </cell>
        </row>
        <row r="646">
          <cell r="A646" t="str">
            <v>32재   료   비</v>
          </cell>
          <cell r="B646" t="str">
            <v>재   료   비</v>
          </cell>
          <cell r="D646" t="str">
            <v>ⓐ</v>
          </cell>
          <cell r="H646">
            <v>1930</v>
          </cell>
        </row>
        <row r="647">
          <cell r="A647" t="str">
            <v>32노   무   비</v>
          </cell>
          <cell r="B647" t="str">
            <v>노   무   비</v>
          </cell>
          <cell r="D647" t="str">
            <v>ⓑ</v>
          </cell>
          <cell r="H647">
            <v>8923</v>
          </cell>
        </row>
        <row r="648">
          <cell r="A648" t="str">
            <v>32경        비</v>
          </cell>
          <cell r="B648" t="str">
            <v>경        비</v>
          </cell>
          <cell r="D648" t="str">
            <v>ⓒ</v>
          </cell>
          <cell r="H648">
            <v>254</v>
          </cell>
        </row>
        <row r="649">
          <cell r="B649" t="str">
            <v>계</v>
          </cell>
          <cell r="H649">
            <v>11107</v>
          </cell>
        </row>
        <row r="652">
          <cell r="B652">
            <v>33</v>
          </cell>
          <cell r="C652" t="str">
            <v xml:space="preserve"> 후강전선관 신설</v>
          </cell>
          <cell r="D652" t="str">
            <v xml:space="preserve"> 28C (벽매입)</v>
          </cell>
          <cell r="E652" t="str">
            <v>m</v>
          </cell>
          <cell r="F652">
            <v>1</v>
          </cell>
        </row>
        <row r="653">
          <cell r="C653" t="str">
            <v>가, 재료비</v>
          </cell>
        </row>
        <row r="654">
          <cell r="A654" t="str">
            <v xml:space="preserve"> 후강전선관  아연도 28C</v>
          </cell>
          <cell r="C654" t="str">
            <v xml:space="preserve"> 후강전선관 </v>
          </cell>
          <cell r="D654" t="str">
            <v xml:space="preserve"> 아연도 28C</v>
          </cell>
          <cell r="E654" t="str">
            <v>m</v>
          </cell>
          <cell r="F654">
            <v>1.1000000000000001</v>
          </cell>
          <cell r="G654">
            <v>1526</v>
          </cell>
          <cell r="H654">
            <v>1678.6</v>
          </cell>
          <cell r="I654">
            <v>0.1</v>
          </cell>
        </row>
        <row r="655">
          <cell r="C655" t="str">
            <v xml:space="preserve"> 전선관부속품비</v>
          </cell>
          <cell r="D655" t="str">
            <v xml:space="preserve"> 전선관비의 15%</v>
          </cell>
          <cell r="E655" t="str">
            <v>식</v>
          </cell>
          <cell r="F655">
            <v>1</v>
          </cell>
          <cell r="G655">
            <v>251.7</v>
          </cell>
          <cell r="H655">
            <v>251.7</v>
          </cell>
        </row>
        <row r="656">
          <cell r="B656" t="str">
            <v>소         계</v>
          </cell>
          <cell r="H656">
            <v>1930</v>
          </cell>
          <cell r="I656" t="str">
            <v>ⓐ</v>
          </cell>
        </row>
        <row r="657">
          <cell r="C657" t="str">
            <v>나, 노무비</v>
          </cell>
        </row>
        <row r="658">
          <cell r="A658" t="str">
            <v>33 통신내선공</v>
          </cell>
          <cell r="C658" t="str">
            <v xml:space="preserve"> 통신내선공</v>
          </cell>
          <cell r="E658" t="str">
            <v>인</v>
          </cell>
          <cell r="F658">
            <v>0.16</v>
          </cell>
          <cell r="G658">
            <v>63738</v>
          </cell>
          <cell r="H658">
            <v>10198</v>
          </cell>
          <cell r="I658" t="str">
            <v>기본×(1+벽내),통신 3-61-가</v>
          </cell>
        </row>
        <row r="659">
          <cell r="B659" t="str">
            <v>소         계</v>
          </cell>
          <cell r="H659">
            <v>10198</v>
          </cell>
          <cell r="I659" t="str">
            <v>ⓑ</v>
          </cell>
        </row>
        <row r="660">
          <cell r="C660" t="str">
            <v>다, 기계경비</v>
          </cell>
        </row>
        <row r="661">
          <cell r="C661" t="str">
            <v xml:space="preserve"> 통신내선공</v>
          </cell>
          <cell r="E661" t="str">
            <v>인</v>
          </cell>
          <cell r="F661">
            <v>4.0000000000000001E-3</v>
          </cell>
          <cell r="G661">
            <v>63738</v>
          </cell>
          <cell r="H661">
            <v>254.9</v>
          </cell>
        </row>
        <row r="662">
          <cell r="B662" t="str">
            <v>소         계</v>
          </cell>
          <cell r="H662">
            <v>254</v>
          </cell>
          <cell r="I662" t="str">
            <v>ⓒ</v>
          </cell>
        </row>
        <row r="664">
          <cell r="A664" t="str">
            <v>33재   료   비</v>
          </cell>
          <cell r="B664" t="str">
            <v>재   료   비</v>
          </cell>
          <cell r="D664" t="str">
            <v>ⓐ</v>
          </cell>
          <cell r="H664">
            <v>1930</v>
          </cell>
        </row>
        <row r="665">
          <cell r="A665" t="str">
            <v>33노   무   비</v>
          </cell>
          <cell r="B665" t="str">
            <v>노   무   비</v>
          </cell>
          <cell r="D665" t="str">
            <v>ⓑ</v>
          </cell>
          <cell r="H665">
            <v>10198</v>
          </cell>
        </row>
        <row r="666">
          <cell r="A666" t="str">
            <v>33경        비</v>
          </cell>
          <cell r="B666" t="str">
            <v>경        비</v>
          </cell>
          <cell r="D666" t="str">
            <v>ⓒ</v>
          </cell>
          <cell r="H666">
            <v>254</v>
          </cell>
        </row>
        <row r="667">
          <cell r="B667" t="str">
            <v>계</v>
          </cell>
          <cell r="H667">
            <v>12382</v>
          </cell>
        </row>
        <row r="670">
          <cell r="B670">
            <v>34</v>
          </cell>
          <cell r="C670" t="str">
            <v xml:space="preserve"> 후강전선관 신설</v>
          </cell>
          <cell r="D670" t="str">
            <v xml:space="preserve"> 28C (천장노출)</v>
          </cell>
          <cell r="E670" t="str">
            <v>m</v>
          </cell>
          <cell r="F670">
            <v>1</v>
          </cell>
        </row>
        <row r="671">
          <cell r="C671" t="str">
            <v>가, 재료비</v>
          </cell>
        </row>
        <row r="672">
          <cell r="A672" t="str">
            <v xml:space="preserve"> 후강전선관  아연도 28C</v>
          </cell>
          <cell r="C672" t="str">
            <v xml:space="preserve"> 후강전선관 </v>
          </cell>
          <cell r="D672" t="str">
            <v xml:space="preserve"> 아연도 28C</v>
          </cell>
          <cell r="E672" t="str">
            <v>m</v>
          </cell>
          <cell r="F672">
            <v>1.1000000000000001</v>
          </cell>
          <cell r="G672">
            <v>1526</v>
          </cell>
          <cell r="H672">
            <v>1678.6</v>
          </cell>
          <cell r="I672">
            <v>0.1</v>
          </cell>
        </row>
        <row r="673">
          <cell r="C673" t="str">
            <v xml:space="preserve"> 전선관부속품비</v>
          </cell>
          <cell r="D673" t="str">
            <v xml:space="preserve"> 전선관비의 15%</v>
          </cell>
          <cell r="E673" t="str">
            <v>식</v>
          </cell>
          <cell r="F673">
            <v>1</v>
          </cell>
          <cell r="G673">
            <v>251.7</v>
          </cell>
          <cell r="H673">
            <v>251.7</v>
          </cell>
        </row>
        <row r="674">
          <cell r="B674" t="str">
            <v>소         계</v>
          </cell>
          <cell r="H674">
            <v>1930</v>
          </cell>
          <cell r="I674" t="str">
            <v>ⓐ</v>
          </cell>
        </row>
        <row r="675">
          <cell r="C675" t="str">
            <v>나, 노무비</v>
          </cell>
        </row>
        <row r="676">
          <cell r="A676" t="str">
            <v>34 통신내선공</v>
          </cell>
          <cell r="C676" t="str">
            <v xml:space="preserve"> 통신내선공</v>
          </cell>
          <cell r="E676" t="str">
            <v>인</v>
          </cell>
          <cell r="F676">
            <v>0.16</v>
          </cell>
          <cell r="G676">
            <v>63738</v>
          </cell>
          <cell r="H676">
            <v>10198</v>
          </cell>
          <cell r="I676" t="str">
            <v>기본×(1+천장노출),통신 3-61-가</v>
          </cell>
        </row>
        <row r="677">
          <cell r="B677" t="str">
            <v>소         계</v>
          </cell>
          <cell r="H677">
            <v>10198</v>
          </cell>
          <cell r="I677" t="str">
            <v>ⓑ</v>
          </cell>
        </row>
        <row r="678">
          <cell r="C678" t="str">
            <v>다, 기계경비</v>
          </cell>
        </row>
        <row r="679">
          <cell r="C679" t="str">
            <v xml:space="preserve"> 통신내선공</v>
          </cell>
          <cell r="E679" t="str">
            <v>인</v>
          </cell>
          <cell r="F679">
            <v>4.0000000000000001E-3</v>
          </cell>
          <cell r="G679">
            <v>63738</v>
          </cell>
          <cell r="H679">
            <v>254.9</v>
          </cell>
        </row>
        <row r="680">
          <cell r="B680" t="str">
            <v>소         계</v>
          </cell>
          <cell r="H680">
            <v>254</v>
          </cell>
          <cell r="I680" t="str">
            <v>ⓒ</v>
          </cell>
        </row>
        <row r="682">
          <cell r="A682" t="str">
            <v>34재   료   비</v>
          </cell>
          <cell r="B682" t="str">
            <v>재   료   비</v>
          </cell>
          <cell r="D682" t="str">
            <v>ⓐ</v>
          </cell>
          <cell r="H682">
            <v>1930</v>
          </cell>
        </row>
        <row r="683">
          <cell r="A683" t="str">
            <v>34노   무   비</v>
          </cell>
          <cell r="B683" t="str">
            <v>노   무   비</v>
          </cell>
          <cell r="D683" t="str">
            <v>ⓑ</v>
          </cell>
          <cell r="H683">
            <v>10198</v>
          </cell>
        </row>
        <row r="684">
          <cell r="A684" t="str">
            <v>34경        비</v>
          </cell>
          <cell r="B684" t="str">
            <v>경        비</v>
          </cell>
          <cell r="D684" t="str">
            <v>ⓒ</v>
          </cell>
          <cell r="H684">
            <v>254</v>
          </cell>
        </row>
        <row r="685">
          <cell r="B685" t="str">
            <v>계</v>
          </cell>
          <cell r="H685">
            <v>12382</v>
          </cell>
        </row>
        <row r="688">
          <cell r="B688">
            <v>35</v>
          </cell>
          <cell r="C688" t="str">
            <v xml:space="preserve"> 후강전선관 신설</v>
          </cell>
          <cell r="D688" t="str">
            <v xml:space="preserve"> 28C (철강조)</v>
          </cell>
          <cell r="E688" t="str">
            <v>m</v>
          </cell>
          <cell r="F688">
            <v>1</v>
          </cell>
        </row>
        <row r="689">
          <cell r="C689" t="str">
            <v>가, 재료비</v>
          </cell>
        </row>
        <row r="690">
          <cell r="A690" t="str">
            <v xml:space="preserve"> 후강전선관  아연도 28C</v>
          </cell>
          <cell r="C690" t="str">
            <v xml:space="preserve"> 후강전선관 </v>
          </cell>
          <cell r="D690" t="str">
            <v xml:space="preserve"> 아연도 28C</v>
          </cell>
          <cell r="E690" t="str">
            <v>m</v>
          </cell>
          <cell r="F690">
            <v>1.1000000000000001</v>
          </cell>
          <cell r="G690">
            <v>1526</v>
          </cell>
          <cell r="H690">
            <v>1678.6</v>
          </cell>
          <cell r="I690">
            <v>0.1</v>
          </cell>
        </row>
        <row r="691">
          <cell r="C691" t="str">
            <v xml:space="preserve"> 전선관부속품비</v>
          </cell>
          <cell r="D691" t="str">
            <v xml:space="preserve"> 전선관비의 15%</v>
          </cell>
          <cell r="E691" t="str">
            <v>식</v>
          </cell>
          <cell r="F691">
            <v>1</v>
          </cell>
          <cell r="G691">
            <v>251.7</v>
          </cell>
          <cell r="H691">
            <v>251.7</v>
          </cell>
        </row>
        <row r="692">
          <cell r="B692" t="str">
            <v>소         계</v>
          </cell>
          <cell r="H692">
            <v>1930</v>
          </cell>
          <cell r="I692" t="str">
            <v>ⓐ</v>
          </cell>
        </row>
        <row r="693">
          <cell r="C693" t="str">
            <v>나, 노무비</v>
          </cell>
        </row>
        <row r="694">
          <cell r="A694" t="str">
            <v>35 통신내선공</v>
          </cell>
          <cell r="C694" t="str">
            <v xml:space="preserve"> 통신내선공</v>
          </cell>
          <cell r="E694" t="str">
            <v>인</v>
          </cell>
          <cell r="F694">
            <v>0.17</v>
          </cell>
          <cell r="G694">
            <v>63738</v>
          </cell>
          <cell r="H694">
            <v>10835.4</v>
          </cell>
          <cell r="I694" t="str">
            <v>기본×(1+철강조노출),통신 3-61-가</v>
          </cell>
        </row>
        <row r="695">
          <cell r="B695" t="str">
            <v>소         계</v>
          </cell>
          <cell r="H695">
            <v>10835</v>
          </cell>
          <cell r="I695" t="str">
            <v>ⓑ</v>
          </cell>
        </row>
        <row r="696">
          <cell r="C696" t="str">
            <v>다, 기계경비</v>
          </cell>
        </row>
        <row r="697">
          <cell r="C697" t="str">
            <v xml:space="preserve"> 통신내선공</v>
          </cell>
          <cell r="E697" t="str">
            <v>인</v>
          </cell>
          <cell r="F697">
            <v>5.0000000000000001E-3</v>
          </cell>
          <cell r="G697">
            <v>63738</v>
          </cell>
          <cell r="H697">
            <v>318.60000000000002</v>
          </cell>
        </row>
        <row r="698">
          <cell r="B698" t="str">
            <v>소         계</v>
          </cell>
          <cell r="H698">
            <v>318</v>
          </cell>
          <cell r="I698" t="str">
            <v>ⓒ</v>
          </cell>
        </row>
        <row r="700">
          <cell r="A700" t="str">
            <v>35재   료   비</v>
          </cell>
          <cell r="B700" t="str">
            <v>재   료   비</v>
          </cell>
          <cell r="D700" t="str">
            <v>ⓐ</v>
          </cell>
          <cell r="H700">
            <v>1930</v>
          </cell>
        </row>
        <row r="701">
          <cell r="A701" t="str">
            <v>35노   무   비</v>
          </cell>
          <cell r="B701" t="str">
            <v>노   무   비</v>
          </cell>
          <cell r="D701" t="str">
            <v>ⓑ</v>
          </cell>
          <cell r="H701">
            <v>10835</v>
          </cell>
        </row>
        <row r="702">
          <cell r="A702" t="str">
            <v>35경        비</v>
          </cell>
          <cell r="B702" t="str">
            <v>경        비</v>
          </cell>
          <cell r="D702" t="str">
            <v>ⓒ</v>
          </cell>
          <cell r="H702">
            <v>318</v>
          </cell>
        </row>
        <row r="703">
          <cell r="B703" t="str">
            <v>계</v>
          </cell>
          <cell r="H703">
            <v>13083</v>
          </cell>
        </row>
        <row r="706">
          <cell r="B706">
            <v>36</v>
          </cell>
          <cell r="C706" t="str">
            <v xml:space="preserve"> 후강전선관 신설</v>
          </cell>
          <cell r="D706" t="str">
            <v xml:space="preserve"> 36C (매입)</v>
          </cell>
          <cell r="E706" t="str">
            <v>m</v>
          </cell>
          <cell r="F706">
            <v>1</v>
          </cell>
        </row>
        <row r="707">
          <cell r="C707" t="str">
            <v>가, 재료비</v>
          </cell>
        </row>
        <row r="708">
          <cell r="A708" t="str">
            <v xml:space="preserve"> 후강전선관  아연도 36C</v>
          </cell>
          <cell r="C708" t="str">
            <v xml:space="preserve"> 후강전선관 </v>
          </cell>
          <cell r="D708" t="str">
            <v xml:space="preserve"> 아연도 36C</v>
          </cell>
          <cell r="E708" t="str">
            <v>m</v>
          </cell>
          <cell r="F708">
            <v>1.1000000000000001</v>
          </cell>
          <cell r="G708">
            <v>1873</v>
          </cell>
          <cell r="H708">
            <v>2060.3000000000002</v>
          </cell>
          <cell r="I708">
            <v>0.1</v>
          </cell>
        </row>
        <row r="709">
          <cell r="C709" t="str">
            <v xml:space="preserve"> 전선관부속품비</v>
          </cell>
          <cell r="D709" t="str">
            <v xml:space="preserve"> 전선관비의 15%</v>
          </cell>
          <cell r="E709" t="str">
            <v>식</v>
          </cell>
          <cell r="F709">
            <v>1</v>
          </cell>
          <cell r="G709">
            <v>309</v>
          </cell>
          <cell r="H709">
            <v>309</v>
          </cell>
        </row>
        <row r="710">
          <cell r="B710" t="str">
            <v>소         계</v>
          </cell>
          <cell r="H710">
            <v>2369</v>
          </cell>
          <cell r="I710" t="str">
            <v>ⓐ</v>
          </cell>
        </row>
        <row r="711">
          <cell r="C711" t="str">
            <v>나, 노무비</v>
          </cell>
        </row>
        <row r="712">
          <cell r="A712" t="str">
            <v>36 통신내선공</v>
          </cell>
          <cell r="C712" t="str">
            <v xml:space="preserve"> 통신내선공</v>
          </cell>
          <cell r="E712" t="str">
            <v>인</v>
          </cell>
          <cell r="F712">
            <v>0.2</v>
          </cell>
          <cell r="G712">
            <v>63738</v>
          </cell>
          <cell r="H712">
            <v>12747.6</v>
          </cell>
          <cell r="I712" t="str">
            <v>기본,통신 3-61-가</v>
          </cell>
        </row>
        <row r="713">
          <cell r="B713" t="str">
            <v>소         계</v>
          </cell>
          <cell r="H713">
            <v>12747</v>
          </cell>
          <cell r="I713" t="str">
            <v>ⓑ</v>
          </cell>
        </row>
        <row r="714">
          <cell r="C714" t="str">
            <v>다, 기계경비</v>
          </cell>
        </row>
        <row r="715">
          <cell r="C715" t="str">
            <v xml:space="preserve"> 통신내선공</v>
          </cell>
          <cell r="E715" t="str">
            <v>인</v>
          </cell>
          <cell r="F715">
            <v>6.0000000000000001E-3</v>
          </cell>
          <cell r="G715">
            <v>63738</v>
          </cell>
          <cell r="H715">
            <v>382.4</v>
          </cell>
        </row>
        <row r="716">
          <cell r="B716" t="str">
            <v>소         계</v>
          </cell>
          <cell r="H716">
            <v>382</v>
          </cell>
          <cell r="I716" t="str">
            <v>ⓒ</v>
          </cell>
        </row>
        <row r="718">
          <cell r="A718" t="str">
            <v>36재   료   비</v>
          </cell>
          <cell r="B718" t="str">
            <v>재   료   비</v>
          </cell>
          <cell r="D718" t="str">
            <v>ⓐ</v>
          </cell>
          <cell r="H718">
            <v>2369</v>
          </cell>
        </row>
        <row r="719">
          <cell r="A719" t="str">
            <v>36노   무   비</v>
          </cell>
          <cell r="B719" t="str">
            <v>노   무   비</v>
          </cell>
          <cell r="D719" t="str">
            <v>ⓑ</v>
          </cell>
          <cell r="H719">
            <v>12747</v>
          </cell>
        </row>
        <row r="720">
          <cell r="A720" t="str">
            <v>36경        비</v>
          </cell>
          <cell r="B720" t="str">
            <v>경        비</v>
          </cell>
          <cell r="D720" t="str">
            <v>ⓒ</v>
          </cell>
          <cell r="H720">
            <v>382</v>
          </cell>
        </row>
        <row r="721">
          <cell r="B721" t="str">
            <v>계</v>
          </cell>
          <cell r="H721">
            <v>15498</v>
          </cell>
        </row>
        <row r="724">
          <cell r="B724">
            <v>37</v>
          </cell>
          <cell r="C724" t="str">
            <v xml:space="preserve"> 후강전선관 신설</v>
          </cell>
          <cell r="D724" t="str">
            <v xml:space="preserve"> 36C (벽매입)</v>
          </cell>
          <cell r="E724" t="str">
            <v>m</v>
          </cell>
          <cell r="F724">
            <v>1</v>
          </cell>
        </row>
        <row r="725">
          <cell r="C725" t="str">
            <v>가, 재료비</v>
          </cell>
        </row>
        <row r="726">
          <cell r="A726" t="str">
            <v xml:space="preserve"> 후강전선관  아연도 36C</v>
          </cell>
          <cell r="C726" t="str">
            <v xml:space="preserve"> 후강전선관 </v>
          </cell>
          <cell r="D726" t="str">
            <v xml:space="preserve"> 아연도 36C</v>
          </cell>
          <cell r="E726" t="str">
            <v>m</v>
          </cell>
          <cell r="F726">
            <v>1.1000000000000001</v>
          </cell>
          <cell r="G726">
            <v>1873</v>
          </cell>
          <cell r="H726">
            <v>2060.3000000000002</v>
          </cell>
          <cell r="I726">
            <v>0.1</v>
          </cell>
        </row>
        <row r="727">
          <cell r="C727" t="str">
            <v xml:space="preserve"> 전선관부속품비</v>
          </cell>
          <cell r="D727" t="str">
            <v xml:space="preserve"> 전선관비의 15%</v>
          </cell>
          <cell r="E727" t="str">
            <v>식</v>
          </cell>
          <cell r="F727">
            <v>1</v>
          </cell>
          <cell r="G727">
            <v>309</v>
          </cell>
          <cell r="H727">
            <v>309</v>
          </cell>
        </row>
        <row r="728">
          <cell r="B728" t="str">
            <v>소         계</v>
          </cell>
          <cell r="H728">
            <v>2369</v>
          </cell>
          <cell r="I728" t="str">
            <v>ⓐ</v>
          </cell>
        </row>
        <row r="729">
          <cell r="C729" t="str">
            <v>나, 노무비</v>
          </cell>
        </row>
        <row r="730">
          <cell r="A730" t="str">
            <v>37 통신내선공</v>
          </cell>
          <cell r="C730" t="str">
            <v xml:space="preserve"> 통신내선공</v>
          </cell>
          <cell r="E730" t="str">
            <v>인</v>
          </cell>
          <cell r="F730">
            <v>0.24</v>
          </cell>
          <cell r="G730">
            <v>63738</v>
          </cell>
          <cell r="H730">
            <v>15297.1</v>
          </cell>
          <cell r="I730" t="str">
            <v>기본×(1+벽내),통신 3-61-가</v>
          </cell>
        </row>
        <row r="731">
          <cell r="B731" t="str">
            <v>소         계</v>
          </cell>
          <cell r="H731">
            <v>15297</v>
          </cell>
          <cell r="I731" t="str">
            <v>ⓑ</v>
          </cell>
        </row>
        <row r="732">
          <cell r="C732" t="str">
            <v>다, 기계경비</v>
          </cell>
        </row>
        <row r="733">
          <cell r="C733" t="str">
            <v xml:space="preserve"> 통신내선공</v>
          </cell>
          <cell r="E733" t="str">
            <v>인</v>
          </cell>
          <cell r="F733">
            <v>7.0000000000000001E-3</v>
          </cell>
          <cell r="G733">
            <v>63738</v>
          </cell>
          <cell r="H733">
            <v>446.1</v>
          </cell>
        </row>
        <row r="734">
          <cell r="B734" t="str">
            <v>소         계</v>
          </cell>
          <cell r="H734">
            <v>446</v>
          </cell>
          <cell r="I734" t="str">
            <v>ⓒ</v>
          </cell>
        </row>
        <row r="736">
          <cell r="A736" t="str">
            <v>37재   료   비</v>
          </cell>
          <cell r="B736" t="str">
            <v>재   료   비</v>
          </cell>
          <cell r="D736" t="str">
            <v>ⓐ</v>
          </cell>
          <cell r="H736">
            <v>2369</v>
          </cell>
        </row>
        <row r="737">
          <cell r="A737" t="str">
            <v>37노   무   비</v>
          </cell>
          <cell r="B737" t="str">
            <v>노   무   비</v>
          </cell>
          <cell r="D737" t="str">
            <v>ⓑ</v>
          </cell>
          <cell r="H737">
            <v>15297</v>
          </cell>
        </row>
        <row r="738">
          <cell r="A738" t="str">
            <v>37경        비</v>
          </cell>
          <cell r="B738" t="str">
            <v>경        비</v>
          </cell>
          <cell r="D738" t="str">
            <v>ⓒ</v>
          </cell>
          <cell r="H738">
            <v>446</v>
          </cell>
        </row>
        <row r="739">
          <cell r="B739" t="str">
            <v>계</v>
          </cell>
          <cell r="H739">
            <v>18112</v>
          </cell>
        </row>
        <row r="742">
          <cell r="B742">
            <v>38</v>
          </cell>
          <cell r="C742" t="str">
            <v xml:space="preserve"> 후강전선관 신설</v>
          </cell>
          <cell r="D742" t="str">
            <v xml:space="preserve"> 36C (천장노출)</v>
          </cell>
          <cell r="E742" t="str">
            <v>m</v>
          </cell>
          <cell r="F742">
            <v>1</v>
          </cell>
        </row>
        <row r="743">
          <cell r="C743" t="str">
            <v>가, 재료비</v>
          </cell>
        </row>
        <row r="744">
          <cell r="A744" t="str">
            <v xml:space="preserve"> 후강전선관  아연도 36C</v>
          </cell>
          <cell r="C744" t="str">
            <v xml:space="preserve"> 후강전선관 </v>
          </cell>
          <cell r="D744" t="str">
            <v xml:space="preserve"> 아연도 36C</v>
          </cell>
          <cell r="E744" t="str">
            <v>m</v>
          </cell>
          <cell r="F744">
            <v>1.1000000000000001</v>
          </cell>
          <cell r="G744">
            <v>1873</v>
          </cell>
          <cell r="H744">
            <v>2060.3000000000002</v>
          </cell>
          <cell r="I744">
            <v>0.1</v>
          </cell>
        </row>
        <row r="745">
          <cell r="C745" t="str">
            <v xml:space="preserve"> 전선관부속품비</v>
          </cell>
          <cell r="D745" t="str">
            <v xml:space="preserve"> 전선관비의 15%</v>
          </cell>
          <cell r="E745" t="str">
            <v>식</v>
          </cell>
          <cell r="F745">
            <v>1</v>
          </cell>
          <cell r="G745">
            <v>309</v>
          </cell>
          <cell r="H745">
            <v>309</v>
          </cell>
        </row>
        <row r="746">
          <cell r="B746" t="str">
            <v>소         계</v>
          </cell>
          <cell r="H746">
            <v>2369</v>
          </cell>
          <cell r="I746" t="str">
            <v>ⓐ</v>
          </cell>
        </row>
        <row r="747">
          <cell r="C747" t="str">
            <v>나, 노무비</v>
          </cell>
        </row>
        <row r="748">
          <cell r="A748" t="str">
            <v>38 통신내선공</v>
          </cell>
          <cell r="C748" t="str">
            <v xml:space="preserve"> 통신내선공</v>
          </cell>
          <cell r="E748" t="str">
            <v>인</v>
          </cell>
          <cell r="F748">
            <v>0.24</v>
          </cell>
          <cell r="G748">
            <v>63738</v>
          </cell>
          <cell r="H748">
            <v>15297.1</v>
          </cell>
          <cell r="I748" t="str">
            <v>기본×(1+천장노출),통신 3-61-가</v>
          </cell>
        </row>
        <row r="749">
          <cell r="B749" t="str">
            <v>소         계</v>
          </cell>
          <cell r="H749">
            <v>15297</v>
          </cell>
          <cell r="I749" t="str">
            <v>ⓑ</v>
          </cell>
        </row>
        <row r="750">
          <cell r="C750" t="str">
            <v>다, 기계경비</v>
          </cell>
        </row>
        <row r="751">
          <cell r="C751" t="str">
            <v xml:space="preserve"> 통신내선공</v>
          </cell>
          <cell r="E751" t="str">
            <v>인</v>
          </cell>
          <cell r="F751">
            <v>7.0000000000000001E-3</v>
          </cell>
          <cell r="G751">
            <v>63738</v>
          </cell>
          <cell r="H751">
            <v>446.1</v>
          </cell>
        </row>
        <row r="752">
          <cell r="B752" t="str">
            <v>소         계</v>
          </cell>
          <cell r="H752">
            <v>446</v>
          </cell>
          <cell r="I752" t="str">
            <v>ⓒ</v>
          </cell>
        </row>
        <row r="754">
          <cell r="A754" t="str">
            <v>38재   료   비</v>
          </cell>
          <cell r="B754" t="str">
            <v>재   료   비</v>
          </cell>
          <cell r="D754" t="str">
            <v>ⓐ</v>
          </cell>
          <cell r="H754">
            <v>2369</v>
          </cell>
        </row>
        <row r="755">
          <cell r="A755" t="str">
            <v>38노   무   비</v>
          </cell>
          <cell r="B755" t="str">
            <v>노   무   비</v>
          </cell>
          <cell r="D755" t="str">
            <v>ⓑ</v>
          </cell>
          <cell r="H755">
            <v>15297</v>
          </cell>
        </row>
        <row r="756">
          <cell r="A756" t="str">
            <v>38경        비</v>
          </cell>
          <cell r="B756" t="str">
            <v>경        비</v>
          </cell>
          <cell r="D756" t="str">
            <v>ⓒ</v>
          </cell>
          <cell r="H756">
            <v>446</v>
          </cell>
        </row>
        <row r="757">
          <cell r="B757" t="str">
            <v>계</v>
          </cell>
          <cell r="H757">
            <v>18112</v>
          </cell>
        </row>
        <row r="760">
          <cell r="B760">
            <v>39</v>
          </cell>
          <cell r="C760" t="str">
            <v xml:space="preserve"> 후강전선관 신설</v>
          </cell>
          <cell r="D760" t="str">
            <v xml:space="preserve"> 42C (벽매입)</v>
          </cell>
          <cell r="E760" t="str">
            <v>m</v>
          </cell>
          <cell r="F760">
            <v>1</v>
          </cell>
        </row>
        <row r="761">
          <cell r="C761" t="str">
            <v>가, 재료비</v>
          </cell>
        </row>
        <row r="762">
          <cell r="A762" t="str">
            <v xml:space="preserve"> 후강전선관  아연도 42C</v>
          </cell>
          <cell r="C762" t="str">
            <v xml:space="preserve"> 후강전선관 </v>
          </cell>
          <cell r="D762" t="str">
            <v xml:space="preserve"> 아연도 42C</v>
          </cell>
          <cell r="E762" t="str">
            <v>m</v>
          </cell>
          <cell r="F762">
            <v>1.1000000000000001</v>
          </cell>
          <cell r="G762">
            <v>2171</v>
          </cell>
          <cell r="H762">
            <v>2388.1</v>
          </cell>
          <cell r="I762">
            <v>0.1</v>
          </cell>
        </row>
        <row r="763">
          <cell r="C763" t="str">
            <v xml:space="preserve"> 전선관부속품비</v>
          </cell>
          <cell r="D763" t="str">
            <v xml:space="preserve"> 전선관비의 15%</v>
          </cell>
          <cell r="E763" t="str">
            <v>식</v>
          </cell>
          <cell r="F763">
            <v>1</v>
          </cell>
          <cell r="G763">
            <v>358.2</v>
          </cell>
          <cell r="H763">
            <v>358.2</v>
          </cell>
        </row>
        <row r="764">
          <cell r="B764" t="str">
            <v>소         계</v>
          </cell>
          <cell r="H764">
            <v>2746</v>
          </cell>
          <cell r="I764" t="str">
            <v>ⓐ</v>
          </cell>
        </row>
        <row r="765">
          <cell r="C765" t="str">
            <v>나, 노무비</v>
          </cell>
        </row>
        <row r="766">
          <cell r="A766" t="str">
            <v>39 통신내선공</v>
          </cell>
          <cell r="C766" t="str">
            <v xml:space="preserve"> 통신내선공</v>
          </cell>
          <cell r="E766" t="str">
            <v>인</v>
          </cell>
          <cell r="F766">
            <v>0.3</v>
          </cell>
          <cell r="G766">
            <v>63738</v>
          </cell>
          <cell r="H766">
            <v>19121.400000000001</v>
          </cell>
          <cell r="I766" t="str">
            <v>기본×(1+벽내),통신 3-61-가</v>
          </cell>
        </row>
        <row r="767">
          <cell r="B767" t="str">
            <v>소         계</v>
          </cell>
          <cell r="H767">
            <v>19121</v>
          </cell>
          <cell r="I767" t="str">
            <v>ⓑ</v>
          </cell>
        </row>
        <row r="768">
          <cell r="C768" t="str">
            <v>다, 기계경비</v>
          </cell>
        </row>
        <row r="769">
          <cell r="C769" t="str">
            <v xml:space="preserve"> 통신내선공</v>
          </cell>
          <cell r="E769" t="str">
            <v>인</v>
          </cell>
          <cell r="F769">
            <v>8.9999999999999993E-3</v>
          </cell>
          <cell r="G769">
            <v>63738</v>
          </cell>
          <cell r="H769">
            <v>573.6</v>
          </cell>
        </row>
        <row r="770">
          <cell r="B770" t="str">
            <v>소         계</v>
          </cell>
          <cell r="H770">
            <v>573</v>
          </cell>
          <cell r="I770" t="str">
            <v>ⓒ</v>
          </cell>
        </row>
        <row r="772">
          <cell r="A772" t="str">
            <v>39재   료   비</v>
          </cell>
          <cell r="B772" t="str">
            <v>재   료   비</v>
          </cell>
          <cell r="D772" t="str">
            <v>ⓐ</v>
          </cell>
          <cell r="H772">
            <v>2746</v>
          </cell>
        </row>
        <row r="773">
          <cell r="A773" t="str">
            <v>39노   무   비</v>
          </cell>
          <cell r="B773" t="str">
            <v>노   무   비</v>
          </cell>
          <cell r="D773" t="str">
            <v>ⓑ</v>
          </cell>
          <cell r="H773">
            <v>19121</v>
          </cell>
        </row>
        <row r="774">
          <cell r="A774" t="str">
            <v>39경        비</v>
          </cell>
          <cell r="B774" t="str">
            <v>경        비</v>
          </cell>
          <cell r="D774" t="str">
            <v>ⓒ</v>
          </cell>
          <cell r="H774">
            <v>573</v>
          </cell>
        </row>
        <row r="775">
          <cell r="B775" t="str">
            <v>계</v>
          </cell>
          <cell r="H775">
            <v>22440</v>
          </cell>
        </row>
        <row r="778">
          <cell r="B778">
            <v>40</v>
          </cell>
          <cell r="C778" t="str">
            <v xml:space="preserve"> 후강전선관 신설</v>
          </cell>
          <cell r="D778" t="str">
            <v xml:space="preserve"> 42C (천장노출)</v>
          </cell>
          <cell r="E778" t="str">
            <v>m</v>
          </cell>
          <cell r="F778">
            <v>1</v>
          </cell>
        </row>
        <row r="779">
          <cell r="C779" t="str">
            <v>가, 재료비</v>
          </cell>
        </row>
        <row r="780">
          <cell r="A780" t="str">
            <v xml:space="preserve"> 후강전선관  아연도 42C</v>
          </cell>
          <cell r="C780" t="str">
            <v xml:space="preserve"> 후강전선관 </v>
          </cell>
          <cell r="D780" t="str">
            <v xml:space="preserve"> 아연도 42C</v>
          </cell>
          <cell r="E780" t="str">
            <v>m</v>
          </cell>
          <cell r="F780">
            <v>1.1000000000000001</v>
          </cell>
          <cell r="G780">
            <v>2171</v>
          </cell>
          <cell r="H780">
            <v>2388.1</v>
          </cell>
          <cell r="I780">
            <v>0.1</v>
          </cell>
        </row>
        <row r="781">
          <cell r="C781" t="str">
            <v xml:space="preserve"> 전선관부속품비</v>
          </cell>
          <cell r="D781" t="str">
            <v xml:space="preserve"> 전선관비의 15%</v>
          </cell>
          <cell r="E781" t="str">
            <v>식</v>
          </cell>
          <cell r="F781">
            <v>1</v>
          </cell>
          <cell r="G781">
            <v>358.2</v>
          </cell>
          <cell r="H781">
            <v>358.2</v>
          </cell>
        </row>
        <row r="782">
          <cell r="B782" t="str">
            <v>소         계</v>
          </cell>
          <cell r="H782">
            <v>2746</v>
          </cell>
          <cell r="I782" t="str">
            <v>ⓐ</v>
          </cell>
        </row>
        <row r="783">
          <cell r="C783" t="str">
            <v>나, 노무비</v>
          </cell>
        </row>
        <row r="784">
          <cell r="A784" t="str">
            <v>40 통신내선공</v>
          </cell>
          <cell r="C784" t="str">
            <v xml:space="preserve"> 통신내선공</v>
          </cell>
          <cell r="E784" t="str">
            <v>인</v>
          </cell>
          <cell r="F784">
            <v>0.3</v>
          </cell>
          <cell r="G784">
            <v>63738</v>
          </cell>
          <cell r="H784">
            <v>19121.400000000001</v>
          </cell>
          <cell r="I784" t="str">
            <v>기본×(1+천장노출),통신 3-61-가</v>
          </cell>
        </row>
        <row r="785">
          <cell r="B785" t="str">
            <v>소         계</v>
          </cell>
          <cell r="H785">
            <v>19121</v>
          </cell>
          <cell r="I785" t="str">
            <v>ⓑ</v>
          </cell>
        </row>
        <row r="786">
          <cell r="C786" t="str">
            <v>다, 기계경비</v>
          </cell>
        </row>
        <row r="787">
          <cell r="C787" t="str">
            <v xml:space="preserve"> 통신내선공</v>
          </cell>
          <cell r="E787" t="str">
            <v>인</v>
          </cell>
          <cell r="F787">
            <v>8.9999999999999993E-3</v>
          </cell>
          <cell r="G787">
            <v>63738</v>
          </cell>
          <cell r="H787">
            <v>573.6</v>
          </cell>
        </row>
        <row r="788">
          <cell r="B788" t="str">
            <v>소         계</v>
          </cell>
          <cell r="H788">
            <v>573</v>
          </cell>
          <cell r="I788" t="str">
            <v>ⓒ</v>
          </cell>
        </row>
        <row r="790">
          <cell r="A790" t="str">
            <v>40재   료   비</v>
          </cell>
          <cell r="B790" t="str">
            <v>재   료   비</v>
          </cell>
          <cell r="D790" t="str">
            <v>ⓐ</v>
          </cell>
          <cell r="H790">
            <v>2746</v>
          </cell>
        </row>
        <row r="791">
          <cell r="A791" t="str">
            <v>40노   무   비</v>
          </cell>
          <cell r="B791" t="str">
            <v>노   무   비</v>
          </cell>
          <cell r="D791" t="str">
            <v>ⓑ</v>
          </cell>
          <cell r="H791">
            <v>19121</v>
          </cell>
        </row>
        <row r="792">
          <cell r="A792" t="str">
            <v>40경        비</v>
          </cell>
          <cell r="B792" t="str">
            <v>경        비</v>
          </cell>
          <cell r="D792" t="str">
            <v>ⓒ</v>
          </cell>
          <cell r="H792">
            <v>573</v>
          </cell>
        </row>
        <row r="793">
          <cell r="B793" t="str">
            <v>계</v>
          </cell>
          <cell r="H793">
            <v>22440</v>
          </cell>
        </row>
        <row r="796">
          <cell r="B796">
            <v>41</v>
          </cell>
          <cell r="C796" t="str">
            <v xml:space="preserve"> 후강전선관 신설</v>
          </cell>
          <cell r="D796" t="str">
            <v xml:space="preserve"> 54C (벽매입)</v>
          </cell>
          <cell r="E796" t="str">
            <v>m</v>
          </cell>
          <cell r="F796">
            <v>1</v>
          </cell>
        </row>
        <row r="797">
          <cell r="C797" t="str">
            <v>가, 재료비</v>
          </cell>
        </row>
        <row r="798">
          <cell r="A798" t="str">
            <v xml:space="preserve"> 후강전선관  아연도 54C</v>
          </cell>
          <cell r="C798" t="str">
            <v xml:space="preserve"> 후강전선관 </v>
          </cell>
          <cell r="D798" t="str">
            <v xml:space="preserve"> 아연도 54C</v>
          </cell>
          <cell r="E798" t="str">
            <v>m</v>
          </cell>
          <cell r="F798">
            <v>1.1000000000000001</v>
          </cell>
          <cell r="G798">
            <v>3027</v>
          </cell>
          <cell r="H798">
            <v>3329.7</v>
          </cell>
          <cell r="I798">
            <v>0.1</v>
          </cell>
        </row>
        <row r="799">
          <cell r="C799" t="str">
            <v xml:space="preserve"> 전선관부속품비</v>
          </cell>
          <cell r="D799" t="str">
            <v xml:space="preserve"> 전선관비의 15%</v>
          </cell>
          <cell r="E799" t="str">
            <v>식</v>
          </cell>
          <cell r="F799">
            <v>1</v>
          </cell>
          <cell r="G799">
            <v>499.4</v>
          </cell>
          <cell r="H799">
            <v>499.4</v>
          </cell>
        </row>
        <row r="800">
          <cell r="B800" t="str">
            <v>소         계</v>
          </cell>
          <cell r="H800">
            <v>3829</v>
          </cell>
          <cell r="I800" t="str">
            <v>ⓐ</v>
          </cell>
        </row>
        <row r="801">
          <cell r="C801" t="str">
            <v>나, 노무비</v>
          </cell>
        </row>
        <row r="802">
          <cell r="A802" t="str">
            <v>41 통신내선공</v>
          </cell>
          <cell r="C802" t="str">
            <v xml:space="preserve"> 통신내선공</v>
          </cell>
          <cell r="E802" t="str">
            <v>인</v>
          </cell>
          <cell r="F802">
            <v>0.4</v>
          </cell>
          <cell r="G802">
            <v>63738</v>
          </cell>
          <cell r="H802">
            <v>25495.200000000001</v>
          </cell>
          <cell r="I802" t="str">
            <v>기본×(1+벽내),통신 3-61-가</v>
          </cell>
        </row>
        <row r="803">
          <cell r="B803" t="str">
            <v>소         계</v>
          </cell>
          <cell r="H803">
            <v>25495</v>
          </cell>
          <cell r="I803" t="str">
            <v>ⓑ</v>
          </cell>
        </row>
        <row r="804">
          <cell r="C804" t="str">
            <v>다, 기계경비</v>
          </cell>
        </row>
        <row r="805">
          <cell r="C805" t="str">
            <v xml:space="preserve"> 통신내선공</v>
          </cell>
          <cell r="E805" t="str">
            <v>인</v>
          </cell>
          <cell r="F805">
            <v>1.2E-2</v>
          </cell>
          <cell r="G805">
            <v>63738</v>
          </cell>
          <cell r="H805">
            <v>764.8</v>
          </cell>
        </row>
        <row r="806">
          <cell r="B806" t="str">
            <v>소         계</v>
          </cell>
          <cell r="H806">
            <v>764</v>
          </cell>
          <cell r="I806" t="str">
            <v>ⓒ</v>
          </cell>
        </row>
        <row r="808">
          <cell r="A808" t="str">
            <v>41재   료   비</v>
          </cell>
          <cell r="B808" t="str">
            <v>재   료   비</v>
          </cell>
          <cell r="D808" t="str">
            <v>ⓐ</v>
          </cell>
          <cell r="H808">
            <v>3829</v>
          </cell>
        </row>
        <row r="809">
          <cell r="A809" t="str">
            <v>41노   무   비</v>
          </cell>
          <cell r="B809" t="str">
            <v>노   무   비</v>
          </cell>
          <cell r="D809" t="str">
            <v>ⓑ</v>
          </cell>
          <cell r="H809">
            <v>25495</v>
          </cell>
        </row>
        <row r="810">
          <cell r="A810" t="str">
            <v>41경        비</v>
          </cell>
          <cell r="B810" t="str">
            <v>경        비</v>
          </cell>
          <cell r="D810" t="str">
            <v>ⓒ</v>
          </cell>
          <cell r="H810">
            <v>764</v>
          </cell>
        </row>
        <row r="811">
          <cell r="B811" t="str">
            <v>계</v>
          </cell>
          <cell r="H811">
            <v>30088</v>
          </cell>
        </row>
        <row r="814">
          <cell r="B814">
            <v>42</v>
          </cell>
          <cell r="C814" t="str">
            <v xml:space="preserve"> 후강전선관 신설</v>
          </cell>
          <cell r="D814" t="str">
            <v xml:space="preserve"> 54C (천장노출)</v>
          </cell>
          <cell r="E814" t="str">
            <v>m</v>
          </cell>
          <cell r="F814">
            <v>1</v>
          </cell>
        </row>
        <row r="815">
          <cell r="C815" t="str">
            <v>가, 재료비</v>
          </cell>
        </row>
        <row r="816">
          <cell r="A816" t="str">
            <v xml:space="preserve"> 후강전선관  아연도 54C</v>
          </cell>
          <cell r="C816" t="str">
            <v xml:space="preserve"> 후강전선관 </v>
          </cell>
          <cell r="D816" t="str">
            <v xml:space="preserve"> 아연도 54C</v>
          </cell>
          <cell r="E816" t="str">
            <v>m</v>
          </cell>
          <cell r="F816">
            <v>1.1000000000000001</v>
          </cell>
          <cell r="G816">
            <v>3027</v>
          </cell>
          <cell r="H816">
            <v>3329.7</v>
          </cell>
          <cell r="I816">
            <v>0.1</v>
          </cell>
        </row>
        <row r="817">
          <cell r="C817" t="str">
            <v xml:space="preserve"> 전선관부속품비</v>
          </cell>
          <cell r="D817" t="str">
            <v xml:space="preserve"> 전선관비의 15%</v>
          </cell>
          <cell r="E817" t="str">
            <v>식</v>
          </cell>
          <cell r="F817">
            <v>1</v>
          </cell>
          <cell r="G817">
            <v>499.4</v>
          </cell>
          <cell r="H817">
            <v>499.4</v>
          </cell>
        </row>
        <row r="818">
          <cell r="B818" t="str">
            <v>소         계</v>
          </cell>
          <cell r="H818">
            <v>3829</v>
          </cell>
          <cell r="I818" t="str">
            <v>ⓐ</v>
          </cell>
        </row>
        <row r="819">
          <cell r="C819" t="str">
            <v>나, 노무비</v>
          </cell>
        </row>
        <row r="820">
          <cell r="A820" t="str">
            <v>42 통신내선공</v>
          </cell>
          <cell r="C820" t="str">
            <v xml:space="preserve"> 통신내선공</v>
          </cell>
          <cell r="E820" t="str">
            <v>인</v>
          </cell>
          <cell r="F820">
            <v>0.4</v>
          </cell>
          <cell r="G820">
            <v>63738</v>
          </cell>
          <cell r="H820">
            <v>25495.200000000001</v>
          </cell>
          <cell r="I820" t="str">
            <v>기본×(1+천장노출),통신 3-61-가</v>
          </cell>
        </row>
        <row r="821">
          <cell r="B821" t="str">
            <v>소         계</v>
          </cell>
          <cell r="H821">
            <v>25495</v>
          </cell>
          <cell r="I821" t="str">
            <v>ⓑ</v>
          </cell>
        </row>
        <row r="822">
          <cell r="C822" t="str">
            <v>다, 기계경비</v>
          </cell>
        </row>
        <row r="823">
          <cell r="C823" t="str">
            <v xml:space="preserve"> 통신내선공</v>
          </cell>
          <cell r="E823" t="str">
            <v>인</v>
          </cell>
          <cell r="F823">
            <v>1.2E-2</v>
          </cell>
          <cell r="G823">
            <v>63738</v>
          </cell>
          <cell r="H823">
            <v>764.8</v>
          </cell>
        </row>
        <row r="824">
          <cell r="B824" t="str">
            <v>소         계</v>
          </cell>
          <cell r="H824">
            <v>764</v>
          </cell>
          <cell r="I824" t="str">
            <v>ⓒ</v>
          </cell>
        </row>
        <row r="826">
          <cell r="A826" t="str">
            <v>42재   료   비</v>
          </cell>
          <cell r="B826" t="str">
            <v>재   료   비</v>
          </cell>
          <cell r="D826" t="str">
            <v>ⓐ</v>
          </cell>
          <cell r="H826">
            <v>3829</v>
          </cell>
        </row>
        <row r="827">
          <cell r="A827" t="str">
            <v>42노   무   비</v>
          </cell>
          <cell r="B827" t="str">
            <v>노   무   비</v>
          </cell>
          <cell r="D827" t="str">
            <v>ⓑ</v>
          </cell>
          <cell r="H827">
            <v>25495</v>
          </cell>
        </row>
        <row r="828">
          <cell r="A828" t="str">
            <v>42경        비</v>
          </cell>
          <cell r="B828" t="str">
            <v>경        비</v>
          </cell>
          <cell r="D828" t="str">
            <v>ⓒ</v>
          </cell>
          <cell r="H828">
            <v>764</v>
          </cell>
        </row>
        <row r="829">
          <cell r="B829" t="str">
            <v>계</v>
          </cell>
          <cell r="H829">
            <v>30088</v>
          </cell>
        </row>
        <row r="832">
          <cell r="B832">
            <v>43</v>
          </cell>
          <cell r="C832" t="str">
            <v xml:space="preserve"> 후강전선관 신설</v>
          </cell>
          <cell r="D832" t="str">
            <v xml:space="preserve"> 82C (벽매입)</v>
          </cell>
          <cell r="E832" t="str">
            <v>m</v>
          </cell>
          <cell r="F832">
            <v>1</v>
          </cell>
        </row>
        <row r="833">
          <cell r="C833" t="str">
            <v>가, 재료비</v>
          </cell>
        </row>
        <row r="834">
          <cell r="A834" t="str">
            <v xml:space="preserve"> 후강전선관  아연도 82C</v>
          </cell>
          <cell r="C834" t="str">
            <v xml:space="preserve"> 후강전선관 </v>
          </cell>
          <cell r="D834" t="str">
            <v xml:space="preserve"> 아연도 82C</v>
          </cell>
          <cell r="E834" t="str">
            <v>m</v>
          </cell>
          <cell r="F834">
            <v>1.1000000000000001</v>
          </cell>
          <cell r="G834">
            <v>4324</v>
          </cell>
          <cell r="H834">
            <v>4756.3999999999996</v>
          </cell>
          <cell r="I834">
            <v>0.1</v>
          </cell>
        </row>
        <row r="835">
          <cell r="C835" t="str">
            <v xml:space="preserve"> 전선관부속품비</v>
          </cell>
          <cell r="D835" t="str">
            <v xml:space="preserve"> 전선관비의 15%</v>
          </cell>
          <cell r="E835" t="str">
            <v>식</v>
          </cell>
          <cell r="F835">
            <v>1</v>
          </cell>
          <cell r="G835">
            <v>713.4</v>
          </cell>
          <cell r="H835">
            <v>713.4</v>
          </cell>
        </row>
        <row r="836">
          <cell r="B836" t="str">
            <v>소         계</v>
          </cell>
          <cell r="H836">
            <v>5469</v>
          </cell>
          <cell r="I836" t="str">
            <v>ⓐ</v>
          </cell>
        </row>
        <row r="837">
          <cell r="C837" t="str">
            <v>나, 노무비</v>
          </cell>
        </row>
        <row r="838">
          <cell r="A838" t="str">
            <v>43 통신내선공</v>
          </cell>
          <cell r="C838" t="str">
            <v xml:space="preserve"> 통신내선공</v>
          </cell>
          <cell r="E838" t="str">
            <v>인</v>
          </cell>
          <cell r="F838">
            <v>0.64</v>
          </cell>
          <cell r="G838">
            <v>63738</v>
          </cell>
          <cell r="H838">
            <v>40792.300000000003</v>
          </cell>
          <cell r="I838" t="str">
            <v>기본×(1+천장노출),통신 3-61-가</v>
          </cell>
        </row>
        <row r="839">
          <cell r="B839" t="str">
            <v>소         계</v>
          </cell>
          <cell r="H839">
            <v>40792</v>
          </cell>
          <cell r="I839" t="str">
            <v>ⓑ</v>
          </cell>
        </row>
        <row r="840">
          <cell r="C840" t="str">
            <v>다, 기계경비</v>
          </cell>
        </row>
        <row r="841">
          <cell r="C841" t="str">
            <v xml:space="preserve"> 통신내선공</v>
          </cell>
          <cell r="E841" t="str">
            <v>인</v>
          </cell>
          <cell r="F841">
            <v>1.9E-2</v>
          </cell>
          <cell r="G841">
            <v>63738</v>
          </cell>
          <cell r="H841">
            <v>1211</v>
          </cell>
        </row>
        <row r="842">
          <cell r="B842" t="str">
            <v>소         계</v>
          </cell>
          <cell r="H842">
            <v>1211</v>
          </cell>
          <cell r="I842" t="str">
            <v>ⓒ</v>
          </cell>
        </row>
        <row r="844">
          <cell r="A844" t="str">
            <v>43재   료   비</v>
          </cell>
          <cell r="B844" t="str">
            <v>재   료   비</v>
          </cell>
          <cell r="D844" t="str">
            <v>ⓐ</v>
          </cell>
          <cell r="H844">
            <v>5469</v>
          </cell>
        </row>
        <row r="845">
          <cell r="A845" t="str">
            <v>43노   무   비</v>
          </cell>
          <cell r="B845" t="str">
            <v>노   무   비</v>
          </cell>
          <cell r="D845" t="str">
            <v>ⓑ</v>
          </cell>
          <cell r="H845">
            <v>40792</v>
          </cell>
        </row>
        <row r="846">
          <cell r="A846" t="str">
            <v>43경        비</v>
          </cell>
          <cell r="B846" t="str">
            <v>경        비</v>
          </cell>
          <cell r="D846" t="str">
            <v>ⓒ</v>
          </cell>
          <cell r="H846">
            <v>1211</v>
          </cell>
        </row>
        <row r="847">
          <cell r="B847" t="str">
            <v>계</v>
          </cell>
          <cell r="H847">
            <v>47472</v>
          </cell>
        </row>
        <row r="850">
          <cell r="B850">
            <v>44</v>
          </cell>
          <cell r="C850" t="str">
            <v xml:space="preserve"> 후강전선관 신설</v>
          </cell>
          <cell r="D850" t="str">
            <v xml:space="preserve"> 82C (천장노출)</v>
          </cell>
          <cell r="E850" t="str">
            <v>m</v>
          </cell>
          <cell r="F850">
            <v>1</v>
          </cell>
        </row>
        <row r="851">
          <cell r="C851" t="str">
            <v>가, 재료비</v>
          </cell>
        </row>
        <row r="852">
          <cell r="A852" t="str">
            <v xml:space="preserve"> 후강전선관  아연도 82C</v>
          </cell>
          <cell r="C852" t="str">
            <v xml:space="preserve"> 후강전선관 </v>
          </cell>
          <cell r="D852" t="str">
            <v xml:space="preserve"> 아연도 82C</v>
          </cell>
          <cell r="E852" t="str">
            <v>m</v>
          </cell>
          <cell r="F852">
            <v>1.1000000000000001</v>
          </cell>
          <cell r="G852">
            <v>4324</v>
          </cell>
          <cell r="H852">
            <v>4756.3999999999996</v>
          </cell>
          <cell r="I852">
            <v>0.1</v>
          </cell>
        </row>
        <row r="853">
          <cell r="C853" t="str">
            <v xml:space="preserve"> 전선관부속품비</v>
          </cell>
          <cell r="D853" t="str">
            <v xml:space="preserve"> 전선관비의 15%</v>
          </cell>
          <cell r="E853" t="str">
            <v>식</v>
          </cell>
          <cell r="F853">
            <v>1</v>
          </cell>
          <cell r="G853">
            <v>713.4</v>
          </cell>
          <cell r="H853">
            <v>713.4</v>
          </cell>
        </row>
        <row r="854">
          <cell r="B854" t="str">
            <v>소         계</v>
          </cell>
          <cell r="H854">
            <v>5469</v>
          </cell>
          <cell r="I854" t="str">
            <v>ⓐ</v>
          </cell>
        </row>
        <row r="855">
          <cell r="C855" t="str">
            <v>나, 노무비</v>
          </cell>
        </row>
        <row r="856">
          <cell r="A856" t="str">
            <v>44 통신내선공</v>
          </cell>
          <cell r="C856" t="str">
            <v xml:space="preserve"> 통신내선공</v>
          </cell>
          <cell r="E856" t="str">
            <v>인</v>
          </cell>
          <cell r="F856">
            <v>0.67</v>
          </cell>
          <cell r="G856">
            <v>63738</v>
          </cell>
          <cell r="H856">
            <v>42704.4</v>
          </cell>
          <cell r="I856" t="str">
            <v>기본×(1+철강조노출),통신 3-61-가</v>
          </cell>
        </row>
        <row r="857">
          <cell r="B857" t="str">
            <v>소         계</v>
          </cell>
          <cell r="H857">
            <v>42704</v>
          </cell>
          <cell r="I857" t="str">
            <v>ⓑ</v>
          </cell>
        </row>
        <row r="858">
          <cell r="C858" t="str">
            <v>다, 기계경비</v>
          </cell>
        </row>
        <row r="859">
          <cell r="C859" t="str">
            <v xml:space="preserve"> 통신내선공</v>
          </cell>
          <cell r="E859" t="str">
            <v>인</v>
          </cell>
          <cell r="F859">
            <v>0.02</v>
          </cell>
          <cell r="G859">
            <v>63738</v>
          </cell>
          <cell r="H859">
            <v>1274.7</v>
          </cell>
        </row>
        <row r="860">
          <cell r="B860" t="str">
            <v>소         계</v>
          </cell>
          <cell r="H860">
            <v>1274</v>
          </cell>
          <cell r="I860" t="str">
            <v>ⓒ</v>
          </cell>
        </row>
        <row r="862">
          <cell r="A862" t="str">
            <v>44재   료   비</v>
          </cell>
          <cell r="B862" t="str">
            <v>재   료   비</v>
          </cell>
          <cell r="D862" t="str">
            <v>ⓐ</v>
          </cell>
          <cell r="H862">
            <v>5469</v>
          </cell>
        </row>
        <row r="863">
          <cell r="A863" t="str">
            <v>44노   무   비</v>
          </cell>
          <cell r="B863" t="str">
            <v>노   무   비</v>
          </cell>
          <cell r="D863" t="str">
            <v>ⓑ</v>
          </cell>
          <cell r="H863">
            <v>42704</v>
          </cell>
        </row>
        <row r="864">
          <cell r="A864" t="str">
            <v>44경        비</v>
          </cell>
          <cell r="B864" t="str">
            <v>경        비</v>
          </cell>
          <cell r="D864" t="str">
            <v>ⓒ</v>
          </cell>
          <cell r="H864">
            <v>1274</v>
          </cell>
        </row>
        <row r="865">
          <cell r="B865" t="str">
            <v>계</v>
          </cell>
          <cell r="H865">
            <v>49447</v>
          </cell>
        </row>
        <row r="868">
          <cell r="B868">
            <v>45</v>
          </cell>
          <cell r="C868" t="str">
            <v xml:space="preserve"> 후렉시블전선관 신설</v>
          </cell>
          <cell r="D868" t="str">
            <v xml:space="preserve"> 16C (천장노출)</v>
          </cell>
          <cell r="E868" t="str">
            <v>m</v>
          </cell>
          <cell r="F868">
            <v>1</v>
          </cell>
        </row>
        <row r="869">
          <cell r="C869" t="str">
            <v>가, 재료비</v>
          </cell>
        </row>
        <row r="870">
          <cell r="A870" t="str">
            <v xml:space="preserve"> 1종가요관   16C ㉿비방수</v>
          </cell>
          <cell r="C870" t="str">
            <v xml:space="preserve"> 1종가요관  </v>
          </cell>
          <cell r="D870" t="str">
            <v xml:space="preserve"> 16C ㉿비방수</v>
          </cell>
          <cell r="E870" t="str">
            <v>m</v>
          </cell>
          <cell r="F870">
            <v>1.1000000000000001</v>
          </cell>
          <cell r="G870">
            <v>145</v>
          </cell>
          <cell r="H870">
            <v>159.5</v>
          </cell>
          <cell r="I870">
            <v>0.1</v>
          </cell>
        </row>
        <row r="871">
          <cell r="C871" t="str">
            <v xml:space="preserve"> 전선관부속품비</v>
          </cell>
          <cell r="D871" t="str">
            <v xml:space="preserve"> 전선관비의 15%</v>
          </cell>
          <cell r="E871" t="str">
            <v>식</v>
          </cell>
          <cell r="F871">
            <v>1</v>
          </cell>
          <cell r="G871">
            <v>23.9</v>
          </cell>
          <cell r="H871">
            <v>23.9</v>
          </cell>
        </row>
        <row r="872">
          <cell r="B872" t="str">
            <v>소         계</v>
          </cell>
          <cell r="H872">
            <v>183</v>
          </cell>
          <cell r="I872" t="str">
            <v>ⓐ</v>
          </cell>
        </row>
        <row r="873">
          <cell r="C873" t="str">
            <v>나, 노무비</v>
          </cell>
        </row>
        <row r="874">
          <cell r="A874" t="str">
            <v>45 통신내선공</v>
          </cell>
          <cell r="C874" t="str">
            <v xml:space="preserve"> 통신내선공</v>
          </cell>
          <cell r="E874" t="str">
            <v>인</v>
          </cell>
          <cell r="F874">
            <v>0.06</v>
          </cell>
          <cell r="G874">
            <v>63738</v>
          </cell>
          <cell r="H874">
            <v>3824.2</v>
          </cell>
          <cell r="I874" t="str">
            <v>기본×(1+천장노출),통신 3-61-가</v>
          </cell>
        </row>
        <row r="875">
          <cell r="B875" t="str">
            <v>소         계</v>
          </cell>
          <cell r="H875">
            <v>3824</v>
          </cell>
          <cell r="I875" t="str">
            <v>ⓑ</v>
          </cell>
        </row>
        <row r="876">
          <cell r="C876" t="str">
            <v>다, 기계경비</v>
          </cell>
        </row>
        <row r="877">
          <cell r="C877" t="str">
            <v xml:space="preserve"> 통신내선공</v>
          </cell>
          <cell r="E877" t="str">
            <v>인</v>
          </cell>
          <cell r="F877">
            <v>1E-3</v>
          </cell>
          <cell r="G877">
            <v>63738</v>
          </cell>
          <cell r="H877">
            <v>63.7</v>
          </cell>
        </row>
        <row r="878">
          <cell r="B878" t="str">
            <v>소         계</v>
          </cell>
          <cell r="H878">
            <v>63</v>
          </cell>
          <cell r="I878" t="str">
            <v>ⓒ</v>
          </cell>
        </row>
        <row r="880">
          <cell r="A880" t="str">
            <v>45재   료   비</v>
          </cell>
          <cell r="B880" t="str">
            <v>재   료   비</v>
          </cell>
          <cell r="D880" t="str">
            <v>ⓐ</v>
          </cell>
          <cell r="H880">
            <v>183</v>
          </cell>
        </row>
        <row r="881">
          <cell r="A881" t="str">
            <v>45노   무   비</v>
          </cell>
          <cell r="B881" t="str">
            <v>노   무   비</v>
          </cell>
          <cell r="D881" t="str">
            <v>ⓑ</v>
          </cell>
          <cell r="H881">
            <v>3824</v>
          </cell>
        </row>
        <row r="882">
          <cell r="A882" t="str">
            <v>45경        비</v>
          </cell>
          <cell r="B882" t="str">
            <v>경        비</v>
          </cell>
          <cell r="D882" t="str">
            <v>ⓒ</v>
          </cell>
          <cell r="H882">
            <v>63</v>
          </cell>
        </row>
        <row r="883">
          <cell r="B883" t="str">
            <v>계</v>
          </cell>
          <cell r="H883">
            <v>4070</v>
          </cell>
        </row>
        <row r="886">
          <cell r="B886">
            <v>46</v>
          </cell>
          <cell r="C886" t="str">
            <v xml:space="preserve"> 후렉시블전선관 신설</v>
          </cell>
          <cell r="D886" t="str">
            <v xml:space="preserve"> 16C (철강조)</v>
          </cell>
          <cell r="E886" t="str">
            <v>m</v>
          </cell>
          <cell r="F886">
            <v>1</v>
          </cell>
        </row>
        <row r="887">
          <cell r="C887" t="str">
            <v>가, 재료비</v>
          </cell>
        </row>
        <row r="888">
          <cell r="A888" t="str">
            <v xml:space="preserve"> 1종가요관   16C ㉿비방수</v>
          </cell>
          <cell r="C888" t="str">
            <v xml:space="preserve"> 1종가요관  </v>
          </cell>
          <cell r="D888" t="str">
            <v xml:space="preserve"> 16C ㉿비방수</v>
          </cell>
          <cell r="E888" t="str">
            <v>m</v>
          </cell>
          <cell r="F888">
            <v>1.1000000000000001</v>
          </cell>
          <cell r="G888">
            <v>145</v>
          </cell>
          <cell r="H888">
            <v>159.5</v>
          </cell>
          <cell r="I888">
            <v>0.1</v>
          </cell>
        </row>
        <row r="889">
          <cell r="C889" t="str">
            <v xml:space="preserve"> 전선관부속품비</v>
          </cell>
          <cell r="D889" t="str">
            <v xml:space="preserve"> 전선관비의 15%</v>
          </cell>
          <cell r="E889" t="str">
            <v>식</v>
          </cell>
          <cell r="F889">
            <v>1</v>
          </cell>
          <cell r="G889">
            <v>23.9</v>
          </cell>
          <cell r="H889">
            <v>23.9</v>
          </cell>
        </row>
        <row r="890">
          <cell r="B890" t="str">
            <v>소         계</v>
          </cell>
          <cell r="H890">
            <v>183</v>
          </cell>
          <cell r="I890" t="str">
            <v>ⓐ</v>
          </cell>
        </row>
        <row r="891">
          <cell r="C891" t="str">
            <v>나, 노무비</v>
          </cell>
        </row>
        <row r="892">
          <cell r="A892" t="str">
            <v>46 통신내선공</v>
          </cell>
          <cell r="C892" t="str">
            <v xml:space="preserve"> 통신내선공</v>
          </cell>
          <cell r="E892" t="str">
            <v>인</v>
          </cell>
          <cell r="F892">
            <v>0.06</v>
          </cell>
          <cell r="G892">
            <v>63738</v>
          </cell>
          <cell r="H892">
            <v>3824.2</v>
          </cell>
          <cell r="I892" t="str">
            <v>기본×(1+철강조),통신 3-61-가</v>
          </cell>
        </row>
        <row r="893">
          <cell r="B893" t="str">
            <v>소         계</v>
          </cell>
          <cell r="H893">
            <v>3824</v>
          </cell>
          <cell r="I893" t="str">
            <v>ⓑ</v>
          </cell>
        </row>
        <row r="894">
          <cell r="C894" t="str">
            <v>다, 기계경비</v>
          </cell>
        </row>
        <row r="895">
          <cell r="C895" t="str">
            <v xml:space="preserve"> 통신내선공</v>
          </cell>
          <cell r="E895" t="str">
            <v>인</v>
          </cell>
          <cell r="F895">
            <v>1E-3</v>
          </cell>
          <cell r="G895">
            <v>63738</v>
          </cell>
          <cell r="H895">
            <v>63.7</v>
          </cell>
        </row>
        <row r="896">
          <cell r="B896" t="str">
            <v>소         계</v>
          </cell>
          <cell r="H896">
            <v>63</v>
          </cell>
          <cell r="I896" t="str">
            <v>ⓒ</v>
          </cell>
        </row>
        <row r="898">
          <cell r="A898" t="str">
            <v>46재   료   비</v>
          </cell>
          <cell r="B898" t="str">
            <v>재   료   비</v>
          </cell>
          <cell r="D898" t="str">
            <v>ⓐ</v>
          </cell>
          <cell r="H898">
            <v>183</v>
          </cell>
        </row>
        <row r="899">
          <cell r="A899" t="str">
            <v>46노   무   비</v>
          </cell>
          <cell r="B899" t="str">
            <v>노   무   비</v>
          </cell>
          <cell r="D899" t="str">
            <v>ⓑ</v>
          </cell>
          <cell r="H899">
            <v>3824</v>
          </cell>
        </row>
        <row r="900">
          <cell r="A900" t="str">
            <v>46경        비</v>
          </cell>
          <cell r="B900" t="str">
            <v>경        비</v>
          </cell>
          <cell r="D900" t="str">
            <v>ⓒ</v>
          </cell>
          <cell r="H900">
            <v>63</v>
          </cell>
        </row>
        <row r="901">
          <cell r="B901" t="str">
            <v>계</v>
          </cell>
          <cell r="H901">
            <v>4070</v>
          </cell>
        </row>
        <row r="904">
          <cell r="B904">
            <v>47</v>
          </cell>
          <cell r="C904" t="str">
            <v xml:space="preserve"> 후렉시블전선관 신설</v>
          </cell>
          <cell r="D904" t="str">
            <v xml:space="preserve"> 22C (철강조)</v>
          </cell>
          <cell r="E904" t="str">
            <v>m</v>
          </cell>
          <cell r="F904">
            <v>1</v>
          </cell>
        </row>
        <row r="905">
          <cell r="C905" t="str">
            <v>가, 재료비</v>
          </cell>
        </row>
        <row r="906">
          <cell r="A906" t="str">
            <v xml:space="preserve"> 1종가요관   22C ㉿비방수</v>
          </cell>
          <cell r="C906" t="str">
            <v xml:space="preserve"> 1종가요관  </v>
          </cell>
          <cell r="D906" t="str">
            <v xml:space="preserve"> 22C ㉿비방수</v>
          </cell>
          <cell r="E906" t="str">
            <v>m</v>
          </cell>
          <cell r="F906">
            <v>1.1000000000000001</v>
          </cell>
          <cell r="G906">
            <v>215</v>
          </cell>
          <cell r="H906">
            <v>236.5</v>
          </cell>
          <cell r="I906">
            <v>0.1</v>
          </cell>
        </row>
        <row r="907">
          <cell r="C907" t="str">
            <v xml:space="preserve"> 전선관부속품비</v>
          </cell>
          <cell r="D907" t="str">
            <v xml:space="preserve"> 전선관비의 15%</v>
          </cell>
          <cell r="E907" t="str">
            <v>식</v>
          </cell>
          <cell r="F907">
            <v>1</v>
          </cell>
          <cell r="G907">
            <v>35.4</v>
          </cell>
          <cell r="H907">
            <v>35.4</v>
          </cell>
        </row>
        <row r="908">
          <cell r="B908" t="str">
            <v>소         계</v>
          </cell>
          <cell r="H908">
            <v>271</v>
          </cell>
          <cell r="I908" t="str">
            <v>ⓐ</v>
          </cell>
        </row>
        <row r="909">
          <cell r="C909" t="str">
            <v>나, 노무비</v>
          </cell>
        </row>
        <row r="910">
          <cell r="A910" t="str">
            <v>47 통신내선공</v>
          </cell>
          <cell r="C910" t="str">
            <v xml:space="preserve"> 통신내선공</v>
          </cell>
          <cell r="E910" t="str">
            <v>인</v>
          </cell>
          <cell r="F910">
            <v>7.0000000000000007E-2</v>
          </cell>
          <cell r="G910">
            <v>63738</v>
          </cell>
          <cell r="H910">
            <v>4461.6000000000004</v>
          </cell>
          <cell r="I910" t="str">
            <v>기본×(1+철강조),통신 3-61-가</v>
          </cell>
        </row>
        <row r="911">
          <cell r="B911" t="str">
            <v>소         계</v>
          </cell>
          <cell r="H911">
            <v>4461</v>
          </cell>
          <cell r="I911" t="str">
            <v>ⓑ</v>
          </cell>
        </row>
        <row r="912">
          <cell r="C912" t="str">
            <v>다, 기계경비</v>
          </cell>
        </row>
        <row r="913">
          <cell r="C913" t="str">
            <v xml:space="preserve"> 통신내선공</v>
          </cell>
          <cell r="E913" t="str">
            <v>인</v>
          </cell>
          <cell r="F913">
            <v>2E-3</v>
          </cell>
          <cell r="G913">
            <v>63738</v>
          </cell>
          <cell r="H913">
            <v>127.4</v>
          </cell>
        </row>
        <row r="914">
          <cell r="B914" t="str">
            <v>소         계</v>
          </cell>
          <cell r="H914">
            <v>127</v>
          </cell>
          <cell r="I914" t="str">
            <v>ⓒ</v>
          </cell>
        </row>
        <row r="916">
          <cell r="A916" t="str">
            <v>47재   료   비</v>
          </cell>
          <cell r="B916" t="str">
            <v>재   료   비</v>
          </cell>
          <cell r="D916" t="str">
            <v>ⓐ</v>
          </cell>
          <cell r="H916">
            <v>271</v>
          </cell>
        </row>
        <row r="917">
          <cell r="A917" t="str">
            <v>47노   무   비</v>
          </cell>
          <cell r="B917" t="str">
            <v>노   무   비</v>
          </cell>
          <cell r="D917" t="str">
            <v>ⓑ</v>
          </cell>
          <cell r="H917">
            <v>4461</v>
          </cell>
        </row>
        <row r="918">
          <cell r="A918" t="str">
            <v>47경        비</v>
          </cell>
          <cell r="B918" t="str">
            <v>경        비</v>
          </cell>
          <cell r="D918" t="str">
            <v>ⓒ</v>
          </cell>
          <cell r="H918">
            <v>127</v>
          </cell>
        </row>
        <row r="919">
          <cell r="B919" t="str">
            <v>계</v>
          </cell>
          <cell r="H919">
            <v>4859</v>
          </cell>
        </row>
        <row r="922">
          <cell r="B922">
            <v>48</v>
          </cell>
          <cell r="C922" t="str">
            <v xml:space="preserve"> 후렉시블전선관 신설</v>
          </cell>
          <cell r="D922" t="str">
            <v xml:space="preserve"> 28C (철강조)</v>
          </cell>
          <cell r="E922" t="str">
            <v>m</v>
          </cell>
          <cell r="F922">
            <v>1</v>
          </cell>
        </row>
        <row r="923">
          <cell r="C923" t="str">
            <v>가, 재료비</v>
          </cell>
        </row>
        <row r="924">
          <cell r="A924" t="str">
            <v xml:space="preserve"> 1종가요관   28C ㉿비방수</v>
          </cell>
          <cell r="C924" t="str">
            <v xml:space="preserve"> 1종가요관  </v>
          </cell>
          <cell r="D924" t="str">
            <v xml:space="preserve"> 28C ㉿비방수</v>
          </cell>
          <cell r="E924" t="str">
            <v>m</v>
          </cell>
          <cell r="F924">
            <v>1.1000000000000001</v>
          </cell>
          <cell r="G924">
            <v>290</v>
          </cell>
          <cell r="H924">
            <v>319</v>
          </cell>
          <cell r="I924">
            <v>0.1</v>
          </cell>
        </row>
        <row r="925">
          <cell r="C925" t="str">
            <v xml:space="preserve"> 전선관부속품비</v>
          </cell>
          <cell r="D925" t="str">
            <v xml:space="preserve"> 전선관비의 15%</v>
          </cell>
          <cell r="E925" t="str">
            <v>식</v>
          </cell>
          <cell r="F925">
            <v>1</v>
          </cell>
          <cell r="G925">
            <v>47.8</v>
          </cell>
          <cell r="H925">
            <v>47.8</v>
          </cell>
        </row>
        <row r="926">
          <cell r="B926" t="str">
            <v>소         계</v>
          </cell>
          <cell r="H926">
            <v>366</v>
          </cell>
          <cell r="I926" t="str">
            <v>ⓐ</v>
          </cell>
        </row>
        <row r="927">
          <cell r="C927" t="str">
            <v>나, 노무비</v>
          </cell>
        </row>
        <row r="928">
          <cell r="A928" t="str">
            <v>48 통신내선공</v>
          </cell>
          <cell r="C928" t="str">
            <v xml:space="preserve"> 통신내선공</v>
          </cell>
          <cell r="E928" t="str">
            <v>인</v>
          </cell>
          <cell r="F928">
            <v>0.1</v>
          </cell>
          <cell r="G928">
            <v>63738</v>
          </cell>
          <cell r="H928">
            <v>6373.8</v>
          </cell>
          <cell r="I928" t="str">
            <v>기본×(1+철강조),통신 3-61-가</v>
          </cell>
        </row>
        <row r="929">
          <cell r="B929" t="str">
            <v>소         계</v>
          </cell>
          <cell r="H929">
            <v>6373</v>
          </cell>
          <cell r="I929" t="str">
            <v>ⓑ</v>
          </cell>
        </row>
        <row r="930">
          <cell r="C930" t="str">
            <v>다, 기계경비</v>
          </cell>
        </row>
        <row r="931">
          <cell r="C931" t="str">
            <v xml:space="preserve"> 통신내선공</v>
          </cell>
          <cell r="E931" t="str">
            <v>인</v>
          </cell>
          <cell r="F931">
            <v>3.0000000000000001E-3</v>
          </cell>
          <cell r="G931">
            <v>63738</v>
          </cell>
          <cell r="H931">
            <v>191.2</v>
          </cell>
        </row>
        <row r="932">
          <cell r="B932" t="str">
            <v>소         계</v>
          </cell>
          <cell r="H932">
            <v>191</v>
          </cell>
          <cell r="I932" t="str">
            <v>ⓒ</v>
          </cell>
        </row>
        <row r="934">
          <cell r="A934" t="str">
            <v>48재   료   비</v>
          </cell>
          <cell r="B934" t="str">
            <v>재   료   비</v>
          </cell>
          <cell r="D934" t="str">
            <v>ⓐ</v>
          </cell>
          <cell r="H934">
            <v>366</v>
          </cell>
        </row>
        <row r="935">
          <cell r="A935" t="str">
            <v>48노   무   비</v>
          </cell>
          <cell r="B935" t="str">
            <v>노   무   비</v>
          </cell>
          <cell r="D935" t="str">
            <v>ⓑ</v>
          </cell>
          <cell r="H935">
            <v>6373</v>
          </cell>
        </row>
        <row r="936">
          <cell r="A936" t="str">
            <v>48경        비</v>
          </cell>
          <cell r="B936" t="str">
            <v>경        비</v>
          </cell>
          <cell r="D936" t="str">
            <v>ⓒ</v>
          </cell>
          <cell r="H936">
            <v>191</v>
          </cell>
        </row>
        <row r="937">
          <cell r="B937" t="str">
            <v>계</v>
          </cell>
          <cell r="H937">
            <v>6930</v>
          </cell>
        </row>
        <row r="940">
          <cell r="B940">
            <v>49</v>
          </cell>
          <cell r="C940" t="str">
            <v xml:space="preserve"> HI-PVC 신설</v>
          </cell>
          <cell r="D940" t="str">
            <v xml:space="preserve"> 28C</v>
          </cell>
          <cell r="E940" t="str">
            <v>m</v>
          </cell>
          <cell r="F940">
            <v>1</v>
          </cell>
        </row>
        <row r="941">
          <cell r="C941" t="str">
            <v>가, 재료비</v>
          </cell>
        </row>
        <row r="942">
          <cell r="A942" t="str">
            <v xml:space="preserve"> 경질비닐 전선관 HI 28C</v>
          </cell>
          <cell r="C942" t="str">
            <v xml:space="preserve"> 경질비닐 전선관</v>
          </cell>
          <cell r="D942" t="str">
            <v xml:space="preserve"> HI 28C</v>
          </cell>
          <cell r="E942" t="str">
            <v>m</v>
          </cell>
          <cell r="F942">
            <v>6.12</v>
          </cell>
          <cell r="G942">
            <v>744</v>
          </cell>
          <cell r="H942">
            <v>4553.2</v>
          </cell>
          <cell r="I942">
            <v>0.02</v>
          </cell>
        </row>
        <row r="943">
          <cell r="B943" t="str">
            <v>소         계</v>
          </cell>
          <cell r="H943">
            <v>4553</v>
          </cell>
          <cell r="I943" t="str">
            <v>ⓐ</v>
          </cell>
        </row>
        <row r="944">
          <cell r="C944" t="str">
            <v>나, 노무비</v>
          </cell>
        </row>
        <row r="945">
          <cell r="A945" t="str">
            <v>49 배관공</v>
          </cell>
          <cell r="C945" t="str">
            <v xml:space="preserve"> 배관공</v>
          </cell>
          <cell r="E945" t="str">
            <v>인</v>
          </cell>
          <cell r="F945">
            <v>6.7000000000000004E-2</v>
          </cell>
          <cell r="G945">
            <v>52004</v>
          </cell>
          <cell r="H945">
            <v>3484.2</v>
          </cell>
          <cell r="I945" t="str">
            <v>기본,통신 3-26</v>
          </cell>
        </row>
        <row r="946">
          <cell r="A946" t="str">
            <v>49 보통인부</v>
          </cell>
          <cell r="C946" t="str">
            <v xml:space="preserve"> 보통인부</v>
          </cell>
          <cell r="E946" t="str">
            <v>인</v>
          </cell>
          <cell r="F946">
            <v>0.182</v>
          </cell>
          <cell r="G946">
            <v>34098</v>
          </cell>
          <cell r="H946">
            <v>6205.8</v>
          </cell>
          <cell r="I946" t="str">
            <v>기본,통신 3-26</v>
          </cell>
        </row>
        <row r="947">
          <cell r="B947" t="str">
            <v>소         계</v>
          </cell>
          <cell r="H947">
            <v>9690</v>
          </cell>
          <cell r="I947" t="str">
            <v>ⓑ</v>
          </cell>
        </row>
        <row r="948">
          <cell r="C948" t="str">
            <v>다, 기계경비</v>
          </cell>
        </row>
        <row r="949">
          <cell r="C949" t="str">
            <v xml:space="preserve"> 배관공</v>
          </cell>
          <cell r="E949" t="str">
            <v>인</v>
          </cell>
          <cell r="F949">
            <v>2E-3</v>
          </cell>
          <cell r="G949">
            <v>52004</v>
          </cell>
          <cell r="H949">
            <v>104</v>
          </cell>
        </row>
        <row r="950">
          <cell r="B950" t="str">
            <v>소         계</v>
          </cell>
          <cell r="H950">
            <v>104</v>
          </cell>
          <cell r="I950" t="str">
            <v>ⓒ</v>
          </cell>
        </row>
        <row r="952">
          <cell r="A952" t="str">
            <v>49재   료   비</v>
          </cell>
          <cell r="B952" t="str">
            <v>재   료   비</v>
          </cell>
          <cell r="D952" t="str">
            <v>ⓐ</v>
          </cell>
          <cell r="H952">
            <v>4553</v>
          </cell>
        </row>
        <row r="953">
          <cell r="A953" t="str">
            <v>49노   무   비</v>
          </cell>
          <cell r="B953" t="str">
            <v>노   무   비</v>
          </cell>
          <cell r="D953" t="str">
            <v>ⓑ</v>
          </cell>
          <cell r="H953">
            <v>9690</v>
          </cell>
        </row>
        <row r="954">
          <cell r="A954" t="str">
            <v>49경        비</v>
          </cell>
          <cell r="B954" t="str">
            <v>경        비</v>
          </cell>
          <cell r="D954" t="str">
            <v>ⓒ</v>
          </cell>
          <cell r="H954">
            <v>104</v>
          </cell>
        </row>
        <row r="955">
          <cell r="B955" t="str">
            <v>계</v>
          </cell>
          <cell r="H955">
            <v>14347</v>
          </cell>
        </row>
        <row r="958">
          <cell r="B958">
            <v>50</v>
          </cell>
          <cell r="C958" t="str">
            <v xml:space="preserve"> HI-PVC 신설</v>
          </cell>
          <cell r="D958" t="str">
            <v xml:space="preserve"> 36C</v>
          </cell>
          <cell r="E958" t="str">
            <v>m</v>
          </cell>
          <cell r="F958">
            <v>1</v>
          </cell>
        </row>
        <row r="959">
          <cell r="C959" t="str">
            <v>가, 재료비</v>
          </cell>
        </row>
        <row r="960">
          <cell r="A960" t="str">
            <v xml:space="preserve"> 경질비닐 전선관 HI 36C</v>
          </cell>
          <cell r="C960" t="str">
            <v xml:space="preserve"> 경질비닐 전선관</v>
          </cell>
          <cell r="D960" t="str">
            <v xml:space="preserve"> HI 36C</v>
          </cell>
          <cell r="E960" t="str">
            <v>m</v>
          </cell>
          <cell r="F960">
            <v>6.12</v>
          </cell>
          <cell r="G960">
            <v>1040</v>
          </cell>
          <cell r="H960">
            <v>6364.8</v>
          </cell>
          <cell r="I960">
            <v>0.02</v>
          </cell>
        </row>
        <row r="961">
          <cell r="B961" t="str">
            <v>소         계</v>
          </cell>
          <cell r="H961">
            <v>6364</v>
          </cell>
          <cell r="I961" t="str">
            <v>ⓐ</v>
          </cell>
        </row>
        <row r="962">
          <cell r="C962" t="str">
            <v>나, 노무비</v>
          </cell>
        </row>
        <row r="963">
          <cell r="A963" t="str">
            <v>50 배관공</v>
          </cell>
          <cell r="C963" t="str">
            <v xml:space="preserve"> 배관공</v>
          </cell>
          <cell r="E963" t="str">
            <v>인</v>
          </cell>
          <cell r="F963">
            <v>6.7000000000000004E-2</v>
          </cell>
          <cell r="G963">
            <v>52004</v>
          </cell>
          <cell r="H963">
            <v>3484.2</v>
          </cell>
          <cell r="I963" t="str">
            <v>기본,통신 3-26</v>
          </cell>
        </row>
        <row r="964">
          <cell r="A964" t="str">
            <v>50 보통인부</v>
          </cell>
          <cell r="C964" t="str">
            <v xml:space="preserve"> 보통인부</v>
          </cell>
          <cell r="E964" t="str">
            <v>인</v>
          </cell>
          <cell r="F964">
            <v>0.182</v>
          </cell>
          <cell r="G964">
            <v>34098</v>
          </cell>
          <cell r="H964">
            <v>6205.8</v>
          </cell>
          <cell r="I964" t="str">
            <v>기본,통신 3-26</v>
          </cell>
        </row>
        <row r="965">
          <cell r="B965" t="str">
            <v>소         계</v>
          </cell>
          <cell r="H965">
            <v>9690</v>
          </cell>
          <cell r="I965" t="str">
            <v>ⓑ</v>
          </cell>
        </row>
        <row r="966">
          <cell r="C966" t="str">
            <v>다, 기계경비</v>
          </cell>
        </row>
        <row r="967">
          <cell r="C967" t="str">
            <v xml:space="preserve"> 배관공</v>
          </cell>
          <cell r="E967" t="str">
            <v>인</v>
          </cell>
          <cell r="F967">
            <v>2E-3</v>
          </cell>
          <cell r="G967">
            <v>52004</v>
          </cell>
          <cell r="H967">
            <v>104</v>
          </cell>
        </row>
        <row r="968">
          <cell r="B968" t="str">
            <v>소         계</v>
          </cell>
          <cell r="H968">
            <v>104</v>
          </cell>
          <cell r="I968" t="str">
            <v>ⓒ</v>
          </cell>
        </row>
        <row r="970">
          <cell r="A970" t="str">
            <v>50재   료   비</v>
          </cell>
          <cell r="B970" t="str">
            <v>재   료   비</v>
          </cell>
          <cell r="D970" t="str">
            <v>ⓐ</v>
          </cell>
          <cell r="H970">
            <v>6364</v>
          </cell>
        </row>
        <row r="971">
          <cell r="A971" t="str">
            <v>50노   무   비</v>
          </cell>
          <cell r="B971" t="str">
            <v>노   무   비</v>
          </cell>
          <cell r="D971" t="str">
            <v>ⓑ</v>
          </cell>
          <cell r="H971">
            <v>9690</v>
          </cell>
        </row>
        <row r="972">
          <cell r="A972" t="str">
            <v>50경        비</v>
          </cell>
          <cell r="B972" t="str">
            <v>경        비</v>
          </cell>
          <cell r="D972" t="str">
            <v>ⓒ</v>
          </cell>
          <cell r="H972">
            <v>104</v>
          </cell>
        </row>
        <row r="973">
          <cell r="B973" t="str">
            <v>계</v>
          </cell>
          <cell r="H973">
            <v>16158</v>
          </cell>
        </row>
        <row r="976">
          <cell r="B976">
            <v>51</v>
          </cell>
          <cell r="C976" t="str">
            <v xml:space="preserve"> HI-PVC 신설</v>
          </cell>
          <cell r="D976" t="str">
            <v xml:space="preserve"> 54C x 2열</v>
          </cell>
          <cell r="E976" t="str">
            <v>m</v>
          </cell>
          <cell r="F976">
            <v>1</v>
          </cell>
        </row>
        <row r="977">
          <cell r="C977" t="str">
            <v>가, 재료비</v>
          </cell>
        </row>
        <row r="978">
          <cell r="A978" t="str">
            <v xml:space="preserve"> 경질비닐 전선관 HI 54C</v>
          </cell>
          <cell r="C978" t="str">
            <v xml:space="preserve"> 경질비닐 전선관</v>
          </cell>
          <cell r="D978" t="str">
            <v xml:space="preserve"> HI 54C</v>
          </cell>
          <cell r="E978" t="str">
            <v>m</v>
          </cell>
          <cell r="F978">
            <v>12.24</v>
          </cell>
          <cell r="G978">
            <v>1930</v>
          </cell>
          <cell r="H978">
            <v>23623.200000000001</v>
          </cell>
          <cell r="I978">
            <v>0.02</v>
          </cell>
        </row>
        <row r="979">
          <cell r="B979" t="str">
            <v>소         계</v>
          </cell>
          <cell r="H979">
            <v>23623</v>
          </cell>
          <cell r="I979" t="str">
            <v>ⓐ</v>
          </cell>
        </row>
        <row r="980">
          <cell r="C980" t="str">
            <v>나, 노무비</v>
          </cell>
        </row>
        <row r="981">
          <cell r="A981" t="str">
            <v>51 배관공</v>
          </cell>
          <cell r="C981" t="str">
            <v xml:space="preserve"> 배관공</v>
          </cell>
          <cell r="E981" t="str">
            <v>인</v>
          </cell>
          <cell r="F981">
            <v>0.14899999999999999</v>
          </cell>
          <cell r="G981">
            <v>52004</v>
          </cell>
          <cell r="H981">
            <v>7748.5</v>
          </cell>
          <cell r="I981" t="str">
            <v>기본+(2열),통신 3-26</v>
          </cell>
        </row>
        <row r="982">
          <cell r="A982" t="str">
            <v>51 보통인부</v>
          </cell>
          <cell r="C982" t="str">
            <v xml:space="preserve"> 보통인부</v>
          </cell>
          <cell r="E982" t="str">
            <v>인</v>
          </cell>
          <cell r="F982">
            <v>0.40300000000000002</v>
          </cell>
          <cell r="G982">
            <v>34098</v>
          </cell>
          <cell r="H982">
            <v>13741.4</v>
          </cell>
          <cell r="I982" t="str">
            <v>기본+(2열),통신 3-26</v>
          </cell>
        </row>
        <row r="983">
          <cell r="B983" t="str">
            <v>소         계</v>
          </cell>
          <cell r="H983">
            <v>21489</v>
          </cell>
          <cell r="I983" t="str">
            <v>ⓑ</v>
          </cell>
        </row>
        <row r="984">
          <cell r="C984" t="str">
            <v>다, 기계경비</v>
          </cell>
        </row>
        <row r="985">
          <cell r="C985" t="str">
            <v xml:space="preserve"> 배관공</v>
          </cell>
          <cell r="E985" t="str">
            <v>인</v>
          </cell>
          <cell r="F985">
            <v>4.0000000000000001E-3</v>
          </cell>
          <cell r="G985">
            <v>52004</v>
          </cell>
          <cell r="H985">
            <v>208</v>
          </cell>
        </row>
        <row r="986">
          <cell r="B986" t="str">
            <v>소         계</v>
          </cell>
          <cell r="H986">
            <v>208</v>
          </cell>
          <cell r="I986" t="str">
            <v>ⓒ</v>
          </cell>
        </row>
        <row r="988">
          <cell r="A988" t="str">
            <v>51재   료   비</v>
          </cell>
          <cell r="B988" t="str">
            <v>재   료   비</v>
          </cell>
          <cell r="D988" t="str">
            <v>ⓐ</v>
          </cell>
          <cell r="H988">
            <v>23623</v>
          </cell>
        </row>
        <row r="989">
          <cell r="A989" t="str">
            <v>51노   무   비</v>
          </cell>
          <cell r="B989" t="str">
            <v>노   무   비</v>
          </cell>
          <cell r="D989" t="str">
            <v>ⓑ</v>
          </cell>
          <cell r="H989">
            <v>21489</v>
          </cell>
        </row>
        <row r="990">
          <cell r="A990" t="str">
            <v>51경        비</v>
          </cell>
          <cell r="B990" t="str">
            <v>경        비</v>
          </cell>
          <cell r="D990" t="str">
            <v>ⓒ</v>
          </cell>
          <cell r="H990">
            <v>208</v>
          </cell>
        </row>
        <row r="991">
          <cell r="B991" t="str">
            <v>계</v>
          </cell>
          <cell r="H991">
            <v>45320</v>
          </cell>
        </row>
        <row r="994">
          <cell r="B994">
            <v>52</v>
          </cell>
          <cell r="C994" t="str">
            <v xml:space="preserve"> C형 찬넬 설치</v>
          </cell>
          <cell r="D994" t="str">
            <v xml:space="preserve"> 60×30×10×2.3t</v>
          </cell>
          <cell r="E994" t="str">
            <v>개</v>
          </cell>
          <cell r="F994">
            <v>1</v>
          </cell>
        </row>
        <row r="995">
          <cell r="C995" t="str">
            <v>가, 재료비</v>
          </cell>
        </row>
        <row r="996">
          <cell r="A996" t="str">
            <v xml:space="preserve"> C형 찬넬 60x30x10x 2.3t</v>
          </cell>
          <cell r="C996" t="str">
            <v xml:space="preserve"> C형 찬넬</v>
          </cell>
          <cell r="D996" t="str">
            <v xml:space="preserve"> 60x30x10x 2.3t</v>
          </cell>
          <cell r="E996" t="str">
            <v>m</v>
          </cell>
          <cell r="F996">
            <v>0.5</v>
          </cell>
          <cell r="G996">
            <v>510</v>
          </cell>
          <cell r="H996">
            <v>255</v>
          </cell>
          <cell r="I996">
            <v>0</v>
          </cell>
        </row>
        <row r="997">
          <cell r="A997" t="str">
            <v xml:space="preserve"> 스트롱앵커   5/8" (M16)</v>
          </cell>
          <cell r="C997" t="str">
            <v xml:space="preserve"> 스트롱앵커  </v>
          </cell>
          <cell r="D997" t="str">
            <v xml:space="preserve"> 5/8" (M16)</v>
          </cell>
          <cell r="E997" t="str">
            <v>개</v>
          </cell>
          <cell r="F997">
            <v>2</v>
          </cell>
          <cell r="G997">
            <v>180</v>
          </cell>
          <cell r="H997">
            <v>360</v>
          </cell>
          <cell r="I997">
            <v>0</v>
          </cell>
        </row>
        <row r="998">
          <cell r="A998" t="str">
            <v xml:space="preserve"> 달대볼트(아연도)  M16  L1000</v>
          </cell>
          <cell r="C998" t="str">
            <v xml:space="preserve"> 달대볼트(아연도) </v>
          </cell>
          <cell r="D998" t="str">
            <v xml:space="preserve"> M16  L1000</v>
          </cell>
          <cell r="E998" t="str">
            <v>개</v>
          </cell>
          <cell r="F998">
            <v>2</v>
          </cell>
          <cell r="G998">
            <v>1252</v>
          </cell>
          <cell r="H998">
            <v>2504</v>
          </cell>
          <cell r="I998">
            <v>0</v>
          </cell>
        </row>
        <row r="999">
          <cell r="B999" t="str">
            <v>소         계</v>
          </cell>
          <cell r="H999">
            <v>3119</v>
          </cell>
          <cell r="I999" t="str">
            <v>ⓐ</v>
          </cell>
        </row>
        <row r="1000">
          <cell r="C1000" t="str">
            <v>나, 노무비</v>
          </cell>
        </row>
        <row r="1001">
          <cell r="A1001" t="str">
            <v>52 통신내선공</v>
          </cell>
          <cell r="C1001" t="str">
            <v xml:space="preserve"> 통신내선공</v>
          </cell>
          <cell r="E1001" t="str">
            <v>인</v>
          </cell>
          <cell r="F1001">
            <v>0.36</v>
          </cell>
          <cell r="G1001">
            <v>63738</v>
          </cell>
          <cell r="H1001">
            <v>22945.599999999999</v>
          </cell>
          <cell r="I1001" t="str">
            <v>기본×(1+천장)×개수,통신 3-61-사</v>
          </cell>
        </row>
        <row r="1002">
          <cell r="A1002" t="str">
            <v>52 보통인부</v>
          </cell>
          <cell r="C1002" t="str">
            <v xml:space="preserve"> 보통인부</v>
          </cell>
          <cell r="E1002" t="str">
            <v>인</v>
          </cell>
          <cell r="F1002">
            <v>0.108</v>
          </cell>
          <cell r="G1002">
            <v>34098</v>
          </cell>
          <cell r="H1002">
            <v>3682.5</v>
          </cell>
          <cell r="I1002" t="str">
            <v>기본×(1+천장)×개수,통신 3-61-사</v>
          </cell>
        </row>
        <row r="1003">
          <cell r="B1003" t="str">
            <v>소         계</v>
          </cell>
          <cell r="H1003">
            <v>26628</v>
          </cell>
          <cell r="I1003" t="str">
            <v>ⓑ</v>
          </cell>
        </row>
        <row r="1004">
          <cell r="C1004" t="str">
            <v>다, 기계경비</v>
          </cell>
        </row>
        <row r="1005">
          <cell r="C1005" t="str">
            <v xml:space="preserve"> 통신내선공</v>
          </cell>
          <cell r="E1005" t="str">
            <v>인</v>
          </cell>
          <cell r="F1005">
            <v>0.01</v>
          </cell>
          <cell r="G1005">
            <v>63738</v>
          </cell>
          <cell r="H1005">
            <v>637.29999999999995</v>
          </cell>
        </row>
        <row r="1006">
          <cell r="B1006" t="str">
            <v>소         계</v>
          </cell>
          <cell r="H1006">
            <v>637</v>
          </cell>
          <cell r="I1006" t="str">
            <v>ⓒ</v>
          </cell>
        </row>
        <row r="1008">
          <cell r="A1008" t="str">
            <v>52재   료   비</v>
          </cell>
          <cell r="B1008" t="str">
            <v>재   료   비</v>
          </cell>
          <cell r="D1008" t="str">
            <v>ⓐ</v>
          </cell>
          <cell r="H1008">
            <v>3119</v>
          </cell>
        </row>
        <row r="1009">
          <cell r="A1009" t="str">
            <v>52노   무   비</v>
          </cell>
          <cell r="B1009" t="str">
            <v>노   무   비</v>
          </cell>
          <cell r="D1009" t="str">
            <v>ⓑ</v>
          </cell>
          <cell r="H1009">
            <v>26628</v>
          </cell>
        </row>
        <row r="1010">
          <cell r="A1010" t="str">
            <v>52경        비</v>
          </cell>
          <cell r="B1010" t="str">
            <v>경        비</v>
          </cell>
          <cell r="D1010" t="str">
            <v>ⓒ</v>
          </cell>
          <cell r="H1010">
            <v>637</v>
          </cell>
        </row>
        <row r="1011">
          <cell r="B1011" t="str">
            <v>계</v>
          </cell>
          <cell r="H1011">
            <v>30384</v>
          </cell>
        </row>
        <row r="1012">
          <cell r="B1012">
            <v>53</v>
          </cell>
          <cell r="C1012" t="str">
            <v xml:space="preserve"> 풀박스 설치</v>
          </cell>
          <cell r="D1012" t="str">
            <v xml:space="preserve"> 100×100×100</v>
          </cell>
          <cell r="E1012" t="str">
            <v>개</v>
          </cell>
          <cell r="F1012">
            <v>1</v>
          </cell>
        </row>
        <row r="1013">
          <cell r="C1013" t="str">
            <v>가, 재료비</v>
          </cell>
        </row>
        <row r="1014">
          <cell r="A1014" t="str">
            <v xml:space="preserve"> 풀박스  100×100×100</v>
          </cell>
          <cell r="C1014" t="str">
            <v xml:space="preserve"> 풀박스 </v>
          </cell>
          <cell r="D1014" t="str">
            <v xml:space="preserve"> 100×100×100</v>
          </cell>
          <cell r="E1014" t="str">
            <v>개</v>
          </cell>
          <cell r="F1014">
            <v>1</v>
          </cell>
          <cell r="G1014">
            <v>1750</v>
          </cell>
          <cell r="H1014">
            <v>1750</v>
          </cell>
          <cell r="I1014">
            <v>0</v>
          </cell>
        </row>
        <row r="1015">
          <cell r="A1015" t="str">
            <v xml:space="preserve"> 스트롱앵커   5/8" (M16)</v>
          </cell>
          <cell r="C1015" t="str">
            <v xml:space="preserve"> 스트롱앵커  </v>
          </cell>
          <cell r="D1015" t="str">
            <v xml:space="preserve"> 5/8" (M16)</v>
          </cell>
          <cell r="E1015" t="str">
            <v>개</v>
          </cell>
          <cell r="F1015">
            <v>2</v>
          </cell>
          <cell r="G1015">
            <v>180</v>
          </cell>
          <cell r="H1015">
            <v>360</v>
          </cell>
          <cell r="I1015">
            <v>0</v>
          </cell>
        </row>
        <row r="1016">
          <cell r="A1016" t="str">
            <v xml:space="preserve"> 달대볼트(아연도)  M16  L1000</v>
          </cell>
          <cell r="C1016" t="str">
            <v xml:space="preserve"> 달대볼트(아연도) </v>
          </cell>
          <cell r="D1016" t="str">
            <v xml:space="preserve"> M16  L1000</v>
          </cell>
          <cell r="E1016" t="str">
            <v>개</v>
          </cell>
          <cell r="F1016">
            <v>2</v>
          </cell>
          <cell r="G1016">
            <v>1252</v>
          </cell>
          <cell r="H1016">
            <v>2504</v>
          </cell>
          <cell r="I1016">
            <v>0</v>
          </cell>
        </row>
        <row r="1017">
          <cell r="B1017" t="str">
            <v>소         계</v>
          </cell>
          <cell r="H1017">
            <v>4614</v>
          </cell>
          <cell r="I1017" t="str">
            <v>ⓐ</v>
          </cell>
        </row>
        <row r="1018">
          <cell r="C1018" t="str">
            <v>나, 노무비</v>
          </cell>
        </row>
        <row r="1019">
          <cell r="A1019" t="str">
            <v>53 통신내선공</v>
          </cell>
          <cell r="C1019" t="str">
            <v xml:space="preserve"> 통신내선공</v>
          </cell>
          <cell r="E1019" t="str">
            <v>인</v>
          </cell>
          <cell r="F1019">
            <v>0.71</v>
          </cell>
          <cell r="G1019">
            <v>63738</v>
          </cell>
          <cell r="H1019">
            <v>45253.9</v>
          </cell>
          <cell r="I1019" t="str">
            <v>기본,통신 3-61-라</v>
          </cell>
        </row>
        <row r="1020">
          <cell r="A1020" t="str">
            <v>53 보통인부</v>
          </cell>
          <cell r="C1020" t="str">
            <v xml:space="preserve"> 보통인부</v>
          </cell>
          <cell r="E1020" t="str">
            <v>인</v>
          </cell>
          <cell r="F1020">
            <v>0.108</v>
          </cell>
          <cell r="G1020">
            <v>34098</v>
          </cell>
          <cell r="H1020">
            <v>3682.5</v>
          </cell>
          <cell r="I1020" t="str">
            <v>기본×(1+천장)×개수,통신 3-61-사</v>
          </cell>
        </row>
        <row r="1021">
          <cell r="B1021" t="str">
            <v>소         계</v>
          </cell>
          <cell r="H1021">
            <v>48936</v>
          </cell>
          <cell r="I1021" t="str">
            <v>ⓑ</v>
          </cell>
        </row>
        <row r="1022">
          <cell r="C1022" t="str">
            <v>다, 기계경비</v>
          </cell>
        </row>
        <row r="1023">
          <cell r="C1023" t="str">
            <v xml:space="preserve"> 통신내선공</v>
          </cell>
          <cell r="E1023" t="str">
            <v>인</v>
          </cell>
          <cell r="F1023">
            <v>2.1000000000000001E-2</v>
          </cell>
          <cell r="G1023">
            <v>63738</v>
          </cell>
          <cell r="H1023">
            <v>1338.4</v>
          </cell>
        </row>
        <row r="1024">
          <cell r="B1024" t="str">
            <v>소         계</v>
          </cell>
          <cell r="H1024">
            <v>1338</v>
          </cell>
          <cell r="I1024" t="str">
            <v>ⓒ</v>
          </cell>
        </row>
        <row r="1026">
          <cell r="A1026" t="str">
            <v>53재   료   비</v>
          </cell>
          <cell r="B1026" t="str">
            <v>재   료   비</v>
          </cell>
          <cell r="D1026" t="str">
            <v>ⓐ</v>
          </cell>
          <cell r="H1026">
            <v>4614</v>
          </cell>
        </row>
        <row r="1027">
          <cell r="A1027" t="str">
            <v>53노   무   비</v>
          </cell>
          <cell r="B1027" t="str">
            <v>노   무   비</v>
          </cell>
          <cell r="D1027" t="str">
            <v>ⓑ</v>
          </cell>
          <cell r="H1027">
            <v>48936</v>
          </cell>
        </row>
        <row r="1028">
          <cell r="A1028" t="str">
            <v>53경        비</v>
          </cell>
          <cell r="B1028" t="str">
            <v>경        비</v>
          </cell>
          <cell r="D1028" t="str">
            <v>ⓒ</v>
          </cell>
          <cell r="H1028">
            <v>1338</v>
          </cell>
        </row>
        <row r="1029">
          <cell r="B1029" t="str">
            <v>계</v>
          </cell>
          <cell r="H1029">
            <v>54888</v>
          </cell>
        </row>
        <row r="1030">
          <cell r="B1030">
            <v>54</v>
          </cell>
          <cell r="C1030" t="str">
            <v xml:space="preserve"> 풀박스 설치</v>
          </cell>
          <cell r="D1030" t="str">
            <v xml:space="preserve"> 200×200×100</v>
          </cell>
          <cell r="E1030" t="str">
            <v>개</v>
          </cell>
          <cell r="F1030">
            <v>1</v>
          </cell>
        </row>
        <row r="1031">
          <cell r="C1031" t="str">
            <v>가, 재료비</v>
          </cell>
        </row>
        <row r="1032">
          <cell r="A1032" t="str">
            <v xml:space="preserve"> 풀박스  200×200×100</v>
          </cell>
          <cell r="C1032" t="str">
            <v xml:space="preserve"> 풀박스 </v>
          </cell>
          <cell r="D1032" t="str">
            <v xml:space="preserve"> 200×200×100</v>
          </cell>
          <cell r="E1032" t="str">
            <v>개</v>
          </cell>
          <cell r="F1032">
            <v>1</v>
          </cell>
          <cell r="G1032">
            <v>3420</v>
          </cell>
          <cell r="H1032">
            <v>3420</v>
          </cell>
          <cell r="I1032">
            <v>0</v>
          </cell>
        </row>
        <row r="1033">
          <cell r="A1033" t="str">
            <v xml:space="preserve"> 스트롱앵커   5/8" (M16)</v>
          </cell>
          <cell r="C1033" t="str">
            <v xml:space="preserve"> 스트롱앵커  </v>
          </cell>
          <cell r="D1033" t="str">
            <v xml:space="preserve"> 5/8" (M16)</v>
          </cell>
          <cell r="E1033" t="str">
            <v>개</v>
          </cell>
          <cell r="F1033">
            <v>2</v>
          </cell>
          <cell r="G1033">
            <v>180</v>
          </cell>
          <cell r="H1033">
            <v>360</v>
          </cell>
          <cell r="I1033">
            <v>0</v>
          </cell>
        </row>
        <row r="1034">
          <cell r="A1034" t="str">
            <v xml:space="preserve"> 달대볼트(아연도)  M16  L1000</v>
          </cell>
          <cell r="C1034" t="str">
            <v xml:space="preserve"> 달대볼트(아연도) </v>
          </cell>
          <cell r="D1034" t="str">
            <v xml:space="preserve"> M16  L1000</v>
          </cell>
          <cell r="E1034" t="str">
            <v>개</v>
          </cell>
          <cell r="F1034">
            <v>2</v>
          </cell>
          <cell r="G1034">
            <v>1252</v>
          </cell>
          <cell r="H1034">
            <v>2504</v>
          </cell>
          <cell r="I1034">
            <v>0</v>
          </cell>
        </row>
        <row r="1035">
          <cell r="B1035" t="str">
            <v>소         계</v>
          </cell>
          <cell r="H1035">
            <v>6284</v>
          </cell>
          <cell r="I1035" t="str">
            <v>ⓐ</v>
          </cell>
        </row>
        <row r="1036">
          <cell r="C1036" t="str">
            <v>나, 노무비</v>
          </cell>
        </row>
        <row r="1037">
          <cell r="A1037" t="str">
            <v>54 통신내선공</v>
          </cell>
          <cell r="C1037" t="str">
            <v xml:space="preserve"> 통신내선공</v>
          </cell>
          <cell r="E1037" t="str">
            <v>인</v>
          </cell>
          <cell r="F1037">
            <v>0.71</v>
          </cell>
          <cell r="G1037">
            <v>63738</v>
          </cell>
          <cell r="H1037">
            <v>45253.9</v>
          </cell>
          <cell r="I1037" t="str">
            <v>기본,통신 3-61-라</v>
          </cell>
        </row>
        <row r="1038">
          <cell r="A1038" t="str">
            <v>54 보통인부</v>
          </cell>
          <cell r="C1038" t="str">
            <v xml:space="preserve"> 보통인부</v>
          </cell>
          <cell r="E1038" t="str">
            <v>인</v>
          </cell>
          <cell r="F1038">
            <v>0.108</v>
          </cell>
          <cell r="G1038">
            <v>34098</v>
          </cell>
          <cell r="H1038">
            <v>3682.5</v>
          </cell>
          <cell r="I1038" t="str">
            <v>기본×(1+천장)×개수,통신 3-61-사</v>
          </cell>
        </row>
        <row r="1039">
          <cell r="B1039" t="str">
            <v>소         계</v>
          </cell>
          <cell r="H1039">
            <v>48936</v>
          </cell>
          <cell r="I1039" t="str">
            <v>ⓑ</v>
          </cell>
        </row>
        <row r="1040">
          <cell r="C1040" t="str">
            <v>다, 기계경비</v>
          </cell>
        </row>
        <row r="1041">
          <cell r="C1041" t="str">
            <v xml:space="preserve"> 통신내선공</v>
          </cell>
          <cell r="E1041" t="str">
            <v>인</v>
          </cell>
          <cell r="F1041">
            <v>2.1000000000000001E-2</v>
          </cell>
          <cell r="G1041">
            <v>63738</v>
          </cell>
          <cell r="H1041">
            <v>1338.4</v>
          </cell>
        </row>
        <row r="1042">
          <cell r="B1042" t="str">
            <v>소         계</v>
          </cell>
          <cell r="H1042">
            <v>1338</v>
          </cell>
          <cell r="I1042" t="str">
            <v>ⓒ</v>
          </cell>
        </row>
        <row r="1044">
          <cell r="A1044" t="str">
            <v>54재   료   비</v>
          </cell>
          <cell r="B1044" t="str">
            <v>재   료   비</v>
          </cell>
          <cell r="D1044" t="str">
            <v>ⓐ</v>
          </cell>
          <cell r="H1044">
            <v>6284</v>
          </cell>
        </row>
        <row r="1045">
          <cell r="A1045" t="str">
            <v>54노   무   비</v>
          </cell>
          <cell r="B1045" t="str">
            <v>노   무   비</v>
          </cell>
          <cell r="D1045" t="str">
            <v>ⓑ</v>
          </cell>
          <cell r="H1045">
            <v>48936</v>
          </cell>
        </row>
        <row r="1046">
          <cell r="A1046" t="str">
            <v>54경        비</v>
          </cell>
          <cell r="B1046" t="str">
            <v>경        비</v>
          </cell>
          <cell r="D1046" t="str">
            <v>ⓒ</v>
          </cell>
          <cell r="H1046">
            <v>1338</v>
          </cell>
        </row>
        <row r="1047">
          <cell r="B1047" t="str">
            <v>계</v>
          </cell>
          <cell r="H1047">
            <v>56558</v>
          </cell>
        </row>
        <row r="1048">
          <cell r="B1048">
            <v>55</v>
          </cell>
          <cell r="C1048" t="str">
            <v xml:space="preserve"> 풀박스 설치</v>
          </cell>
          <cell r="D1048" t="str">
            <v xml:space="preserve"> 200×200×150</v>
          </cell>
          <cell r="E1048" t="str">
            <v>개</v>
          </cell>
          <cell r="F1048">
            <v>1</v>
          </cell>
        </row>
        <row r="1049">
          <cell r="C1049" t="str">
            <v>가, 재료비</v>
          </cell>
        </row>
        <row r="1050">
          <cell r="A1050" t="str">
            <v xml:space="preserve"> 풀박스  200×200×150</v>
          </cell>
          <cell r="C1050" t="str">
            <v xml:space="preserve"> 풀박스 </v>
          </cell>
          <cell r="D1050" t="str">
            <v xml:space="preserve"> 200×200×150</v>
          </cell>
          <cell r="E1050" t="str">
            <v>개</v>
          </cell>
          <cell r="F1050">
            <v>1</v>
          </cell>
          <cell r="G1050">
            <v>4050</v>
          </cell>
          <cell r="H1050">
            <v>4050</v>
          </cell>
          <cell r="I1050">
            <v>0</v>
          </cell>
        </row>
        <row r="1051">
          <cell r="A1051" t="str">
            <v xml:space="preserve"> 스트롱앵커   5/8" (M16)</v>
          </cell>
          <cell r="C1051" t="str">
            <v xml:space="preserve"> 스트롱앵커  </v>
          </cell>
          <cell r="D1051" t="str">
            <v xml:space="preserve"> 5/8" (M16)</v>
          </cell>
          <cell r="E1051" t="str">
            <v>개</v>
          </cell>
          <cell r="F1051">
            <v>2</v>
          </cell>
          <cell r="G1051">
            <v>180</v>
          </cell>
          <cell r="H1051">
            <v>360</v>
          </cell>
          <cell r="I1051">
            <v>0</v>
          </cell>
        </row>
        <row r="1052">
          <cell r="A1052" t="str">
            <v xml:space="preserve"> 달대볼트(아연도)  M16  L1000</v>
          </cell>
          <cell r="C1052" t="str">
            <v xml:space="preserve"> 달대볼트(아연도) </v>
          </cell>
          <cell r="D1052" t="str">
            <v xml:space="preserve"> M16  L1000</v>
          </cell>
          <cell r="E1052" t="str">
            <v>개</v>
          </cell>
          <cell r="F1052">
            <v>2</v>
          </cell>
          <cell r="G1052">
            <v>1252</v>
          </cell>
          <cell r="H1052">
            <v>2504</v>
          </cell>
          <cell r="I1052">
            <v>0</v>
          </cell>
        </row>
        <row r="1053">
          <cell r="B1053" t="str">
            <v>소         계</v>
          </cell>
          <cell r="H1053">
            <v>6914</v>
          </cell>
          <cell r="I1053" t="str">
            <v>ⓐ</v>
          </cell>
        </row>
        <row r="1054">
          <cell r="C1054" t="str">
            <v>나, 노무비</v>
          </cell>
        </row>
        <row r="1055">
          <cell r="A1055" t="str">
            <v>55 통신내선공</v>
          </cell>
          <cell r="C1055" t="str">
            <v xml:space="preserve"> 통신내선공</v>
          </cell>
          <cell r="E1055" t="str">
            <v>인</v>
          </cell>
          <cell r="F1055">
            <v>0.71</v>
          </cell>
          <cell r="G1055">
            <v>63738</v>
          </cell>
          <cell r="H1055">
            <v>45253.9</v>
          </cell>
          <cell r="I1055" t="str">
            <v>기본,통신 3-61-라</v>
          </cell>
        </row>
        <row r="1056">
          <cell r="A1056" t="str">
            <v>55 보통인부</v>
          </cell>
          <cell r="C1056" t="str">
            <v xml:space="preserve"> 보통인부</v>
          </cell>
          <cell r="E1056" t="str">
            <v>인</v>
          </cell>
          <cell r="F1056">
            <v>0.108</v>
          </cell>
          <cell r="G1056">
            <v>34098</v>
          </cell>
          <cell r="H1056">
            <v>3682.5</v>
          </cell>
          <cell r="I1056" t="str">
            <v>기본×(1+천장)×개수,통신 3-61-사</v>
          </cell>
        </row>
        <row r="1057">
          <cell r="B1057" t="str">
            <v>소         계</v>
          </cell>
          <cell r="H1057">
            <v>48936</v>
          </cell>
          <cell r="I1057" t="str">
            <v>ⓑ</v>
          </cell>
        </row>
        <row r="1058">
          <cell r="C1058" t="str">
            <v>다, 기계경비</v>
          </cell>
        </row>
        <row r="1059">
          <cell r="C1059" t="str">
            <v xml:space="preserve"> 통신내선공</v>
          </cell>
          <cell r="E1059" t="str">
            <v>인</v>
          </cell>
          <cell r="F1059">
            <v>2.1000000000000001E-2</v>
          </cell>
          <cell r="G1059">
            <v>63738</v>
          </cell>
          <cell r="H1059">
            <v>1338.4</v>
          </cell>
        </row>
        <row r="1060">
          <cell r="B1060" t="str">
            <v>소         계</v>
          </cell>
          <cell r="H1060">
            <v>1338</v>
          </cell>
          <cell r="I1060" t="str">
            <v>ⓒ</v>
          </cell>
        </row>
        <row r="1062">
          <cell r="A1062" t="str">
            <v>55재   료   비</v>
          </cell>
          <cell r="B1062" t="str">
            <v>재   료   비</v>
          </cell>
          <cell r="D1062" t="str">
            <v>ⓐ</v>
          </cell>
          <cell r="H1062">
            <v>6914</v>
          </cell>
        </row>
        <row r="1063">
          <cell r="A1063" t="str">
            <v>55노   무   비</v>
          </cell>
          <cell r="B1063" t="str">
            <v>노   무   비</v>
          </cell>
          <cell r="D1063" t="str">
            <v>ⓑ</v>
          </cell>
          <cell r="H1063">
            <v>48936</v>
          </cell>
        </row>
        <row r="1064">
          <cell r="A1064" t="str">
            <v>55경        비</v>
          </cell>
          <cell r="B1064" t="str">
            <v>경        비</v>
          </cell>
          <cell r="D1064" t="str">
            <v>ⓒ</v>
          </cell>
          <cell r="H1064">
            <v>1338</v>
          </cell>
        </row>
        <row r="1065">
          <cell r="B1065" t="str">
            <v>계</v>
          </cell>
          <cell r="H1065">
            <v>57188</v>
          </cell>
        </row>
        <row r="1066">
          <cell r="B1066">
            <v>56</v>
          </cell>
          <cell r="C1066" t="str">
            <v xml:space="preserve"> 풀박스 설치</v>
          </cell>
          <cell r="D1066" t="str">
            <v xml:space="preserve"> 300×300×200</v>
          </cell>
          <cell r="E1066" t="str">
            <v>개</v>
          </cell>
          <cell r="F1066">
            <v>1</v>
          </cell>
        </row>
        <row r="1067">
          <cell r="C1067" t="str">
            <v>가, 재료비</v>
          </cell>
        </row>
        <row r="1068">
          <cell r="A1068" t="str">
            <v xml:space="preserve"> 풀박스  300×300×200</v>
          </cell>
          <cell r="C1068" t="str">
            <v xml:space="preserve"> 풀박스 </v>
          </cell>
          <cell r="D1068" t="str">
            <v xml:space="preserve"> 300×300×200</v>
          </cell>
          <cell r="E1068" t="str">
            <v>개</v>
          </cell>
          <cell r="F1068">
            <v>1</v>
          </cell>
          <cell r="G1068">
            <v>7200</v>
          </cell>
          <cell r="H1068">
            <v>7200</v>
          </cell>
          <cell r="I1068">
            <v>0</v>
          </cell>
        </row>
        <row r="1069">
          <cell r="A1069" t="str">
            <v xml:space="preserve"> 스트롱앵커   5/8" (M16)</v>
          </cell>
          <cell r="C1069" t="str">
            <v xml:space="preserve"> 스트롱앵커  </v>
          </cell>
          <cell r="D1069" t="str">
            <v xml:space="preserve"> 5/8" (M16)</v>
          </cell>
          <cell r="E1069" t="str">
            <v>개</v>
          </cell>
          <cell r="F1069">
            <v>2</v>
          </cell>
          <cell r="G1069">
            <v>180</v>
          </cell>
          <cell r="H1069">
            <v>360</v>
          </cell>
          <cell r="I1069">
            <v>0</v>
          </cell>
        </row>
        <row r="1070">
          <cell r="A1070" t="str">
            <v xml:space="preserve"> 달대볼트(아연도)  M16  L1000</v>
          </cell>
          <cell r="C1070" t="str">
            <v xml:space="preserve"> 달대볼트(아연도) </v>
          </cell>
          <cell r="D1070" t="str">
            <v xml:space="preserve"> M16  L1000</v>
          </cell>
          <cell r="E1070" t="str">
            <v>개</v>
          </cell>
          <cell r="F1070">
            <v>2</v>
          </cell>
          <cell r="G1070">
            <v>1252</v>
          </cell>
          <cell r="H1070">
            <v>2504</v>
          </cell>
          <cell r="I1070">
            <v>0</v>
          </cell>
        </row>
        <row r="1071">
          <cell r="B1071" t="str">
            <v>소         계</v>
          </cell>
          <cell r="H1071">
            <v>10064</v>
          </cell>
          <cell r="I1071" t="str">
            <v>ⓐ</v>
          </cell>
        </row>
        <row r="1072">
          <cell r="C1072" t="str">
            <v>나, 노무비</v>
          </cell>
        </row>
        <row r="1073">
          <cell r="A1073" t="str">
            <v>56 통신내선공</v>
          </cell>
          <cell r="C1073" t="str">
            <v xml:space="preserve"> 통신내선공</v>
          </cell>
          <cell r="E1073" t="str">
            <v>인</v>
          </cell>
          <cell r="F1073">
            <v>0.71</v>
          </cell>
          <cell r="G1073">
            <v>63738</v>
          </cell>
          <cell r="H1073">
            <v>45253.9</v>
          </cell>
          <cell r="I1073" t="str">
            <v>기본,통신 3-61-라</v>
          </cell>
        </row>
        <row r="1074">
          <cell r="A1074" t="str">
            <v>56 보통인부</v>
          </cell>
          <cell r="C1074" t="str">
            <v xml:space="preserve"> 보통인부</v>
          </cell>
          <cell r="E1074" t="str">
            <v>인</v>
          </cell>
          <cell r="F1074">
            <v>0.108</v>
          </cell>
          <cell r="G1074">
            <v>34098</v>
          </cell>
          <cell r="H1074">
            <v>3682.5</v>
          </cell>
          <cell r="I1074" t="str">
            <v>기본×(1+천장)×개수,통신 3-61-사</v>
          </cell>
        </row>
        <row r="1075">
          <cell r="B1075" t="str">
            <v>소         계</v>
          </cell>
          <cell r="H1075">
            <v>48936</v>
          </cell>
          <cell r="I1075" t="str">
            <v>ⓑ</v>
          </cell>
        </row>
        <row r="1076">
          <cell r="C1076" t="str">
            <v>다, 기계경비</v>
          </cell>
        </row>
        <row r="1077">
          <cell r="C1077" t="str">
            <v xml:space="preserve"> 통신내선공</v>
          </cell>
          <cell r="E1077" t="str">
            <v>인</v>
          </cell>
          <cell r="F1077">
            <v>2.1000000000000001E-2</v>
          </cell>
          <cell r="G1077">
            <v>63738</v>
          </cell>
          <cell r="H1077">
            <v>1338.4</v>
          </cell>
        </row>
        <row r="1078">
          <cell r="B1078" t="str">
            <v>소         계</v>
          </cell>
          <cell r="H1078">
            <v>1338</v>
          </cell>
          <cell r="I1078" t="str">
            <v>ⓒ</v>
          </cell>
        </row>
        <row r="1080">
          <cell r="A1080" t="str">
            <v>56재   료   비</v>
          </cell>
          <cell r="B1080" t="str">
            <v>재   료   비</v>
          </cell>
          <cell r="D1080" t="str">
            <v>ⓐ</v>
          </cell>
          <cell r="H1080">
            <v>10064</v>
          </cell>
        </row>
        <row r="1081">
          <cell r="A1081" t="str">
            <v>56노   무   비</v>
          </cell>
          <cell r="B1081" t="str">
            <v>노   무   비</v>
          </cell>
          <cell r="D1081" t="str">
            <v>ⓑ</v>
          </cell>
          <cell r="H1081">
            <v>48936</v>
          </cell>
        </row>
        <row r="1082">
          <cell r="A1082" t="str">
            <v>56경        비</v>
          </cell>
          <cell r="B1082" t="str">
            <v>경        비</v>
          </cell>
          <cell r="D1082" t="str">
            <v>ⓒ</v>
          </cell>
          <cell r="H1082">
            <v>1338</v>
          </cell>
        </row>
        <row r="1083">
          <cell r="B1083" t="str">
            <v>계</v>
          </cell>
          <cell r="H1083">
            <v>60338</v>
          </cell>
        </row>
        <row r="1084">
          <cell r="B1084">
            <v>57</v>
          </cell>
          <cell r="C1084" t="str">
            <v xml:space="preserve"> 풀박스 설치</v>
          </cell>
          <cell r="D1084" t="str">
            <v xml:space="preserve"> 400×400×200</v>
          </cell>
          <cell r="E1084" t="str">
            <v>개</v>
          </cell>
          <cell r="F1084">
            <v>1</v>
          </cell>
        </row>
        <row r="1085">
          <cell r="C1085" t="str">
            <v>가, 재료비</v>
          </cell>
        </row>
        <row r="1086">
          <cell r="A1086" t="str">
            <v xml:space="preserve"> 풀박스  400×400×200</v>
          </cell>
          <cell r="C1086" t="str">
            <v xml:space="preserve"> 풀박스 </v>
          </cell>
          <cell r="D1086" t="str">
            <v xml:space="preserve"> 400×400×200</v>
          </cell>
          <cell r="E1086" t="str">
            <v>개</v>
          </cell>
          <cell r="F1086">
            <v>1</v>
          </cell>
          <cell r="G1086">
            <v>11160</v>
          </cell>
          <cell r="H1086">
            <v>11160</v>
          </cell>
          <cell r="I1086">
            <v>0</v>
          </cell>
        </row>
        <row r="1087">
          <cell r="A1087" t="str">
            <v xml:space="preserve"> 스트롱앵커   5/8" (M16)</v>
          </cell>
          <cell r="C1087" t="str">
            <v xml:space="preserve"> 스트롱앵커  </v>
          </cell>
          <cell r="D1087" t="str">
            <v xml:space="preserve"> 5/8" (M16)</v>
          </cell>
          <cell r="E1087" t="str">
            <v>개</v>
          </cell>
          <cell r="F1087">
            <v>2</v>
          </cell>
          <cell r="G1087">
            <v>180</v>
          </cell>
          <cell r="H1087">
            <v>360</v>
          </cell>
          <cell r="I1087">
            <v>0</v>
          </cell>
        </row>
        <row r="1088">
          <cell r="A1088" t="str">
            <v xml:space="preserve"> 달대볼트(아연도)  M16  L1000</v>
          </cell>
          <cell r="C1088" t="str">
            <v xml:space="preserve"> 달대볼트(아연도) </v>
          </cell>
          <cell r="D1088" t="str">
            <v xml:space="preserve"> M16  L1000</v>
          </cell>
          <cell r="E1088" t="str">
            <v>개</v>
          </cell>
          <cell r="F1088">
            <v>2</v>
          </cell>
          <cell r="G1088">
            <v>1252</v>
          </cell>
          <cell r="H1088">
            <v>2504</v>
          </cell>
          <cell r="I1088">
            <v>0</v>
          </cell>
        </row>
        <row r="1089">
          <cell r="B1089" t="str">
            <v>소         계</v>
          </cell>
          <cell r="H1089">
            <v>14024</v>
          </cell>
          <cell r="I1089" t="str">
            <v>ⓐ</v>
          </cell>
        </row>
        <row r="1090">
          <cell r="C1090" t="str">
            <v>나, 노무비</v>
          </cell>
        </row>
        <row r="1091">
          <cell r="A1091" t="str">
            <v>57 통신내선공</v>
          </cell>
          <cell r="C1091" t="str">
            <v xml:space="preserve"> 통신내선공</v>
          </cell>
          <cell r="E1091" t="str">
            <v>인</v>
          </cell>
          <cell r="F1091">
            <v>1.02</v>
          </cell>
          <cell r="G1091">
            <v>63738</v>
          </cell>
          <cell r="H1091">
            <v>65012.7</v>
          </cell>
          <cell r="I1091" t="str">
            <v>기본,통신 3-61-라</v>
          </cell>
        </row>
        <row r="1092">
          <cell r="A1092" t="str">
            <v>57 보통인부</v>
          </cell>
          <cell r="C1092" t="str">
            <v xml:space="preserve"> 보통인부</v>
          </cell>
          <cell r="E1092" t="str">
            <v>인</v>
          </cell>
          <cell r="F1092">
            <v>0.108</v>
          </cell>
          <cell r="G1092">
            <v>34098</v>
          </cell>
          <cell r="H1092">
            <v>3682.5</v>
          </cell>
          <cell r="I1092" t="str">
            <v>기본×(1+천장)×개수,통신 3-61-사</v>
          </cell>
        </row>
        <row r="1093">
          <cell r="B1093" t="str">
            <v>소         계</v>
          </cell>
          <cell r="H1093">
            <v>68695</v>
          </cell>
          <cell r="I1093" t="str">
            <v>ⓑ</v>
          </cell>
        </row>
        <row r="1094">
          <cell r="C1094" t="str">
            <v>다, 기계경비</v>
          </cell>
        </row>
        <row r="1095">
          <cell r="C1095" t="str">
            <v xml:space="preserve"> 통신내선공</v>
          </cell>
          <cell r="E1095" t="str">
            <v>인</v>
          </cell>
          <cell r="F1095">
            <v>0.03</v>
          </cell>
          <cell r="G1095">
            <v>63738</v>
          </cell>
          <cell r="H1095">
            <v>1912.1</v>
          </cell>
        </row>
        <row r="1096">
          <cell r="B1096" t="str">
            <v>소         계</v>
          </cell>
          <cell r="H1096">
            <v>1912</v>
          </cell>
          <cell r="I1096" t="str">
            <v>ⓒ</v>
          </cell>
        </row>
        <row r="1098">
          <cell r="A1098" t="str">
            <v>57재   료   비</v>
          </cell>
          <cell r="B1098" t="str">
            <v>재   료   비</v>
          </cell>
          <cell r="D1098" t="str">
            <v>ⓐ</v>
          </cell>
          <cell r="H1098">
            <v>14024</v>
          </cell>
        </row>
        <row r="1099">
          <cell r="A1099" t="str">
            <v>57노   무   비</v>
          </cell>
          <cell r="B1099" t="str">
            <v>노   무   비</v>
          </cell>
          <cell r="D1099" t="str">
            <v>ⓑ</v>
          </cell>
          <cell r="H1099">
            <v>68695</v>
          </cell>
        </row>
        <row r="1100">
          <cell r="A1100" t="str">
            <v>57경        비</v>
          </cell>
          <cell r="B1100" t="str">
            <v>경        비</v>
          </cell>
          <cell r="D1100" t="str">
            <v>ⓒ</v>
          </cell>
          <cell r="H1100">
            <v>1912</v>
          </cell>
        </row>
        <row r="1101">
          <cell r="B1101" t="str">
            <v>계</v>
          </cell>
          <cell r="H1101">
            <v>84631</v>
          </cell>
        </row>
        <row r="1102">
          <cell r="B1102">
            <v>58</v>
          </cell>
          <cell r="C1102" t="str">
            <v xml:space="preserve"> 풀박스 설치</v>
          </cell>
          <cell r="D1102" t="str">
            <v xml:space="preserve"> 500×500×300</v>
          </cell>
          <cell r="E1102" t="str">
            <v>개</v>
          </cell>
          <cell r="F1102">
            <v>1</v>
          </cell>
        </row>
        <row r="1103">
          <cell r="C1103" t="str">
            <v>가, 재료비</v>
          </cell>
        </row>
        <row r="1104">
          <cell r="A1104" t="str">
            <v xml:space="preserve"> 풀박스  500×500×300</v>
          </cell>
          <cell r="C1104" t="str">
            <v xml:space="preserve"> 풀박스 </v>
          </cell>
          <cell r="D1104" t="str">
            <v xml:space="preserve"> 500×500×300</v>
          </cell>
          <cell r="E1104" t="str">
            <v>개</v>
          </cell>
          <cell r="F1104">
            <v>1</v>
          </cell>
          <cell r="G1104">
            <v>22500</v>
          </cell>
          <cell r="H1104">
            <v>22500</v>
          </cell>
          <cell r="I1104">
            <v>0</v>
          </cell>
        </row>
        <row r="1105">
          <cell r="A1105" t="str">
            <v xml:space="preserve"> 스트롱앵커   5/8" (M16)</v>
          </cell>
          <cell r="C1105" t="str">
            <v xml:space="preserve"> 스트롱앵커  </v>
          </cell>
          <cell r="D1105" t="str">
            <v xml:space="preserve"> 5/8" (M16)</v>
          </cell>
          <cell r="E1105" t="str">
            <v>개</v>
          </cell>
          <cell r="F1105">
            <v>2</v>
          </cell>
          <cell r="G1105">
            <v>180</v>
          </cell>
          <cell r="H1105">
            <v>360</v>
          </cell>
          <cell r="I1105">
            <v>0</v>
          </cell>
        </row>
        <row r="1106">
          <cell r="A1106" t="str">
            <v xml:space="preserve"> 달대볼트(아연도)  M16  L1000</v>
          </cell>
          <cell r="C1106" t="str">
            <v xml:space="preserve"> 달대볼트(아연도) </v>
          </cell>
          <cell r="D1106" t="str">
            <v xml:space="preserve"> M16  L1000</v>
          </cell>
          <cell r="E1106" t="str">
            <v>개</v>
          </cell>
          <cell r="F1106">
            <v>2</v>
          </cell>
          <cell r="G1106">
            <v>1252</v>
          </cell>
          <cell r="H1106">
            <v>2504</v>
          </cell>
          <cell r="I1106">
            <v>0</v>
          </cell>
        </row>
        <row r="1107">
          <cell r="B1107" t="str">
            <v>소         계</v>
          </cell>
          <cell r="H1107">
            <v>25364</v>
          </cell>
          <cell r="I1107" t="str">
            <v>ⓐ</v>
          </cell>
        </row>
        <row r="1108">
          <cell r="C1108" t="str">
            <v>나, 노무비</v>
          </cell>
        </row>
        <row r="1109">
          <cell r="A1109" t="str">
            <v>58 통신내선공</v>
          </cell>
          <cell r="C1109" t="str">
            <v xml:space="preserve"> 통신내선공</v>
          </cell>
          <cell r="E1109" t="str">
            <v>인</v>
          </cell>
          <cell r="F1109">
            <v>1.02</v>
          </cell>
          <cell r="G1109">
            <v>63738</v>
          </cell>
          <cell r="H1109">
            <v>65012.7</v>
          </cell>
          <cell r="I1109" t="str">
            <v>기본,통신 3-61-라</v>
          </cell>
        </row>
        <row r="1110">
          <cell r="A1110" t="str">
            <v>58 보통인부</v>
          </cell>
          <cell r="C1110" t="str">
            <v xml:space="preserve"> 보통인부</v>
          </cell>
          <cell r="E1110" t="str">
            <v>인</v>
          </cell>
          <cell r="F1110">
            <v>0.108</v>
          </cell>
          <cell r="G1110">
            <v>34098</v>
          </cell>
          <cell r="H1110">
            <v>3682.5</v>
          </cell>
          <cell r="I1110" t="str">
            <v>기본×(1+천장)×개수,통신 3-61-사</v>
          </cell>
        </row>
        <row r="1111">
          <cell r="B1111" t="str">
            <v>소         계</v>
          </cell>
          <cell r="H1111">
            <v>68695</v>
          </cell>
          <cell r="I1111" t="str">
            <v>ⓑ</v>
          </cell>
        </row>
        <row r="1112">
          <cell r="C1112" t="str">
            <v>다, 기계경비</v>
          </cell>
        </row>
        <row r="1113">
          <cell r="C1113" t="str">
            <v xml:space="preserve"> 통신내선공</v>
          </cell>
          <cell r="E1113" t="str">
            <v>인</v>
          </cell>
          <cell r="F1113">
            <v>0.03</v>
          </cell>
          <cell r="G1113">
            <v>63738</v>
          </cell>
          <cell r="H1113">
            <v>1912.1</v>
          </cell>
        </row>
        <row r="1114">
          <cell r="B1114" t="str">
            <v>소         계</v>
          </cell>
          <cell r="H1114">
            <v>1912</v>
          </cell>
          <cell r="I1114" t="str">
            <v>ⓒ</v>
          </cell>
        </row>
        <row r="1116">
          <cell r="A1116" t="str">
            <v>58재   료   비</v>
          </cell>
          <cell r="B1116" t="str">
            <v>재   료   비</v>
          </cell>
          <cell r="D1116" t="str">
            <v>ⓐ</v>
          </cell>
          <cell r="H1116">
            <v>25364</v>
          </cell>
        </row>
        <row r="1117">
          <cell r="A1117" t="str">
            <v>58노   무   비</v>
          </cell>
          <cell r="B1117" t="str">
            <v>노   무   비</v>
          </cell>
          <cell r="D1117" t="str">
            <v>ⓑ</v>
          </cell>
          <cell r="H1117">
            <v>68695</v>
          </cell>
        </row>
        <row r="1118">
          <cell r="A1118" t="str">
            <v>58경        비</v>
          </cell>
          <cell r="B1118" t="str">
            <v>경        비</v>
          </cell>
          <cell r="D1118" t="str">
            <v>ⓒ</v>
          </cell>
          <cell r="H1118">
            <v>1912</v>
          </cell>
        </row>
        <row r="1119">
          <cell r="B1119" t="str">
            <v>계</v>
          </cell>
          <cell r="H1119">
            <v>95971</v>
          </cell>
        </row>
        <row r="1120">
          <cell r="B1120">
            <v>59</v>
          </cell>
          <cell r="C1120" t="str">
            <v xml:space="preserve"> 풀박스 설치</v>
          </cell>
          <cell r="D1120" t="str">
            <v xml:space="preserve"> 600×600×300</v>
          </cell>
          <cell r="E1120" t="str">
            <v>개</v>
          </cell>
          <cell r="F1120">
            <v>1</v>
          </cell>
        </row>
        <row r="1121">
          <cell r="C1121" t="str">
            <v>가, 재료비</v>
          </cell>
        </row>
        <row r="1122">
          <cell r="A1122" t="str">
            <v xml:space="preserve"> 풀박스  600×600×300</v>
          </cell>
          <cell r="C1122" t="str">
            <v xml:space="preserve"> 풀박스 </v>
          </cell>
          <cell r="D1122" t="str">
            <v xml:space="preserve"> 600×600×300</v>
          </cell>
          <cell r="E1122" t="str">
            <v>개</v>
          </cell>
          <cell r="F1122">
            <v>1</v>
          </cell>
          <cell r="G1122">
            <v>27450</v>
          </cell>
          <cell r="H1122">
            <v>27450</v>
          </cell>
          <cell r="I1122">
            <v>0</v>
          </cell>
        </row>
        <row r="1123">
          <cell r="A1123" t="str">
            <v xml:space="preserve"> 스트롱앵커   5/8" (M16)</v>
          </cell>
          <cell r="C1123" t="str">
            <v xml:space="preserve"> 스트롱앵커  </v>
          </cell>
          <cell r="D1123" t="str">
            <v xml:space="preserve"> 5/8" (M16)</v>
          </cell>
          <cell r="E1123" t="str">
            <v>개</v>
          </cell>
          <cell r="F1123">
            <v>2</v>
          </cell>
          <cell r="G1123">
            <v>180</v>
          </cell>
          <cell r="H1123">
            <v>360</v>
          </cell>
          <cell r="I1123">
            <v>0</v>
          </cell>
        </row>
        <row r="1124">
          <cell r="A1124" t="str">
            <v xml:space="preserve"> 달대볼트(아연도)  M16  L1000</v>
          </cell>
          <cell r="C1124" t="str">
            <v xml:space="preserve"> 달대볼트(아연도) </v>
          </cell>
          <cell r="D1124" t="str">
            <v xml:space="preserve"> M16  L1000</v>
          </cell>
          <cell r="E1124" t="str">
            <v>개</v>
          </cell>
          <cell r="F1124">
            <v>2</v>
          </cell>
          <cell r="G1124">
            <v>1252</v>
          </cell>
          <cell r="H1124">
            <v>2504</v>
          </cell>
          <cell r="I1124">
            <v>0</v>
          </cell>
        </row>
        <row r="1125">
          <cell r="B1125" t="str">
            <v>소         계</v>
          </cell>
          <cell r="H1125">
            <v>30314</v>
          </cell>
          <cell r="I1125" t="str">
            <v>ⓐ</v>
          </cell>
        </row>
        <row r="1126">
          <cell r="C1126" t="str">
            <v>나, 노무비</v>
          </cell>
        </row>
        <row r="1127">
          <cell r="A1127" t="str">
            <v>59 통신내선공</v>
          </cell>
          <cell r="C1127" t="str">
            <v xml:space="preserve"> 통신내선공</v>
          </cell>
          <cell r="E1127" t="str">
            <v>인</v>
          </cell>
          <cell r="F1127">
            <v>1.02</v>
          </cell>
          <cell r="G1127">
            <v>63738</v>
          </cell>
          <cell r="H1127">
            <v>65012.7</v>
          </cell>
          <cell r="I1127" t="str">
            <v>기본,통신 3-61-라</v>
          </cell>
        </row>
        <row r="1128">
          <cell r="A1128" t="str">
            <v>59 보통인부</v>
          </cell>
          <cell r="C1128" t="str">
            <v xml:space="preserve"> 보통인부</v>
          </cell>
          <cell r="E1128" t="str">
            <v>인</v>
          </cell>
          <cell r="F1128">
            <v>0.108</v>
          </cell>
          <cell r="G1128">
            <v>34098</v>
          </cell>
          <cell r="H1128">
            <v>3682.5</v>
          </cell>
          <cell r="I1128" t="str">
            <v>기본×(1+천장)×개수,통신 3-61-사</v>
          </cell>
        </row>
        <row r="1129">
          <cell r="B1129" t="str">
            <v>소         계</v>
          </cell>
          <cell r="H1129">
            <v>68695</v>
          </cell>
          <cell r="I1129" t="str">
            <v>ⓑ</v>
          </cell>
        </row>
        <row r="1130">
          <cell r="C1130" t="str">
            <v>다, 기계경비</v>
          </cell>
        </row>
        <row r="1131">
          <cell r="C1131" t="str">
            <v xml:space="preserve"> 통신내선공</v>
          </cell>
          <cell r="E1131" t="str">
            <v>인</v>
          </cell>
          <cell r="F1131">
            <v>0.03</v>
          </cell>
          <cell r="G1131">
            <v>63738</v>
          </cell>
          <cell r="H1131">
            <v>1912.1</v>
          </cell>
        </row>
        <row r="1132">
          <cell r="B1132" t="str">
            <v>소         계</v>
          </cell>
          <cell r="H1132">
            <v>1912</v>
          </cell>
          <cell r="I1132" t="str">
            <v>ⓒ</v>
          </cell>
        </row>
        <row r="1134">
          <cell r="A1134" t="str">
            <v>59재   료   비</v>
          </cell>
          <cell r="B1134" t="str">
            <v>재   료   비</v>
          </cell>
          <cell r="D1134" t="str">
            <v>ⓐ</v>
          </cell>
          <cell r="H1134">
            <v>30314</v>
          </cell>
        </row>
        <row r="1135">
          <cell r="A1135" t="str">
            <v>59노   무   비</v>
          </cell>
          <cell r="B1135" t="str">
            <v>노   무   비</v>
          </cell>
          <cell r="D1135" t="str">
            <v>ⓑ</v>
          </cell>
          <cell r="H1135">
            <v>68695</v>
          </cell>
        </row>
        <row r="1136">
          <cell r="A1136" t="str">
            <v>59경        비</v>
          </cell>
          <cell r="B1136" t="str">
            <v>경        비</v>
          </cell>
          <cell r="D1136" t="str">
            <v>ⓒ</v>
          </cell>
          <cell r="H1136">
            <v>1912</v>
          </cell>
        </row>
        <row r="1137">
          <cell r="B1137" t="str">
            <v>계</v>
          </cell>
          <cell r="H1137">
            <v>100921</v>
          </cell>
        </row>
        <row r="1138">
          <cell r="B1138">
            <v>60</v>
          </cell>
          <cell r="C1138" t="str">
            <v xml:space="preserve"> 풀박스 설치</v>
          </cell>
          <cell r="D1138" t="str">
            <v xml:space="preserve"> 200×200×150(매입)</v>
          </cell>
          <cell r="E1138" t="str">
            <v>개</v>
          </cell>
          <cell r="F1138">
            <v>1</v>
          </cell>
        </row>
        <row r="1139">
          <cell r="C1139" t="str">
            <v>가, 재료비</v>
          </cell>
        </row>
        <row r="1140">
          <cell r="A1140" t="str">
            <v xml:space="preserve"> 풀박스  200×200×150</v>
          </cell>
          <cell r="C1140" t="str">
            <v xml:space="preserve"> 풀박스 </v>
          </cell>
          <cell r="D1140" t="str">
            <v xml:space="preserve"> 200×200×150</v>
          </cell>
          <cell r="E1140" t="str">
            <v>개</v>
          </cell>
          <cell r="F1140">
            <v>1</v>
          </cell>
          <cell r="G1140">
            <v>4050</v>
          </cell>
          <cell r="H1140">
            <v>4050</v>
          </cell>
          <cell r="I1140">
            <v>0</v>
          </cell>
        </row>
        <row r="1141">
          <cell r="B1141" t="str">
            <v>소         계</v>
          </cell>
          <cell r="H1141">
            <v>4050</v>
          </cell>
          <cell r="I1141" t="str">
            <v>ⓐ</v>
          </cell>
        </row>
        <row r="1142">
          <cell r="C1142" t="str">
            <v>나, 노무비</v>
          </cell>
        </row>
        <row r="1143">
          <cell r="A1143" t="str">
            <v>60 통신내선공</v>
          </cell>
          <cell r="C1143" t="str">
            <v xml:space="preserve"> 통신내선공</v>
          </cell>
          <cell r="E1143" t="str">
            <v>인</v>
          </cell>
          <cell r="F1143">
            <v>0.66</v>
          </cell>
          <cell r="G1143">
            <v>63738</v>
          </cell>
          <cell r="H1143">
            <v>42067</v>
          </cell>
          <cell r="I1143" t="str">
            <v>기본,통신 3-61-라</v>
          </cell>
        </row>
        <row r="1144">
          <cell r="B1144" t="str">
            <v>소         계</v>
          </cell>
          <cell r="H1144">
            <v>42067</v>
          </cell>
          <cell r="I1144" t="str">
            <v>ⓑ</v>
          </cell>
        </row>
        <row r="1145">
          <cell r="C1145" t="str">
            <v>다, 기계경비</v>
          </cell>
        </row>
        <row r="1146">
          <cell r="C1146" t="str">
            <v xml:space="preserve"> 통신내선공</v>
          </cell>
          <cell r="E1146" t="str">
            <v>인</v>
          </cell>
          <cell r="F1146">
            <v>1.9E-2</v>
          </cell>
          <cell r="G1146">
            <v>63738</v>
          </cell>
          <cell r="H1146">
            <v>1211</v>
          </cell>
        </row>
        <row r="1147">
          <cell r="B1147" t="str">
            <v>소         계</v>
          </cell>
          <cell r="H1147">
            <v>1211</v>
          </cell>
          <cell r="I1147" t="str">
            <v>ⓒ</v>
          </cell>
        </row>
        <row r="1149">
          <cell r="A1149" t="str">
            <v>60재   료   비</v>
          </cell>
          <cell r="B1149" t="str">
            <v>재   료   비</v>
          </cell>
          <cell r="D1149" t="str">
            <v>ⓐ</v>
          </cell>
          <cell r="H1149">
            <v>4050</v>
          </cell>
        </row>
        <row r="1150">
          <cell r="A1150" t="str">
            <v>60노   무   비</v>
          </cell>
          <cell r="B1150" t="str">
            <v>노   무   비</v>
          </cell>
          <cell r="D1150" t="str">
            <v>ⓑ</v>
          </cell>
          <cell r="H1150">
            <v>42067</v>
          </cell>
        </row>
        <row r="1151">
          <cell r="A1151" t="str">
            <v>60경        비</v>
          </cell>
          <cell r="B1151" t="str">
            <v>경        비</v>
          </cell>
          <cell r="D1151" t="str">
            <v>ⓒ</v>
          </cell>
          <cell r="H1151">
            <v>1211</v>
          </cell>
        </row>
        <row r="1152">
          <cell r="B1152" t="str">
            <v>계</v>
          </cell>
          <cell r="H1152">
            <v>47328</v>
          </cell>
        </row>
        <row r="1156">
          <cell r="B1156">
            <v>61</v>
          </cell>
          <cell r="C1156" t="str">
            <v xml:space="preserve"> 풀박스 설치</v>
          </cell>
          <cell r="D1156" t="str">
            <v xml:space="preserve"> 200×200×200(매입)</v>
          </cell>
          <cell r="E1156" t="str">
            <v>개</v>
          </cell>
          <cell r="F1156">
            <v>1</v>
          </cell>
        </row>
        <row r="1157">
          <cell r="C1157" t="str">
            <v>가, 재료비</v>
          </cell>
        </row>
        <row r="1158">
          <cell r="A1158" t="str">
            <v xml:space="preserve"> 풀박스  200×200×200</v>
          </cell>
          <cell r="C1158" t="str">
            <v xml:space="preserve"> 풀박스 </v>
          </cell>
          <cell r="D1158" t="str">
            <v xml:space="preserve"> 200×200×200</v>
          </cell>
          <cell r="E1158" t="str">
            <v>개</v>
          </cell>
          <cell r="F1158">
            <v>1</v>
          </cell>
          <cell r="G1158">
            <v>4680</v>
          </cell>
          <cell r="H1158">
            <v>4680</v>
          </cell>
          <cell r="I1158">
            <v>0</v>
          </cell>
        </row>
        <row r="1159">
          <cell r="B1159" t="str">
            <v>소         계</v>
          </cell>
          <cell r="H1159">
            <v>4680</v>
          </cell>
          <cell r="I1159" t="str">
            <v>ⓐ</v>
          </cell>
        </row>
        <row r="1160">
          <cell r="C1160" t="str">
            <v>나, 노무비</v>
          </cell>
        </row>
        <row r="1161">
          <cell r="A1161" t="str">
            <v>61 통신내선공</v>
          </cell>
          <cell r="C1161" t="str">
            <v xml:space="preserve"> 통신내선공</v>
          </cell>
          <cell r="E1161" t="str">
            <v>인</v>
          </cell>
          <cell r="F1161">
            <v>0.66</v>
          </cell>
          <cell r="G1161">
            <v>63738</v>
          </cell>
          <cell r="H1161">
            <v>42067</v>
          </cell>
          <cell r="I1161" t="str">
            <v>기본,통신 3-61-라</v>
          </cell>
        </row>
        <row r="1162">
          <cell r="B1162" t="str">
            <v>소         계</v>
          </cell>
          <cell r="H1162">
            <v>42067</v>
          </cell>
          <cell r="I1162" t="str">
            <v>ⓑ</v>
          </cell>
        </row>
        <row r="1163">
          <cell r="C1163" t="str">
            <v>다, 기계경비</v>
          </cell>
        </row>
        <row r="1164">
          <cell r="C1164" t="str">
            <v xml:space="preserve"> 통신내선공</v>
          </cell>
          <cell r="E1164" t="str">
            <v>인</v>
          </cell>
          <cell r="F1164">
            <v>1.9E-2</v>
          </cell>
          <cell r="G1164">
            <v>63738</v>
          </cell>
          <cell r="H1164">
            <v>1211</v>
          </cell>
        </row>
        <row r="1165">
          <cell r="B1165" t="str">
            <v>소         계</v>
          </cell>
          <cell r="H1165">
            <v>1211</v>
          </cell>
          <cell r="I1165" t="str">
            <v>ⓒ</v>
          </cell>
        </row>
        <row r="1167">
          <cell r="A1167" t="str">
            <v>61재   료   비</v>
          </cell>
          <cell r="B1167" t="str">
            <v>재   료   비</v>
          </cell>
          <cell r="D1167" t="str">
            <v>ⓐ</v>
          </cell>
          <cell r="H1167">
            <v>4680</v>
          </cell>
        </row>
        <row r="1168">
          <cell r="A1168" t="str">
            <v>61노   무   비</v>
          </cell>
          <cell r="B1168" t="str">
            <v>노   무   비</v>
          </cell>
          <cell r="D1168" t="str">
            <v>ⓑ</v>
          </cell>
          <cell r="H1168">
            <v>42067</v>
          </cell>
        </row>
        <row r="1169">
          <cell r="A1169" t="str">
            <v>61경        비</v>
          </cell>
          <cell r="B1169" t="str">
            <v>경        비</v>
          </cell>
          <cell r="D1169" t="str">
            <v>ⓒ</v>
          </cell>
          <cell r="H1169">
            <v>1211</v>
          </cell>
        </row>
        <row r="1170">
          <cell r="B1170" t="str">
            <v>계</v>
          </cell>
          <cell r="H1170">
            <v>47958</v>
          </cell>
        </row>
        <row r="1174">
          <cell r="B1174">
            <v>62</v>
          </cell>
          <cell r="C1174" t="str">
            <v xml:space="preserve"> 풀박스 설치</v>
          </cell>
          <cell r="D1174" t="str">
            <v xml:space="preserve"> 200×200×150(철강조)</v>
          </cell>
          <cell r="E1174" t="str">
            <v>개</v>
          </cell>
          <cell r="F1174">
            <v>1</v>
          </cell>
        </row>
        <row r="1175">
          <cell r="C1175" t="str">
            <v>가, 재료비</v>
          </cell>
        </row>
        <row r="1176">
          <cell r="A1176" t="str">
            <v xml:space="preserve"> 풀박스  200×200×150</v>
          </cell>
          <cell r="C1176" t="str">
            <v xml:space="preserve"> 풀박스 </v>
          </cell>
          <cell r="D1176" t="str">
            <v xml:space="preserve"> 200×200×150</v>
          </cell>
          <cell r="E1176" t="str">
            <v>개</v>
          </cell>
          <cell r="F1176">
            <v>1</v>
          </cell>
          <cell r="G1176">
            <v>4050</v>
          </cell>
          <cell r="H1176">
            <v>4050</v>
          </cell>
          <cell r="I1176">
            <v>0</v>
          </cell>
        </row>
        <row r="1177">
          <cell r="B1177" t="str">
            <v>소         계</v>
          </cell>
          <cell r="H1177">
            <v>4050</v>
          </cell>
          <cell r="I1177" t="str">
            <v>ⓐ</v>
          </cell>
        </row>
        <row r="1178">
          <cell r="C1178" t="str">
            <v>나, 노무비</v>
          </cell>
        </row>
        <row r="1179">
          <cell r="A1179" t="str">
            <v>62 통신내선공</v>
          </cell>
          <cell r="C1179" t="str">
            <v xml:space="preserve"> 통신내선공</v>
          </cell>
          <cell r="E1179" t="str">
            <v>인</v>
          </cell>
          <cell r="F1179">
            <v>0.43</v>
          </cell>
          <cell r="G1179">
            <v>63738</v>
          </cell>
          <cell r="H1179">
            <v>27407.3</v>
          </cell>
          <cell r="I1179" t="str">
            <v>기본×(1+철강조),통신 3-61-라</v>
          </cell>
        </row>
        <row r="1180">
          <cell r="B1180" t="str">
            <v>소         계</v>
          </cell>
          <cell r="H1180">
            <v>27407</v>
          </cell>
          <cell r="I1180" t="str">
            <v>ⓑ</v>
          </cell>
        </row>
        <row r="1181">
          <cell r="C1181" t="str">
            <v>다, 기계경비</v>
          </cell>
        </row>
        <row r="1182">
          <cell r="C1182" t="str">
            <v xml:space="preserve"> 통신내선공</v>
          </cell>
          <cell r="E1182" t="str">
            <v>인</v>
          </cell>
          <cell r="F1182">
            <v>1.2E-2</v>
          </cell>
          <cell r="G1182">
            <v>63738</v>
          </cell>
          <cell r="H1182">
            <v>764.8</v>
          </cell>
        </row>
        <row r="1183">
          <cell r="B1183" t="str">
            <v>소         계</v>
          </cell>
          <cell r="H1183">
            <v>764</v>
          </cell>
          <cell r="I1183" t="str">
            <v>ⓒ</v>
          </cell>
        </row>
        <row r="1185">
          <cell r="A1185" t="str">
            <v>62재   료   비</v>
          </cell>
          <cell r="B1185" t="str">
            <v>재   료   비</v>
          </cell>
          <cell r="D1185" t="str">
            <v>ⓐ</v>
          </cell>
          <cell r="H1185">
            <v>4050</v>
          </cell>
        </row>
        <row r="1186">
          <cell r="A1186" t="str">
            <v>62노   무   비</v>
          </cell>
          <cell r="B1186" t="str">
            <v>노   무   비</v>
          </cell>
          <cell r="D1186" t="str">
            <v>ⓑ</v>
          </cell>
          <cell r="H1186">
            <v>27407</v>
          </cell>
        </row>
        <row r="1187">
          <cell r="A1187" t="str">
            <v>62경        비</v>
          </cell>
          <cell r="B1187" t="str">
            <v>경        비</v>
          </cell>
          <cell r="D1187" t="str">
            <v>ⓒ</v>
          </cell>
          <cell r="H1187">
            <v>764</v>
          </cell>
        </row>
        <row r="1188">
          <cell r="B1188" t="str">
            <v>계</v>
          </cell>
          <cell r="H1188">
            <v>32221</v>
          </cell>
        </row>
        <row r="1192">
          <cell r="B1192">
            <v>63</v>
          </cell>
          <cell r="C1192" t="str">
            <v xml:space="preserve"> 배선반 신설</v>
          </cell>
          <cell r="D1192" t="str">
            <v xml:space="preserve"> 178P</v>
          </cell>
          <cell r="E1192" t="str">
            <v>대</v>
          </cell>
          <cell r="F1192">
            <v>1</v>
          </cell>
        </row>
        <row r="1193">
          <cell r="C1193" t="str">
            <v>가, 재료비</v>
          </cell>
        </row>
        <row r="1194">
          <cell r="A1194" t="str">
            <v xml:space="preserve"> 배선반 178P</v>
          </cell>
          <cell r="C1194" t="str">
            <v xml:space="preserve"> 배선반</v>
          </cell>
          <cell r="D1194" t="str">
            <v xml:space="preserve"> 178P</v>
          </cell>
          <cell r="E1194" t="str">
            <v>m</v>
          </cell>
          <cell r="F1194">
            <v>1</v>
          </cell>
          <cell r="G1194">
            <v>6877600</v>
          </cell>
          <cell r="H1194">
            <v>6877600</v>
          </cell>
          <cell r="I1194">
            <v>0</v>
          </cell>
        </row>
        <row r="1195">
          <cell r="B1195" t="str">
            <v>소         계</v>
          </cell>
          <cell r="H1195">
            <v>6877600</v>
          </cell>
          <cell r="I1195" t="str">
            <v>ⓐ</v>
          </cell>
        </row>
        <row r="1196">
          <cell r="C1196" t="str">
            <v>나, 노무비</v>
          </cell>
        </row>
        <row r="1197">
          <cell r="A1197" t="str">
            <v>63 플랜트전공</v>
          </cell>
          <cell r="C1197" t="str">
            <v xml:space="preserve"> 플랜트전공</v>
          </cell>
          <cell r="E1197" t="str">
            <v>인</v>
          </cell>
          <cell r="F1197">
            <v>2.44</v>
          </cell>
          <cell r="G1197">
            <v>54503</v>
          </cell>
          <cell r="H1197">
            <v>132987.29999999999</v>
          </cell>
          <cell r="I1197" t="str">
            <v>기본,전기 3-81</v>
          </cell>
        </row>
        <row r="1198">
          <cell r="A1198" t="str">
            <v>63 보통인부</v>
          </cell>
          <cell r="C1198" t="str">
            <v xml:space="preserve"> 보통인부</v>
          </cell>
          <cell r="E1198" t="str">
            <v>인</v>
          </cell>
          <cell r="F1198">
            <v>1.63</v>
          </cell>
          <cell r="G1198">
            <v>34098</v>
          </cell>
          <cell r="H1198">
            <v>55579.7</v>
          </cell>
          <cell r="I1198" t="str">
            <v>기본,전기 3-81</v>
          </cell>
        </row>
        <row r="1199">
          <cell r="B1199" t="str">
            <v>소         계</v>
          </cell>
          <cell r="H1199">
            <v>188567</v>
          </cell>
          <cell r="I1199" t="str">
            <v>ⓑ</v>
          </cell>
        </row>
        <row r="1200">
          <cell r="C1200" t="str">
            <v>다, 기계경비</v>
          </cell>
        </row>
        <row r="1201">
          <cell r="C1201" t="str">
            <v xml:space="preserve"> 플랜트전공</v>
          </cell>
          <cell r="E1201" t="str">
            <v>인</v>
          </cell>
          <cell r="F1201">
            <v>7.2999999999999995E-2</v>
          </cell>
          <cell r="G1201">
            <v>54503</v>
          </cell>
          <cell r="H1201">
            <v>3978.7</v>
          </cell>
        </row>
        <row r="1202">
          <cell r="C1202" t="str">
            <v xml:space="preserve"> 보통인부</v>
          </cell>
          <cell r="E1202" t="str">
            <v>인</v>
          </cell>
          <cell r="F1202">
            <v>4.8000000000000001E-2</v>
          </cell>
          <cell r="G1202">
            <v>34098</v>
          </cell>
          <cell r="H1202">
            <v>1636.7</v>
          </cell>
        </row>
        <row r="1203">
          <cell r="B1203" t="str">
            <v>소         계</v>
          </cell>
          <cell r="H1203">
            <v>5615</v>
          </cell>
          <cell r="I1203" t="str">
            <v>ⓒ</v>
          </cell>
        </row>
        <row r="1205">
          <cell r="A1205" t="str">
            <v>63재   료   비</v>
          </cell>
          <cell r="B1205" t="str">
            <v>재   료   비</v>
          </cell>
          <cell r="D1205" t="str">
            <v>ⓐ</v>
          </cell>
          <cell r="H1205">
            <v>6877600</v>
          </cell>
        </row>
        <row r="1206">
          <cell r="A1206" t="str">
            <v>63노   무   비</v>
          </cell>
          <cell r="B1206" t="str">
            <v>노   무   비</v>
          </cell>
          <cell r="D1206" t="str">
            <v>ⓑ</v>
          </cell>
          <cell r="H1206">
            <v>188567</v>
          </cell>
        </row>
        <row r="1207">
          <cell r="A1207" t="str">
            <v>63경        비</v>
          </cell>
          <cell r="B1207" t="str">
            <v>경        비</v>
          </cell>
          <cell r="D1207" t="str">
            <v>ⓒ</v>
          </cell>
          <cell r="H1207">
            <v>5615</v>
          </cell>
        </row>
        <row r="1208">
          <cell r="B1208" t="str">
            <v>계</v>
          </cell>
          <cell r="H1208">
            <v>7071782</v>
          </cell>
        </row>
        <row r="1210">
          <cell r="B1210">
            <v>64</v>
          </cell>
          <cell r="C1210" t="str">
            <v xml:space="preserve"> 국선단자함</v>
          </cell>
          <cell r="D1210" t="str">
            <v xml:space="preserve"> 국선60/내선120</v>
          </cell>
          <cell r="E1210" t="str">
            <v>개</v>
          </cell>
          <cell r="F1210">
            <v>1</v>
          </cell>
        </row>
        <row r="1211">
          <cell r="C1211" t="str">
            <v>가, 재료비</v>
          </cell>
        </row>
        <row r="1212">
          <cell r="A1212" t="str">
            <v xml:space="preserve"> 국선단자함 국선60/내선120</v>
          </cell>
          <cell r="C1212" t="str">
            <v xml:space="preserve"> 국선단자함</v>
          </cell>
          <cell r="D1212" t="str">
            <v xml:space="preserve"> 국선60/내선120</v>
          </cell>
          <cell r="E1212" t="str">
            <v>개</v>
          </cell>
          <cell r="F1212">
            <v>1</v>
          </cell>
          <cell r="G1212">
            <v>420000</v>
          </cell>
          <cell r="H1212">
            <v>420000</v>
          </cell>
          <cell r="I1212">
            <v>0</v>
          </cell>
        </row>
        <row r="1213">
          <cell r="B1213" t="str">
            <v>소         계</v>
          </cell>
          <cell r="H1213">
            <v>420000</v>
          </cell>
          <cell r="I1213" t="str">
            <v>ⓐ</v>
          </cell>
        </row>
        <row r="1214">
          <cell r="C1214" t="str">
            <v>나, 노무비</v>
          </cell>
        </row>
        <row r="1215">
          <cell r="A1215" t="str">
            <v>64 통신내선공</v>
          </cell>
          <cell r="C1215" t="str">
            <v xml:space="preserve"> 통신내선공</v>
          </cell>
          <cell r="E1215" t="str">
            <v>인</v>
          </cell>
          <cell r="F1215">
            <v>0.69</v>
          </cell>
          <cell r="G1215">
            <v>63738</v>
          </cell>
          <cell r="H1215">
            <v>43979.199999999997</v>
          </cell>
          <cell r="I1215" t="str">
            <v>기본,통신 3-30</v>
          </cell>
        </row>
        <row r="1216">
          <cell r="A1216" t="str">
            <v>64 보통인부</v>
          </cell>
          <cell r="C1216" t="str">
            <v xml:space="preserve"> 보통인부</v>
          </cell>
          <cell r="E1216" t="str">
            <v>인</v>
          </cell>
          <cell r="F1216">
            <v>0.49</v>
          </cell>
          <cell r="G1216">
            <v>34098</v>
          </cell>
          <cell r="H1216">
            <v>16708</v>
          </cell>
          <cell r="I1216" t="str">
            <v>기본,통신 3-30</v>
          </cell>
        </row>
        <row r="1217">
          <cell r="B1217" t="str">
            <v>소         계</v>
          </cell>
          <cell r="H1217">
            <v>60687</v>
          </cell>
          <cell r="I1217" t="str">
            <v>ⓑ</v>
          </cell>
        </row>
        <row r="1218">
          <cell r="C1218" t="str">
            <v>다, 기계경비</v>
          </cell>
        </row>
        <row r="1219">
          <cell r="C1219" t="str">
            <v xml:space="preserve"> 통신내선공</v>
          </cell>
          <cell r="E1219" t="str">
            <v>인</v>
          </cell>
          <cell r="F1219">
            <v>0.02</v>
          </cell>
          <cell r="G1219">
            <v>63738</v>
          </cell>
          <cell r="H1219">
            <v>1274.7</v>
          </cell>
        </row>
        <row r="1220">
          <cell r="B1220" t="str">
            <v>소         계</v>
          </cell>
          <cell r="H1220">
            <v>1274</v>
          </cell>
          <cell r="I1220" t="str">
            <v>ⓒ</v>
          </cell>
        </row>
        <row r="1222">
          <cell r="A1222" t="str">
            <v>64재   료   비</v>
          </cell>
          <cell r="B1222" t="str">
            <v>재   료   비</v>
          </cell>
          <cell r="D1222" t="str">
            <v>ⓐ</v>
          </cell>
          <cell r="H1222">
            <v>420000</v>
          </cell>
        </row>
        <row r="1223">
          <cell r="A1223" t="str">
            <v>64노   무   비</v>
          </cell>
          <cell r="B1223" t="str">
            <v>노   무   비</v>
          </cell>
          <cell r="D1223" t="str">
            <v>ⓑ</v>
          </cell>
          <cell r="H1223">
            <v>60687</v>
          </cell>
        </row>
        <row r="1224">
          <cell r="A1224" t="str">
            <v>64경        비</v>
          </cell>
          <cell r="B1224" t="str">
            <v>경        비</v>
          </cell>
          <cell r="D1224" t="str">
            <v>ⓒ</v>
          </cell>
          <cell r="H1224">
            <v>1274</v>
          </cell>
        </row>
        <row r="1225">
          <cell r="B1225" t="str">
            <v>계</v>
          </cell>
          <cell r="H1225">
            <v>481961</v>
          </cell>
        </row>
        <row r="1228">
          <cell r="B1228">
            <v>65</v>
          </cell>
          <cell r="C1228" t="str">
            <v xml:space="preserve"> 전화단자함</v>
          </cell>
          <cell r="D1228" t="str">
            <v xml:space="preserve">  10P</v>
          </cell>
          <cell r="E1228" t="str">
            <v>개</v>
          </cell>
          <cell r="F1228">
            <v>1</v>
          </cell>
        </row>
        <row r="1229">
          <cell r="C1229" t="str">
            <v>가, 재료비</v>
          </cell>
        </row>
        <row r="1230">
          <cell r="A1230" t="str">
            <v xml:space="preserve"> 전화단자함 10P</v>
          </cell>
          <cell r="C1230" t="str">
            <v xml:space="preserve"> 전화단자함</v>
          </cell>
          <cell r="D1230" t="str">
            <v xml:space="preserve"> 10P</v>
          </cell>
          <cell r="E1230" t="str">
            <v>개</v>
          </cell>
          <cell r="F1230">
            <v>1</v>
          </cell>
          <cell r="G1230">
            <v>70000</v>
          </cell>
          <cell r="H1230">
            <v>70000</v>
          </cell>
          <cell r="I1230">
            <v>0</v>
          </cell>
        </row>
        <row r="1231">
          <cell r="B1231" t="str">
            <v>소         계</v>
          </cell>
          <cell r="H1231">
            <v>70000</v>
          </cell>
          <cell r="I1231" t="str">
            <v>ⓐ</v>
          </cell>
        </row>
        <row r="1232">
          <cell r="C1232" t="str">
            <v>나, 노무비</v>
          </cell>
        </row>
        <row r="1233">
          <cell r="A1233" t="str">
            <v>65 통신내선공</v>
          </cell>
          <cell r="C1233" t="str">
            <v xml:space="preserve"> 통신내선공</v>
          </cell>
          <cell r="E1233" t="str">
            <v>인</v>
          </cell>
          <cell r="F1233">
            <v>0.34</v>
          </cell>
          <cell r="G1233">
            <v>63738</v>
          </cell>
          <cell r="H1233">
            <v>21670.9</v>
          </cell>
          <cell r="I1233" t="str">
            <v>기본,통신 3-30</v>
          </cell>
        </row>
        <row r="1234">
          <cell r="A1234" t="str">
            <v>65 보통인부</v>
          </cell>
          <cell r="C1234" t="str">
            <v xml:space="preserve"> 보통인부</v>
          </cell>
          <cell r="E1234" t="str">
            <v>인</v>
          </cell>
          <cell r="F1234">
            <v>0.17</v>
          </cell>
          <cell r="G1234">
            <v>34098</v>
          </cell>
          <cell r="H1234">
            <v>5796.6</v>
          </cell>
          <cell r="I1234" t="str">
            <v>기본,통신 3-30</v>
          </cell>
        </row>
        <row r="1235">
          <cell r="B1235" t="str">
            <v>소         계</v>
          </cell>
          <cell r="H1235">
            <v>27467</v>
          </cell>
          <cell r="I1235" t="str">
            <v>ⓑ</v>
          </cell>
        </row>
        <row r="1236">
          <cell r="C1236" t="str">
            <v>다, 기계경비</v>
          </cell>
        </row>
        <row r="1237">
          <cell r="C1237" t="str">
            <v xml:space="preserve"> 통신내선공</v>
          </cell>
          <cell r="E1237" t="str">
            <v>인</v>
          </cell>
          <cell r="F1237">
            <v>0.01</v>
          </cell>
          <cell r="G1237">
            <v>63738</v>
          </cell>
          <cell r="H1237">
            <v>637.29999999999995</v>
          </cell>
        </row>
        <row r="1238">
          <cell r="B1238" t="str">
            <v>소         계</v>
          </cell>
          <cell r="H1238">
            <v>637</v>
          </cell>
          <cell r="I1238" t="str">
            <v>ⓒ</v>
          </cell>
        </row>
        <row r="1240">
          <cell r="A1240" t="str">
            <v>65재   료   비</v>
          </cell>
          <cell r="B1240" t="str">
            <v>재   료   비</v>
          </cell>
          <cell r="D1240" t="str">
            <v>ⓐ</v>
          </cell>
          <cell r="H1240">
            <v>70000</v>
          </cell>
        </row>
        <row r="1241">
          <cell r="A1241" t="str">
            <v>65노   무   비</v>
          </cell>
          <cell r="B1241" t="str">
            <v>노   무   비</v>
          </cell>
          <cell r="D1241" t="str">
            <v>ⓑ</v>
          </cell>
          <cell r="H1241">
            <v>27467</v>
          </cell>
        </row>
        <row r="1242">
          <cell r="A1242" t="str">
            <v>65경        비</v>
          </cell>
          <cell r="B1242" t="str">
            <v>경        비</v>
          </cell>
          <cell r="D1242" t="str">
            <v>ⓒ</v>
          </cell>
          <cell r="H1242">
            <v>637</v>
          </cell>
        </row>
        <row r="1243">
          <cell r="B1243" t="str">
            <v>계</v>
          </cell>
          <cell r="H1243">
            <v>98104</v>
          </cell>
        </row>
        <row r="1246">
          <cell r="B1246">
            <v>66</v>
          </cell>
          <cell r="C1246" t="str">
            <v xml:space="preserve"> 전화단자함</v>
          </cell>
          <cell r="D1246" t="str">
            <v xml:space="preserve">  20P</v>
          </cell>
          <cell r="E1246" t="str">
            <v>개</v>
          </cell>
          <cell r="F1246">
            <v>1</v>
          </cell>
        </row>
        <row r="1247">
          <cell r="C1247" t="str">
            <v>가, 재료비</v>
          </cell>
        </row>
        <row r="1248">
          <cell r="A1248" t="str">
            <v xml:space="preserve"> 전화단자함 20P</v>
          </cell>
          <cell r="C1248" t="str">
            <v xml:space="preserve"> 전화단자함</v>
          </cell>
          <cell r="D1248" t="str">
            <v xml:space="preserve"> 20P</v>
          </cell>
          <cell r="E1248" t="str">
            <v>개</v>
          </cell>
          <cell r="F1248">
            <v>1</v>
          </cell>
          <cell r="G1248">
            <v>90000</v>
          </cell>
          <cell r="H1248">
            <v>90000</v>
          </cell>
          <cell r="I1248">
            <v>0</v>
          </cell>
        </row>
        <row r="1249">
          <cell r="B1249" t="str">
            <v>소         계</v>
          </cell>
          <cell r="H1249">
            <v>90000</v>
          </cell>
          <cell r="I1249" t="str">
            <v>ⓐ</v>
          </cell>
        </row>
        <row r="1250">
          <cell r="C1250" t="str">
            <v>나, 노무비</v>
          </cell>
        </row>
        <row r="1251">
          <cell r="A1251" t="str">
            <v>66 통신내선공</v>
          </cell>
          <cell r="C1251" t="str">
            <v xml:space="preserve"> 통신내선공</v>
          </cell>
          <cell r="E1251" t="str">
            <v>인</v>
          </cell>
          <cell r="F1251">
            <v>0.36</v>
          </cell>
          <cell r="G1251">
            <v>63738</v>
          </cell>
          <cell r="H1251">
            <v>22945.599999999999</v>
          </cell>
          <cell r="I1251" t="str">
            <v>기본,통신 3-30</v>
          </cell>
        </row>
        <row r="1252">
          <cell r="A1252" t="str">
            <v>66 보통인부</v>
          </cell>
          <cell r="C1252" t="str">
            <v xml:space="preserve"> 보통인부</v>
          </cell>
          <cell r="E1252" t="str">
            <v>인</v>
          </cell>
          <cell r="F1252">
            <v>0.18</v>
          </cell>
          <cell r="G1252">
            <v>34098</v>
          </cell>
          <cell r="H1252">
            <v>6137.6</v>
          </cell>
          <cell r="I1252" t="str">
            <v>기본,통신 3-30</v>
          </cell>
        </row>
        <row r="1253">
          <cell r="B1253" t="str">
            <v>소         계</v>
          </cell>
          <cell r="H1253">
            <v>29083</v>
          </cell>
          <cell r="I1253" t="str">
            <v>ⓑ</v>
          </cell>
        </row>
        <row r="1254">
          <cell r="C1254" t="str">
            <v>다, 기계경비</v>
          </cell>
        </row>
        <row r="1255">
          <cell r="C1255" t="str">
            <v xml:space="preserve"> 통신내선공</v>
          </cell>
          <cell r="E1255" t="str">
            <v>인</v>
          </cell>
          <cell r="F1255">
            <v>0.01</v>
          </cell>
          <cell r="G1255">
            <v>63738</v>
          </cell>
          <cell r="H1255">
            <v>637.29999999999995</v>
          </cell>
        </row>
        <row r="1256">
          <cell r="B1256" t="str">
            <v>소         계</v>
          </cell>
          <cell r="H1256">
            <v>637</v>
          </cell>
          <cell r="I1256" t="str">
            <v>ⓒ</v>
          </cell>
        </row>
        <row r="1258">
          <cell r="A1258" t="str">
            <v>66재   료   비</v>
          </cell>
          <cell r="B1258" t="str">
            <v>재   료   비</v>
          </cell>
          <cell r="D1258" t="str">
            <v>ⓐ</v>
          </cell>
          <cell r="H1258">
            <v>90000</v>
          </cell>
        </row>
        <row r="1259">
          <cell r="A1259" t="str">
            <v>66노   무   비</v>
          </cell>
          <cell r="B1259" t="str">
            <v>노   무   비</v>
          </cell>
          <cell r="D1259" t="str">
            <v>ⓑ</v>
          </cell>
          <cell r="H1259">
            <v>29083</v>
          </cell>
        </row>
        <row r="1260">
          <cell r="A1260" t="str">
            <v>66경        비</v>
          </cell>
          <cell r="B1260" t="str">
            <v>경        비</v>
          </cell>
          <cell r="D1260" t="str">
            <v>ⓒ</v>
          </cell>
          <cell r="H1260">
            <v>637</v>
          </cell>
        </row>
        <row r="1261">
          <cell r="B1261" t="str">
            <v>계</v>
          </cell>
          <cell r="H1261">
            <v>119720</v>
          </cell>
        </row>
        <row r="1264">
          <cell r="B1264">
            <v>67</v>
          </cell>
          <cell r="C1264" t="str">
            <v xml:space="preserve"> 전화단자함</v>
          </cell>
          <cell r="D1264" t="str">
            <v xml:space="preserve">  30P</v>
          </cell>
          <cell r="E1264" t="str">
            <v>개</v>
          </cell>
          <cell r="F1264">
            <v>1</v>
          </cell>
        </row>
        <row r="1265">
          <cell r="C1265" t="str">
            <v>가, 재료비</v>
          </cell>
        </row>
        <row r="1266">
          <cell r="A1266" t="str">
            <v xml:space="preserve"> 전화단자함 30P</v>
          </cell>
          <cell r="C1266" t="str">
            <v xml:space="preserve"> 전화단자함</v>
          </cell>
          <cell r="D1266" t="str">
            <v xml:space="preserve"> 30P</v>
          </cell>
          <cell r="E1266" t="str">
            <v>개</v>
          </cell>
          <cell r="F1266">
            <v>1</v>
          </cell>
          <cell r="G1266">
            <v>95000</v>
          </cell>
          <cell r="H1266">
            <v>95000</v>
          </cell>
          <cell r="I1266">
            <v>0</v>
          </cell>
        </row>
        <row r="1267">
          <cell r="B1267" t="str">
            <v>소         계</v>
          </cell>
          <cell r="H1267">
            <v>95000</v>
          </cell>
          <cell r="I1267" t="str">
            <v>ⓐ</v>
          </cell>
        </row>
        <row r="1268">
          <cell r="C1268" t="str">
            <v>나, 노무비</v>
          </cell>
        </row>
        <row r="1269">
          <cell r="A1269" t="str">
            <v>67 통신내선공</v>
          </cell>
          <cell r="C1269" t="str">
            <v xml:space="preserve"> 통신내선공</v>
          </cell>
          <cell r="E1269" t="str">
            <v>인</v>
          </cell>
          <cell r="F1269">
            <v>0.65</v>
          </cell>
          <cell r="G1269">
            <v>63738</v>
          </cell>
          <cell r="H1269">
            <v>41429.699999999997</v>
          </cell>
          <cell r="I1269" t="str">
            <v>기본,통신 3-30</v>
          </cell>
        </row>
        <row r="1270">
          <cell r="A1270" t="str">
            <v>67 보통인부</v>
          </cell>
          <cell r="C1270" t="str">
            <v xml:space="preserve"> 보통인부</v>
          </cell>
          <cell r="E1270" t="str">
            <v>인</v>
          </cell>
          <cell r="F1270">
            <v>0.45</v>
          </cell>
          <cell r="G1270">
            <v>34098</v>
          </cell>
          <cell r="H1270">
            <v>15344.1</v>
          </cell>
          <cell r="I1270" t="str">
            <v>기본,통신 3-30</v>
          </cell>
        </row>
        <row r="1271">
          <cell r="B1271" t="str">
            <v>소         계</v>
          </cell>
          <cell r="H1271">
            <v>56773</v>
          </cell>
          <cell r="I1271" t="str">
            <v>ⓑ</v>
          </cell>
        </row>
        <row r="1272">
          <cell r="C1272" t="str">
            <v>다, 기계경비</v>
          </cell>
        </row>
        <row r="1273">
          <cell r="C1273" t="str">
            <v xml:space="preserve"> 통신내선공</v>
          </cell>
          <cell r="E1273" t="str">
            <v>인</v>
          </cell>
          <cell r="F1273">
            <v>1.9E-2</v>
          </cell>
          <cell r="G1273">
            <v>63738</v>
          </cell>
          <cell r="H1273">
            <v>1211</v>
          </cell>
        </row>
        <row r="1274">
          <cell r="B1274" t="str">
            <v>소         계</v>
          </cell>
          <cell r="H1274">
            <v>1211</v>
          </cell>
          <cell r="I1274" t="str">
            <v>ⓒ</v>
          </cell>
        </row>
        <row r="1276">
          <cell r="A1276" t="str">
            <v>67재   료   비</v>
          </cell>
          <cell r="B1276" t="str">
            <v>재   료   비</v>
          </cell>
          <cell r="D1276" t="str">
            <v>ⓐ</v>
          </cell>
          <cell r="H1276">
            <v>95000</v>
          </cell>
        </row>
        <row r="1277">
          <cell r="A1277" t="str">
            <v>67노   무   비</v>
          </cell>
          <cell r="B1277" t="str">
            <v>노   무   비</v>
          </cell>
          <cell r="D1277" t="str">
            <v>ⓑ</v>
          </cell>
          <cell r="H1277">
            <v>56773</v>
          </cell>
        </row>
        <row r="1278">
          <cell r="A1278" t="str">
            <v>67경        비</v>
          </cell>
          <cell r="B1278" t="str">
            <v>경        비</v>
          </cell>
          <cell r="D1278" t="str">
            <v>ⓒ</v>
          </cell>
          <cell r="H1278">
            <v>1211</v>
          </cell>
        </row>
        <row r="1279">
          <cell r="B1279" t="str">
            <v>계</v>
          </cell>
          <cell r="H1279">
            <v>152984</v>
          </cell>
        </row>
        <row r="1282">
          <cell r="B1282">
            <v>68</v>
          </cell>
          <cell r="C1282" t="str">
            <v xml:space="preserve"> 접지단자함 설치</v>
          </cell>
          <cell r="D1282" t="str">
            <v xml:space="preserve"> 450×500×150</v>
          </cell>
          <cell r="E1282" t="str">
            <v>개</v>
          </cell>
          <cell r="F1282">
            <v>1</v>
          </cell>
        </row>
        <row r="1283">
          <cell r="C1283" t="str">
            <v>가, 재료비</v>
          </cell>
        </row>
        <row r="1284">
          <cell r="A1284" t="str">
            <v xml:space="preserve"> 접지단자함(SUS)   450×500×150</v>
          </cell>
          <cell r="C1284" t="str">
            <v xml:space="preserve"> 접지단자함(SUS)  </v>
          </cell>
          <cell r="D1284" t="str">
            <v xml:space="preserve"> 450×500×150</v>
          </cell>
          <cell r="E1284" t="str">
            <v>개</v>
          </cell>
          <cell r="F1284">
            <v>1</v>
          </cell>
          <cell r="G1284">
            <v>180000</v>
          </cell>
          <cell r="H1284">
            <v>180000</v>
          </cell>
          <cell r="I1284">
            <v>0</v>
          </cell>
        </row>
        <row r="1285">
          <cell r="B1285" t="str">
            <v>소         계</v>
          </cell>
          <cell r="H1285">
            <v>180000</v>
          </cell>
          <cell r="I1285" t="str">
            <v>ⓐ</v>
          </cell>
        </row>
        <row r="1286">
          <cell r="C1286" t="str">
            <v>나, 노무비</v>
          </cell>
        </row>
        <row r="1287">
          <cell r="A1287" t="str">
            <v>68 통신내선공</v>
          </cell>
          <cell r="C1287" t="str">
            <v xml:space="preserve"> 통신내선공</v>
          </cell>
          <cell r="E1287" t="str">
            <v>인</v>
          </cell>
          <cell r="F1287">
            <v>0.95</v>
          </cell>
          <cell r="G1287">
            <v>63738</v>
          </cell>
          <cell r="H1287">
            <v>60551.1</v>
          </cell>
          <cell r="I1287" t="str">
            <v>기본,통신 3-61-라</v>
          </cell>
        </row>
        <row r="1288">
          <cell r="B1288" t="str">
            <v>소         계</v>
          </cell>
          <cell r="H1288">
            <v>60551</v>
          </cell>
          <cell r="I1288" t="str">
            <v>ⓑ</v>
          </cell>
        </row>
        <row r="1289">
          <cell r="C1289" t="str">
            <v>다, 기계경비</v>
          </cell>
        </row>
        <row r="1290">
          <cell r="C1290" t="str">
            <v xml:space="preserve"> 통신내선공</v>
          </cell>
          <cell r="E1290" t="str">
            <v>인</v>
          </cell>
          <cell r="F1290">
            <v>2.8000000000000001E-2</v>
          </cell>
          <cell r="G1290">
            <v>63738</v>
          </cell>
          <cell r="H1290">
            <v>1784.6</v>
          </cell>
        </row>
        <row r="1291">
          <cell r="B1291" t="str">
            <v>소         계</v>
          </cell>
          <cell r="H1291">
            <v>1784</v>
          </cell>
          <cell r="I1291" t="str">
            <v>ⓒ</v>
          </cell>
        </row>
        <row r="1293">
          <cell r="A1293" t="str">
            <v>68재   료   비</v>
          </cell>
          <cell r="B1293" t="str">
            <v>재   료   비</v>
          </cell>
          <cell r="D1293" t="str">
            <v>ⓐ</v>
          </cell>
          <cell r="H1293">
            <v>180000</v>
          </cell>
        </row>
        <row r="1294">
          <cell r="A1294" t="str">
            <v>68노   무   비</v>
          </cell>
          <cell r="B1294" t="str">
            <v>노   무   비</v>
          </cell>
          <cell r="D1294" t="str">
            <v>ⓑ</v>
          </cell>
          <cell r="H1294">
            <v>60551</v>
          </cell>
        </row>
        <row r="1295">
          <cell r="A1295" t="str">
            <v>68경        비</v>
          </cell>
          <cell r="B1295" t="str">
            <v>경        비</v>
          </cell>
          <cell r="D1295" t="str">
            <v>ⓒ</v>
          </cell>
          <cell r="H1295">
            <v>1784</v>
          </cell>
        </row>
        <row r="1296">
          <cell r="B1296" t="str">
            <v>계</v>
          </cell>
          <cell r="H1296">
            <v>242335</v>
          </cell>
        </row>
        <row r="1300">
          <cell r="B1300">
            <v>69</v>
          </cell>
          <cell r="C1300" t="str">
            <v xml:space="preserve"> 전화콘센트 설치</v>
          </cell>
          <cell r="D1300" t="str">
            <v xml:space="preserve"> 4P</v>
          </cell>
          <cell r="E1300" t="str">
            <v>개</v>
          </cell>
          <cell r="F1300">
            <v>1</v>
          </cell>
        </row>
        <row r="1301">
          <cell r="C1301" t="str">
            <v>가, 재료비</v>
          </cell>
        </row>
        <row r="1302">
          <cell r="A1302" t="str">
            <v xml:space="preserve"> 전화기 콘센트   4P</v>
          </cell>
          <cell r="C1302" t="str">
            <v xml:space="preserve"> 전화기 콘센트  </v>
          </cell>
          <cell r="D1302" t="str">
            <v xml:space="preserve"> 4P</v>
          </cell>
          <cell r="E1302" t="str">
            <v>개</v>
          </cell>
          <cell r="F1302">
            <v>1</v>
          </cell>
          <cell r="G1302">
            <v>560</v>
          </cell>
          <cell r="H1302">
            <v>560</v>
          </cell>
          <cell r="I1302">
            <v>0</v>
          </cell>
        </row>
        <row r="1303">
          <cell r="B1303" t="str">
            <v>소         계</v>
          </cell>
          <cell r="H1303">
            <v>560</v>
          </cell>
          <cell r="I1303" t="str">
            <v>ⓐ</v>
          </cell>
        </row>
        <row r="1304">
          <cell r="C1304" t="str">
            <v>나, 노무비</v>
          </cell>
        </row>
        <row r="1305">
          <cell r="A1305" t="str">
            <v>69 통신내선공</v>
          </cell>
          <cell r="C1305" t="str">
            <v xml:space="preserve"> 통신내선공</v>
          </cell>
          <cell r="E1305" t="str">
            <v>인</v>
          </cell>
          <cell r="F1305">
            <v>7.0000000000000007E-2</v>
          </cell>
          <cell r="G1305">
            <v>63738</v>
          </cell>
          <cell r="H1305">
            <v>4461.6000000000004</v>
          </cell>
          <cell r="I1305" t="str">
            <v>기본×콘센트미설치,통신 3-29</v>
          </cell>
        </row>
        <row r="1306">
          <cell r="B1306" t="str">
            <v>소         계</v>
          </cell>
          <cell r="H1306">
            <v>4461</v>
          </cell>
          <cell r="I1306" t="str">
            <v>ⓑ</v>
          </cell>
        </row>
        <row r="1307">
          <cell r="C1307" t="str">
            <v>다, 기계경비</v>
          </cell>
        </row>
        <row r="1308">
          <cell r="C1308" t="str">
            <v xml:space="preserve"> 통신내선공</v>
          </cell>
          <cell r="E1308" t="str">
            <v>인</v>
          </cell>
          <cell r="F1308">
            <v>2E-3</v>
          </cell>
          <cell r="G1308">
            <v>63738</v>
          </cell>
          <cell r="H1308">
            <v>127.4</v>
          </cell>
        </row>
        <row r="1309">
          <cell r="B1309" t="str">
            <v>소         계</v>
          </cell>
          <cell r="H1309">
            <v>127</v>
          </cell>
          <cell r="I1309" t="str">
            <v>ⓒ</v>
          </cell>
        </row>
        <row r="1311">
          <cell r="A1311" t="str">
            <v>69재   료   비</v>
          </cell>
          <cell r="B1311" t="str">
            <v>재   료   비</v>
          </cell>
          <cell r="D1311" t="str">
            <v>ⓐ</v>
          </cell>
          <cell r="H1311">
            <v>560</v>
          </cell>
        </row>
        <row r="1312">
          <cell r="A1312" t="str">
            <v>69노   무   비</v>
          </cell>
          <cell r="B1312" t="str">
            <v>노   무   비</v>
          </cell>
          <cell r="D1312" t="str">
            <v>ⓑ</v>
          </cell>
          <cell r="H1312">
            <v>4461</v>
          </cell>
        </row>
        <row r="1313">
          <cell r="A1313" t="str">
            <v>69경        비</v>
          </cell>
          <cell r="B1313" t="str">
            <v>경        비</v>
          </cell>
          <cell r="D1313" t="str">
            <v>ⓒ</v>
          </cell>
          <cell r="H1313">
            <v>127</v>
          </cell>
        </row>
        <row r="1314">
          <cell r="B1314" t="str">
            <v>계</v>
          </cell>
          <cell r="H1314">
            <v>5148</v>
          </cell>
        </row>
        <row r="1318">
          <cell r="B1318">
            <v>70</v>
          </cell>
          <cell r="C1318" t="str">
            <v xml:space="preserve"> 스위치 BOX 설치</v>
          </cell>
          <cell r="D1318" t="str">
            <v xml:space="preserve"> 벽부형</v>
          </cell>
          <cell r="E1318" t="str">
            <v>개</v>
          </cell>
          <cell r="F1318">
            <v>1</v>
          </cell>
        </row>
        <row r="1319">
          <cell r="C1319" t="str">
            <v>가, 재료비</v>
          </cell>
        </row>
        <row r="1320">
          <cell r="A1320" t="str">
            <v xml:space="preserve"> 스위치박스   2개용 54㎜</v>
          </cell>
          <cell r="C1320" t="str">
            <v xml:space="preserve"> 스위치박스  </v>
          </cell>
          <cell r="D1320" t="str">
            <v xml:space="preserve"> 2개용 54㎜</v>
          </cell>
          <cell r="E1320" t="str">
            <v>개</v>
          </cell>
          <cell r="F1320">
            <v>1</v>
          </cell>
          <cell r="G1320">
            <v>660</v>
          </cell>
          <cell r="H1320">
            <v>660</v>
          </cell>
          <cell r="I1320">
            <v>0</v>
          </cell>
        </row>
        <row r="1321">
          <cell r="A1321" t="str">
            <v xml:space="preserve"> 박스커버-4각   2개용S/W (평)</v>
          </cell>
          <cell r="C1321" t="str">
            <v xml:space="preserve"> 박스커버-4각  </v>
          </cell>
          <cell r="D1321" t="str">
            <v xml:space="preserve"> 2개용S/W (평)</v>
          </cell>
          <cell r="E1321" t="str">
            <v>개</v>
          </cell>
          <cell r="F1321">
            <v>1</v>
          </cell>
          <cell r="G1321">
            <v>190</v>
          </cell>
          <cell r="H1321">
            <v>190</v>
          </cell>
          <cell r="I1321">
            <v>0</v>
          </cell>
        </row>
        <row r="1322">
          <cell r="B1322" t="str">
            <v>소         계</v>
          </cell>
          <cell r="H1322">
            <v>850</v>
          </cell>
          <cell r="I1322" t="str">
            <v>ⓐ</v>
          </cell>
        </row>
        <row r="1323">
          <cell r="C1323" t="str">
            <v>나, 노무비</v>
          </cell>
        </row>
        <row r="1324">
          <cell r="A1324" t="str">
            <v>70 통신내선공</v>
          </cell>
          <cell r="C1324" t="str">
            <v xml:space="preserve"> 통신내선공</v>
          </cell>
          <cell r="E1324" t="str">
            <v>인</v>
          </cell>
          <cell r="F1324">
            <v>0.2</v>
          </cell>
          <cell r="G1324">
            <v>63738</v>
          </cell>
          <cell r="H1324">
            <v>12747.6</v>
          </cell>
          <cell r="I1324" t="str">
            <v>기본,통신 3-61-다</v>
          </cell>
        </row>
        <row r="1325">
          <cell r="B1325" t="str">
            <v>소         계</v>
          </cell>
          <cell r="H1325">
            <v>12747</v>
          </cell>
          <cell r="I1325" t="str">
            <v>ⓑ</v>
          </cell>
        </row>
        <row r="1326">
          <cell r="C1326" t="str">
            <v>다, 기계경비</v>
          </cell>
        </row>
        <row r="1327">
          <cell r="C1327" t="str">
            <v xml:space="preserve"> 통신내선공</v>
          </cell>
          <cell r="E1327" t="str">
            <v>인</v>
          </cell>
          <cell r="F1327">
            <v>6.0000000000000001E-3</v>
          </cell>
          <cell r="G1327">
            <v>63738</v>
          </cell>
          <cell r="H1327">
            <v>382.4</v>
          </cell>
        </row>
        <row r="1328">
          <cell r="B1328" t="str">
            <v>소         계</v>
          </cell>
          <cell r="H1328">
            <v>382</v>
          </cell>
          <cell r="I1328" t="str">
            <v>ⓒ</v>
          </cell>
        </row>
        <row r="1330">
          <cell r="A1330" t="str">
            <v>70재   료   비</v>
          </cell>
          <cell r="B1330" t="str">
            <v>재   료   비</v>
          </cell>
          <cell r="D1330" t="str">
            <v>ⓐ</v>
          </cell>
          <cell r="H1330">
            <v>850</v>
          </cell>
        </row>
        <row r="1331">
          <cell r="A1331" t="str">
            <v>70노   무   비</v>
          </cell>
          <cell r="B1331" t="str">
            <v>노   무   비</v>
          </cell>
          <cell r="D1331" t="str">
            <v>ⓑ</v>
          </cell>
          <cell r="H1331">
            <v>12747</v>
          </cell>
        </row>
        <row r="1332">
          <cell r="A1332" t="str">
            <v>70경        비</v>
          </cell>
          <cell r="B1332" t="str">
            <v>경        비</v>
          </cell>
          <cell r="D1332" t="str">
            <v>ⓒ</v>
          </cell>
          <cell r="H1332">
            <v>382</v>
          </cell>
        </row>
        <row r="1333">
          <cell r="B1333" t="str">
            <v>계</v>
          </cell>
          <cell r="H1333">
            <v>13979</v>
          </cell>
        </row>
        <row r="1336">
          <cell r="B1336">
            <v>71</v>
          </cell>
          <cell r="C1336" t="str">
            <v xml:space="preserve"> OUTLET BOX 설치</v>
          </cell>
          <cell r="D1336" t="str">
            <v xml:space="preserve"> 중형 4각 54mm</v>
          </cell>
          <cell r="E1336" t="str">
            <v>개</v>
          </cell>
          <cell r="F1336">
            <v>1</v>
          </cell>
        </row>
        <row r="1337">
          <cell r="C1337" t="str">
            <v>가, 재료비</v>
          </cell>
        </row>
        <row r="1338">
          <cell r="A1338" t="str">
            <v xml:space="preserve"> 아우트레트박스  중형 4각 54㎜</v>
          </cell>
          <cell r="C1338" t="str">
            <v xml:space="preserve"> 아우트레트박스 </v>
          </cell>
          <cell r="D1338" t="str">
            <v xml:space="preserve"> 중형 4각 54㎜</v>
          </cell>
          <cell r="E1338" t="str">
            <v>개</v>
          </cell>
          <cell r="F1338">
            <v>1</v>
          </cell>
          <cell r="G1338">
            <v>660</v>
          </cell>
          <cell r="H1338">
            <v>660</v>
          </cell>
          <cell r="I1338">
            <v>0</v>
          </cell>
        </row>
        <row r="1339">
          <cell r="A1339" t="str">
            <v xml:space="preserve"> 박스커버-4각   둥근구멍(평)</v>
          </cell>
          <cell r="C1339" t="str">
            <v xml:space="preserve"> 박스커버-4각  </v>
          </cell>
          <cell r="D1339" t="str">
            <v xml:space="preserve"> 둥근구멍(평)</v>
          </cell>
          <cell r="E1339" t="str">
            <v>개</v>
          </cell>
          <cell r="F1339">
            <v>1</v>
          </cell>
          <cell r="G1339">
            <v>190</v>
          </cell>
          <cell r="H1339">
            <v>190</v>
          </cell>
          <cell r="I1339">
            <v>0</v>
          </cell>
        </row>
        <row r="1340">
          <cell r="B1340" t="str">
            <v>소         계</v>
          </cell>
          <cell r="H1340">
            <v>850</v>
          </cell>
          <cell r="I1340" t="str">
            <v>ⓐ</v>
          </cell>
        </row>
        <row r="1341">
          <cell r="C1341" t="str">
            <v>나, 노무비</v>
          </cell>
        </row>
        <row r="1342">
          <cell r="A1342" t="str">
            <v>71 통신내선공</v>
          </cell>
          <cell r="C1342" t="str">
            <v xml:space="preserve"> 통신내선공</v>
          </cell>
          <cell r="E1342" t="str">
            <v>인</v>
          </cell>
          <cell r="F1342">
            <v>0.24</v>
          </cell>
          <cell r="G1342">
            <v>63738</v>
          </cell>
          <cell r="H1342">
            <v>15297.1</v>
          </cell>
          <cell r="I1342" t="str">
            <v>기본×(천장노출),통신 3-61-다</v>
          </cell>
        </row>
        <row r="1343">
          <cell r="B1343" t="str">
            <v>소         계</v>
          </cell>
          <cell r="H1343">
            <v>15297</v>
          </cell>
          <cell r="I1343" t="str">
            <v>ⓑ</v>
          </cell>
        </row>
        <row r="1344">
          <cell r="C1344" t="str">
            <v>다, 기계경비</v>
          </cell>
        </row>
        <row r="1345">
          <cell r="C1345" t="str">
            <v xml:space="preserve"> 통신내선공</v>
          </cell>
          <cell r="E1345" t="str">
            <v>인</v>
          </cell>
          <cell r="F1345">
            <v>7.0000000000000001E-3</v>
          </cell>
          <cell r="G1345">
            <v>63738</v>
          </cell>
          <cell r="H1345">
            <v>446.1</v>
          </cell>
        </row>
        <row r="1346">
          <cell r="B1346" t="str">
            <v>소         계</v>
          </cell>
          <cell r="H1346">
            <v>446</v>
          </cell>
          <cell r="I1346" t="str">
            <v>ⓒ</v>
          </cell>
        </row>
        <row r="1348">
          <cell r="A1348" t="str">
            <v>71재   료   비</v>
          </cell>
          <cell r="B1348" t="str">
            <v>재   료   비</v>
          </cell>
          <cell r="D1348" t="str">
            <v>ⓐ</v>
          </cell>
          <cell r="H1348">
            <v>850</v>
          </cell>
        </row>
        <row r="1349">
          <cell r="A1349" t="str">
            <v>71노   무   비</v>
          </cell>
          <cell r="B1349" t="str">
            <v>노   무   비</v>
          </cell>
          <cell r="D1349" t="str">
            <v>ⓑ</v>
          </cell>
          <cell r="H1349">
            <v>15297</v>
          </cell>
        </row>
        <row r="1350">
          <cell r="A1350" t="str">
            <v>71경        비</v>
          </cell>
          <cell r="B1350" t="str">
            <v>경        비</v>
          </cell>
          <cell r="D1350" t="str">
            <v>ⓒ</v>
          </cell>
          <cell r="H1350">
            <v>446</v>
          </cell>
        </row>
        <row r="1351">
          <cell r="B1351" t="str">
            <v>계</v>
          </cell>
          <cell r="H1351">
            <v>16593</v>
          </cell>
        </row>
        <row r="1354">
          <cell r="B1354">
            <v>72</v>
          </cell>
          <cell r="C1354" t="str">
            <v xml:space="preserve"> 노줄박스 설치</v>
          </cell>
          <cell r="D1354" t="str">
            <v xml:space="preserve"> 400×200×100</v>
          </cell>
          <cell r="E1354" t="str">
            <v>개</v>
          </cell>
          <cell r="F1354">
            <v>1</v>
          </cell>
        </row>
        <row r="1355">
          <cell r="C1355" t="str">
            <v>가, 재료비</v>
          </cell>
        </row>
        <row r="1356">
          <cell r="A1356" t="str">
            <v xml:space="preserve"> 노줄박스 설치 400×200×100</v>
          </cell>
          <cell r="C1356" t="str">
            <v xml:space="preserve"> 노줄박스 설치</v>
          </cell>
          <cell r="D1356" t="str">
            <v xml:space="preserve"> 400×200×100</v>
          </cell>
          <cell r="E1356" t="str">
            <v>대</v>
          </cell>
          <cell r="F1356">
            <v>1</v>
          </cell>
          <cell r="G1356">
            <v>128800</v>
          </cell>
          <cell r="H1356">
            <v>128800</v>
          </cell>
          <cell r="I1356">
            <v>0</v>
          </cell>
        </row>
        <row r="1357">
          <cell r="B1357" t="str">
            <v>소         계</v>
          </cell>
          <cell r="H1357">
            <v>128800</v>
          </cell>
          <cell r="I1357" t="str">
            <v>ⓐ</v>
          </cell>
        </row>
        <row r="1358">
          <cell r="C1358" t="str">
            <v>나, 노무비</v>
          </cell>
        </row>
        <row r="1359">
          <cell r="A1359" t="str">
            <v>72 통신내선공</v>
          </cell>
          <cell r="C1359" t="str">
            <v xml:space="preserve"> 통신내선공</v>
          </cell>
          <cell r="E1359" t="str">
            <v>인</v>
          </cell>
          <cell r="F1359">
            <v>0.2</v>
          </cell>
          <cell r="G1359">
            <v>63738</v>
          </cell>
          <cell r="H1359">
            <v>12747.6</v>
          </cell>
          <cell r="I1359" t="str">
            <v>기본,통신 3-61-다</v>
          </cell>
        </row>
        <row r="1360">
          <cell r="B1360" t="str">
            <v>소         계</v>
          </cell>
          <cell r="H1360">
            <v>12747</v>
          </cell>
          <cell r="I1360" t="str">
            <v>ⓑ</v>
          </cell>
        </row>
        <row r="1361">
          <cell r="C1361" t="str">
            <v>다, 기계경비</v>
          </cell>
        </row>
        <row r="1362">
          <cell r="C1362" t="str">
            <v xml:space="preserve"> 통신내선공</v>
          </cell>
          <cell r="E1362" t="str">
            <v>인</v>
          </cell>
          <cell r="F1362">
            <v>6.0000000000000001E-3</v>
          </cell>
          <cell r="G1362">
            <v>63738</v>
          </cell>
          <cell r="H1362">
            <v>382.4</v>
          </cell>
        </row>
        <row r="1363">
          <cell r="B1363" t="str">
            <v>소         계</v>
          </cell>
          <cell r="H1363">
            <v>382</v>
          </cell>
          <cell r="I1363" t="str">
            <v>ⓒ</v>
          </cell>
        </row>
        <row r="1365">
          <cell r="A1365" t="str">
            <v>72재   료   비</v>
          </cell>
          <cell r="B1365" t="str">
            <v>재   료   비</v>
          </cell>
          <cell r="D1365" t="str">
            <v>ⓐ</v>
          </cell>
          <cell r="H1365">
            <v>128800</v>
          </cell>
        </row>
        <row r="1366">
          <cell r="A1366" t="str">
            <v>72노   무   비</v>
          </cell>
          <cell r="B1366" t="str">
            <v>노   무   비</v>
          </cell>
          <cell r="D1366" t="str">
            <v>ⓑ</v>
          </cell>
          <cell r="H1366">
            <v>12747</v>
          </cell>
        </row>
        <row r="1367">
          <cell r="A1367" t="str">
            <v>72경        비</v>
          </cell>
          <cell r="B1367" t="str">
            <v>경        비</v>
          </cell>
          <cell r="D1367" t="str">
            <v>ⓒ</v>
          </cell>
          <cell r="H1367">
            <v>382</v>
          </cell>
        </row>
        <row r="1368">
          <cell r="B1368" t="str">
            <v>계</v>
          </cell>
          <cell r="H1368">
            <v>141929</v>
          </cell>
        </row>
        <row r="1372">
          <cell r="B1372">
            <v>73</v>
          </cell>
          <cell r="C1372" t="str">
            <v xml:space="preserve"> 케이블 랙 설치</v>
          </cell>
          <cell r="D1372" t="str">
            <v xml:space="preserve"> W : 150</v>
          </cell>
          <cell r="E1372" t="str">
            <v>m</v>
          </cell>
          <cell r="F1372">
            <v>1</v>
          </cell>
        </row>
        <row r="1373">
          <cell r="C1373" t="str">
            <v>가, 재료비</v>
          </cell>
        </row>
        <row r="1374">
          <cell r="A1374" t="str">
            <v xml:space="preserve"> 케이블 랙 W : 150</v>
          </cell>
          <cell r="C1374" t="str">
            <v xml:space="preserve"> 케이블 랙</v>
          </cell>
          <cell r="D1374" t="str">
            <v xml:space="preserve"> W : 150</v>
          </cell>
          <cell r="E1374" t="str">
            <v>m</v>
          </cell>
          <cell r="F1374">
            <v>1</v>
          </cell>
          <cell r="G1374">
            <v>10250</v>
          </cell>
          <cell r="H1374">
            <v>10250</v>
          </cell>
          <cell r="I1374">
            <v>0</v>
          </cell>
        </row>
        <row r="1375">
          <cell r="B1375" t="str">
            <v>소         계</v>
          </cell>
          <cell r="H1375">
            <v>10250</v>
          </cell>
          <cell r="I1375" t="str">
            <v>ⓐ</v>
          </cell>
        </row>
        <row r="1376">
          <cell r="C1376" t="str">
            <v>나, 노무비</v>
          </cell>
        </row>
        <row r="1377">
          <cell r="A1377" t="str">
            <v>73 통신설비공</v>
          </cell>
          <cell r="C1377" t="str">
            <v xml:space="preserve"> 통신설비공</v>
          </cell>
          <cell r="E1377" t="str">
            <v>인</v>
          </cell>
          <cell r="F1377">
            <v>0.1</v>
          </cell>
          <cell r="G1377">
            <v>66296</v>
          </cell>
          <cell r="H1377">
            <v>6629.6</v>
          </cell>
          <cell r="I1377" t="str">
            <v>기본,전기 7-5</v>
          </cell>
        </row>
        <row r="1378">
          <cell r="A1378" t="str">
            <v>73 보통인부</v>
          </cell>
          <cell r="C1378" t="str">
            <v xml:space="preserve"> 보통인부</v>
          </cell>
          <cell r="E1378" t="str">
            <v>인</v>
          </cell>
          <cell r="F1378">
            <v>0.1</v>
          </cell>
          <cell r="G1378">
            <v>34098</v>
          </cell>
          <cell r="H1378">
            <v>3409.8</v>
          </cell>
          <cell r="I1378" t="str">
            <v>기본,전기 7-5</v>
          </cell>
        </row>
        <row r="1379">
          <cell r="B1379" t="str">
            <v>소         계</v>
          </cell>
          <cell r="H1379">
            <v>10039</v>
          </cell>
          <cell r="I1379" t="str">
            <v>ⓑ</v>
          </cell>
        </row>
        <row r="1380">
          <cell r="C1380" t="str">
            <v>다, 기계경비</v>
          </cell>
        </row>
        <row r="1381">
          <cell r="C1381" t="str">
            <v xml:space="preserve"> 통신설비공</v>
          </cell>
          <cell r="E1381" t="str">
            <v>인</v>
          </cell>
          <cell r="F1381">
            <v>3.0000000000000001E-3</v>
          </cell>
          <cell r="G1381">
            <v>66296</v>
          </cell>
          <cell r="H1381">
            <v>198.8</v>
          </cell>
        </row>
        <row r="1382">
          <cell r="C1382" t="str">
            <v xml:space="preserve"> 보통인부</v>
          </cell>
          <cell r="E1382" t="str">
            <v>인</v>
          </cell>
          <cell r="F1382">
            <v>3.0000000000000001E-3</v>
          </cell>
          <cell r="G1382">
            <v>34098</v>
          </cell>
          <cell r="H1382">
            <v>102.2</v>
          </cell>
        </row>
        <row r="1383">
          <cell r="B1383" t="str">
            <v>소         계</v>
          </cell>
          <cell r="H1383">
            <v>301</v>
          </cell>
          <cell r="I1383" t="str">
            <v>ⓒ</v>
          </cell>
        </row>
        <row r="1385">
          <cell r="A1385" t="str">
            <v>73재   료   비</v>
          </cell>
          <cell r="B1385" t="str">
            <v>재   료   비</v>
          </cell>
          <cell r="D1385" t="str">
            <v>ⓐ</v>
          </cell>
          <cell r="H1385">
            <v>10250</v>
          </cell>
        </row>
        <row r="1386">
          <cell r="A1386" t="str">
            <v>73노   무   비</v>
          </cell>
          <cell r="B1386" t="str">
            <v>노   무   비</v>
          </cell>
          <cell r="D1386" t="str">
            <v>ⓑ</v>
          </cell>
          <cell r="H1386">
            <v>10039</v>
          </cell>
        </row>
        <row r="1387">
          <cell r="A1387" t="str">
            <v>73경        비</v>
          </cell>
          <cell r="B1387" t="str">
            <v>경        비</v>
          </cell>
          <cell r="D1387" t="str">
            <v>ⓒ</v>
          </cell>
          <cell r="H1387">
            <v>301</v>
          </cell>
        </row>
        <row r="1388">
          <cell r="B1388" t="str">
            <v>계</v>
          </cell>
          <cell r="H1388">
            <v>20590</v>
          </cell>
        </row>
        <row r="1390">
          <cell r="B1390">
            <v>74</v>
          </cell>
          <cell r="C1390" t="str">
            <v xml:space="preserve"> 덕트 설치</v>
          </cell>
          <cell r="D1390" t="str">
            <v xml:space="preserve"> 400×150</v>
          </cell>
          <cell r="E1390" t="str">
            <v>m</v>
          </cell>
          <cell r="F1390">
            <v>1</v>
          </cell>
        </row>
        <row r="1391">
          <cell r="C1391" t="str">
            <v>가, 재료비</v>
          </cell>
        </row>
        <row r="1392">
          <cell r="A1392" t="str">
            <v xml:space="preserve"> 케이블 덕트  400×150</v>
          </cell>
          <cell r="C1392" t="str">
            <v xml:space="preserve"> 케이블 덕트 </v>
          </cell>
          <cell r="D1392" t="str">
            <v xml:space="preserve"> 400×150</v>
          </cell>
          <cell r="E1392" t="str">
            <v>m</v>
          </cell>
          <cell r="F1392">
            <v>1</v>
          </cell>
          <cell r="G1392">
            <v>32300</v>
          </cell>
          <cell r="H1392">
            <v>32300</v>
          </cell>
          <cell r="I1392">
            <v>0</v>
          </cell>
        </row>
        <row r="1393">
          <cell r="B1393" t="str">
            <v>소         계</v>
          </cell>
          <cell r="H1393">
            <v>32300</v>
          </cell>
          <cell r="I1393" t="str">
            <v>ⓐ</v>
          </cell>
        </row>
        <row r="1394">
          <cell r="C1394" t="str">
            <v>나, 노무비</v>
          </cell>
        </row>
        <row r="1395">
          <cell r="A1395" t="str">
            <v>74 내선전공</v>
          </cell>
          <cell r="C1395" t="str">
            <v xml:space="preserve"> 내선전공</v>
          </cell>
          <cell r="E1395" t="str">
            <v>인</v>
          </cell>
          <cell r="F1395">
            <v>0.6</v>
          </cell>
          <cell r="G1395">
            <v>51021</v>
          </cell>
          <cell r="H1395">
            <v>30612.6</v>
          </cell>
          <cell r="I1395" t="str">
            <v>기본,전기 7-5</v>
          </cell>
        </row>
        <row r="1396">
          <cell r="B1396" t="str">
            <v>소         계</v>
          </cell>
          <cell r="H1396">
            <v>30612</v>
          </cell>
          <cell r="I1396" t="str">
            <v>ⓑ</v>
          </cell>
        </row>
        <row r="1397">
          <cell r="C1397" t="str">
            <v>다, 기계경비</v>
          </cell>
        </row>
        <row r="1398">
          <cell r="C1398" t="str">
            <v xml:space="preserve"> 내선전공</v>
          </cell>
          <cell r="E1398" t="str">
            <v>인</v>
          </cell>
          <cell r="F1398">
            <v>1.7999999999999999E-2</v>
          </cell>
          <cell r="G1398">
            <v>51021</v>
          </cell>
          <cell r="H1398">
            <v>918.3</v>
          </cell>
        </row>
        <row r="1399">
          <cell r="B1399" t="str">
            <v>소         계</v>
          </cell>
          <cell r="H1399">
            <v>918</v>
          </cell>
          <cell r="I1399" t="str">
            <v>ⓒ</v>
          </cell>
        </row>
        <row r="1401">
          <cell r="A1401" t="str">
            <v>74재   료   비</v>
          </cell>
          <cell r="B1401" t="str">
            <v>재   료   비</v>
          </cell>
          <cell r="D1401" t="str">
            <v>ⓐ</v>
          </cell>
          <cell r="H1401">
            <v>32300</v>
          </cell>
        </row>
        <row r="1402">
          <cell r="A1402" t="str">
            <v>74노   무   비</v>
          </cell>
          <cell r="B1402" t="str">
            <v>노   무   비</v>
          </cell>
          <cell r="D1402" t="str">
            <v>ⓑ</v>
          </cell>
          <cell r="H1402">
            <v>30612</v>
          </cell>
        </row>
        <row r="1403">
          <cell r="A1403" t="str">
            <v>74경        비</v>
          </cell>
          <cell r="B1403" t="str">
            <v>경        비</v>
          </cell>
          <cell r="D1403" t="str">
            <v>ⓒ</v>
          </cell>
          <cell r="H1403">
            <v>918</v>
          </cell>
        </row>
        <row r="1404">
          <cell r="B1404" t="str">
            <v>계</v>
          </cell>
          <cell r="H1404">
            <v>63830</v>
          </cell>
        </row>
        <row r="1408">
          <cell r="B1408">
            <v>75</v>
          </cell>
          <cell r="C1408" t="str">
            <v xml:space="preserve"> AMP 설치</v>
          </cell>
          <cell r="D1408" t="str">
            <v xml:space="preserve"> 800W</v>
          </cell>
          <cell r="E1408" t="str">
            <v>대</v>
          </cell>
          <cell r="F1408">
            <v>1</v>
          </cell>
        </row>
        <row r="1409">
          <cell r="C1409" t="str">
            <v>가, 재료비</v>
          </cell>
        </row>
        <row r="1410">
          <cell r="A1410" t="str">
            <v xml:space="preserve"> AMP  800W</v>
          </cell>
          <cell r="C1410" t="str">
            <v xml:space="preserve"> AMP </v>
          </cell>
          <cell r="D1410" t="str">
            <v xml:space="preserve"> 800W</v>
          </cell>
          <cell r="E1410" t="str">
            <v>대</v>
          </cell>
          <cell r="F1410">
            <v>1</v>
          </cell>
          <cell r="G1410">
            <v>28900000</v>
          </cell>
          <cell r="H1410">
            <v>28900000</v>
          </cell>
          <cell r="I1410">
            <v>0</v>
          </cell>
        </row>
        <row r="1411">
          <cell r="A1411" t="str">
            <v xml:space="preserve"> 충전기 48V 10A</v>
          </cell>
          <cell r="C1411" t="str">
            <v xml:space="preserve"> 충전기</v>
          </cell>
          <cell r="D1411" t="str">
            <v xml:space="preserve"> 48V 10A</v>
          </cell>
          <cell r="E1411" t="str">
            <v>대</v>
          </cell>
          <cell r="F1411">
            <v>1</v>
          </cell>
          <cell r="G1411">
            <v>2500000</v>
          </cell>
          <cell r="H1411">
            <v>2500000</v>
          </cell>
          <cell r="I1411">
            <v>0</v>
          </cell>
        </row>
        <row r="1412">
          <cell r="A1412" t="str">
            <v xml:space="preserve"> BATTERY MF 12V 50A </v>
          </cell>
          <cell r="C1412" t="str">
            <v xml:space="preserve"> BATTERY</v>
          </cell>
          <cell r="D1412" t="str">
            <v xml:space="preserve"> MF 12V 50A </v>
          </cell>
          <cell r="E1412" t="str">
            <v>개</v>
          </cell>
          <cell r="F1412">
            <v>4</v>
          </cell>
          <cell r="G1412">
            <v>85000</v>
          </cell>
          <cell r="H1412">
            <v>340000</v>
          </cell>
          <cell r="I1412">
            <v>0</v>
          </cell>
        </row>
        <row r="1413">
          <cell r="B1413" t="str">
            <v>소         계</v>
          </cell>
          <cell r="H1413">
            <v>31740000</v>
          </cell>
          <cell r="I1413" t="str">
            <v>ⓐ</v>
          </cell>
        </row>
        <row r="1414">
          <cell r="C1414" t="str">
            <v>나, 노무비</v>
          </cell>
        </row>
        <row r="1415">
          <cell r="A1415" t="str">
            <v>75 통신기사 2급</v>
          </cell>
          <cell r="C1415" t="str">
            <v xml:space="preserve"> 통신기사 2급</v>
          </cell>
          <cell r="E1415" t="str">
            <v>인</v>
          </cell>
          <cell r="F1415">
            <v>1.8</v>
          </cell>
          <cell r="G1415">
            <v>78519</v>
          </cell>
          <cell r="H1415">
            <v>141334.20000000001</v>
          </cell>
          <cell r="I1415" t="str">
            <v>기본,통신 3-29</v>
          </cell>
        </row>
        <row r="1416">
          <cell r="A1416" t="str">
            <v>75 통신설비공</v>
          </cell>
          <cell r="C1416" t="str">
            <v xml:space="preserve"> 통신설비공</v>
          </cell>
          <cell r="E1416" t="str">
            <v>인</v>
          </cell>
          <cell r="F1416">
            <v>5</v>
          </cell>
          <cell r="G1416">
            <v>66296</v>
          </cell>
          <cell r="H1416">
            <v>331480</v>
          </cell>
        </row>
        <row r="1417">
          <cell r="A1417" t="str">
            <v>75 플랜트전공</v>
          </cell>
          <cell r="C1417" t="str">
            <v xml:space="preserve"> 플랜트전공</v>
          </cell>
          <cell r="E1417" t="str">
            <v>인</v>
          </cell>
          <cell r="F1417">
            <v>3.93</v>
          </cell>
          <cell r="G1417">
            <v>54503</v>
          </cell>
          <cell r="H1417">
            <v>214196.7</v>
          </cell>
        </row>
        <row r="1418">
          <cell r="A1418" t="str">
            <v>75 보통인부</v>
          </cell>
          <cell r="C1418" t="str">
            <v xml:space="preserve"> 보통인부</v>
          </cell>
          <cell r="E1418" t="str">
            <v>인</v>
          </cell>
          <cell r="F1418">
            <v>4.45</v>
          </cell>
          <cell r="G1418">
            <v>34098</v>
          </cell>
          <cell r="H1418">
            <v>151736.1</v>
          </cell>
        </row>
        <row r="1419">
          <cell r="B1419" t="str">
            <v>소         계</v>
          </cell>
          <cell r="H1419">
            <v>838747</v>
          </cell>
          <cell r="I1419" t="str">
            <v>ⓑ</v>
          </cell>
        </row>
        <row r="1421">
          <cell r="C1421" t="str">
            <v xml:space="preserve"> 통신기사 2급</v>
          </cell>
          <cell r="E1421" t="str">
            <v>인</v>
          </cell>
          <cell r="F1421">
            <v>5.3999999999999999E-2</v>
          </cell>
          <cell r="G1421">
            <v>78519</v>
          </cell>
          <cell r="H1421">
            <v>4240</v>
          </cell>
        </row>
        <row r="1422">
          <cell r="C1422" t="str">
            <v xml:space="preserve"> 통신설비공</v>
          </cell>
          <cell r="E1422" t="str">
            <v>인</v>
          </cell>
          <cell r="F1422">
            <v>0.15</v>
          </cell>
          <cell r="G1422">
            <v>66296</v>
          </cell>
          <cell r="H1422">
            <v>9944.4</v>
          </cell>
        </row>
        <row r="1423">
          <cell r="C1423" t="str">
            <v xml:space="preserve"> 플랜트전공</v>
          </cell>
          <cell r="E1423" t="str">
            <v>인</v>
          </cell>
          <cell r="F1423">
            <v>0.11700000000000001</v>
          </cell>
          <cell r="G1423">
            <v>54503</v>
          </cell>
          <cell r="H1423">
            <v>6376.8</v>
          </cell>
        </row>
        <row r="1424">
          <cell r="C1424" t="str">
            <v xml:space="preserve"> 보통인부</v>
          </cell>
          <cell r="E1424" t="str">
            <v>인</v>
          </cell>
          <cell r="F1424">
            <v>0.13300000000000001</v>
          </cell>
          <cell r="G1424">
            <v>34098</v>
          </cell>
          <cell r="H1424">
            <v>4535</v>
          </cell>
        </row>
        <row r="1425">
          <cell r="B1425" t="str">
            <v>소         계</v>
          </cell>
          <cell r="H1425">
            <v>25096</v>
          </cell>
          <cell r="I1425" t="str">
            <v>ⓒ</v>
          </cell>
        </row>
        <row r="1426">
          <cell r="A1426" t="str">
            <v>75재   료   비</v>
          </cell>
          <cell r="B1426" t="str">
            <v>재   료   비</v>
          </cell>
          <cell r="D1426" t="str">
            <v>ⓐ</v>
          </cell>
          <cell r="H1426">
            <v>31740000</v>
          </cell>
        </row>
        <row r="1427">
          <cell r="A1427" t="str">
            <v>75노   무   비</v>
          </cell>
          <cell r="B1427" t="str">
            <v>노   무   비</v>
          </cell>
          <cell r="D1427" t="str">
            <v>ⓑ</v>
          </cell>
          <cell r="H1427">
            <v>838747</v>
          </cell>
        </row>
        <row r="1428">
          <cell r="A1428" t="str">
            <v>75경        비</v>
          </cell>
          <cell r="B1428" t="str">
            <v>경        비</v>
          </cell>
          <cell r="D1428" t="str">
            <v>ⓒ</v>
          </cell>
          <cell r="H1428">
            <v>25096</v>
          </cell>
        </row>
        <row r="1429">
          <cell r="B1429" t="str">
            <v>계</v>
          </cell>
          <cell r="H1429">
            <v>32603843</v>
          </cell>
        </row>
        <row r="1444">
          <cell r="B1444">
            <v>76</v>
          </cell>
          <cell r="C1444" t="str">
            <v xml:space="preserve"> AMP(음성증폭기) 설치</v>
          </cell>
          <cell r="D1444" t="str">
            <v xml:space="preserve"> 창구용(5CH)</v>
          </cell>
          <cell r="E1444" t="str">
            <v>대</v>
          </cell>
          <cell r="F1444">
            <v>1</v>
          </cell>
        </row>
        <row r="1445">
          <cell r="C1445" t="str">
            <v>가, 재료비</v>
          </cell>
        </row>
        <row r="1446">
          <cell r="A1446" t="str">
            <v xml:space="preserve"> AMP(음성증폭기)  창구용(5CH)</v>
          </cell>
          <cell r="C1446" t="str">
            <v xml:space="preserve"> AMP(음성증폭기) </v>
          </cell>
          <cell r="D1446" t="str">
            <v xml:space="preserve"> 창구용(5CH)</v>
          </cell>
          <cell r="E1446" t="str">
            <v>대</v>
          </cell>
          <cell r="F1446">
            <v>1</v>
          </cell>
          <cell r="G1446">
            <v>1890000</v>
          </cell>
          <cell r="H1446">
            <v>1890000</v>
          </cell>
          <cell r="I1446">
            <v>0</v>
          </cell>
        </row>
        <row r="1447">
          <cell r="B1447" t="str">
            <v>소         계</v>
          </cell>
          <cell r="H1447">
            <v>1890000</v>
          </cell>
          <cell r="I1447" t="str">
            <v>ⓐ</v>
          </cell>
        </row>
        <row r="1448">
          <cell r="C1448" t="str">
            <v>나, 노무비</v>
          </cell>
        </row>
        <row r="1449">
          <cell r="A1449" t="str">
            <v>76 통신내선공</v>
          </cell>
          <cell r="C1449" t="str">
            <v xml:space="preserve"> 통신내선공</v>
          </cell>
          <cell r="E1449" t="str">
            <v>인</v>
          </cell>
          <cell r="F1449">
            <v>0.7</v>
          </cell>
          <cell r="G1449">
            <v>63738</v>
          </cell>
          <cell r="H1449">
            <v>44616.6</v>
          </cell>
          <cell r="I1449" t="str">
            <v>기본,통신 3-29</v>
          </cell>
        </row>
        <row r="1450">
          <cell r="B1450" t="str">
            <v>소         계</v>
          </cell>
          <cell r="H1450">
            <v>44616</v>
          </cell>
          <cell r="I1450" t="str">
            <v>ⓑ</v>
          </cell>
        </row>
        <row r="1451">
          <cell r="C1451" t="str">
            <v>다, 기계경비</v>
          </cell>
        </row>
        <row r="1452">
          <cell r="C1452" t="str">
            <v xml:space="preserve"> 통신내선공</v>
          </cell>
          <cell r="E1452" t="str">
            <v>인</v>
          </cell>
          <cell r="F1452">
            <v>2.1000000000000001E-2</v>
          </cell>
          <cell r="G1452">
            <v>63738</v>
          </cell>
          <cell r="H1452">
            <v>1338.4</v>
          </cell>
        </row>
        <row r="1453">
          <cell r="B1453" t="str">
            <v>소         계</v>
          </cell>
          <cell r="H1453">
            <v>1338</v>
          </cell>
          <cell r="I1453" t="str">
            <v>ⓒ</v>
          </cell>
        </row>
        <row r="1455">
          <cell r="A1455" t="str">
            <v>76재   료   비</v>
          </cell>
          <cell r="B1455" t="str">
            <v>재   료   비</v>
          </cell>
          <cell r="D1455" t="str">
            <v>ⓐ</v>
          </cell>
          <cell r="H1455">
            <v>1890000</v>
          </cell>
        </row>
        <row r="1456">
          <cell r="A1456" t="str">
            <v>76노   무   비</v>
          </cell>
          <cell r="B1456" t="str">
            <v>노   무   비</v>
          </cell>
          <cell r="D1456" t="str">
            <v>ⓑ</v>
          </cell>
          <cell r="H1456">
            <v>44616</v>
          </cell>
        </row>
        <row r="1457">
          <cell r="A1457" t="str">
            <v>76경        비</v>
          </cell>
          <cell r="B1457" t="str">
            <v>경        비</v>
          </cell>
          <cell r="D1457" t="str">
            <v>ⓒ</v>
          </cell>
          <cell r="H1457">
            <v>1338</v>
          </cell>
        </row>
        <row r="1458">
          <cell r="B1458" t="str">
            <v>계</v>
          </cell>
          <cell r="H1458">
            <v>1935954</v>
          </cell>
        </row>
        <row r="1462">
          <cell r="B1462">
            <v>77</v>
          </cell>
          <cell r="C1462" t="str">
            <v xml:space="preserve"> AMP 이설</v>
          </cell>
          <cell r="D1462" t="str">
            <v xml:space="preserve"> 150W</v>
          </cell>
          <cell r="E1462" t="str">
            <v>대</v>
          </cell>
          <cell r="F1462">
            <v>1</v>
          </cell>
        </row>
        <row r="1463">
          <cell r="C1463" t="str">
            <v>가, 재료비</v>
          </cell>
        </row>
        <row r="1464">
          <cell r="A1464" t="str">
            <v xml:space="preserve"> AMP  150W</v>
          </cell>
          <cell r="C1464" t="str">
            <v xml:space="preserve"> AMP </v>
          </cell>
          <cell r="D1464" t="str">
            <v xml:space="preserve"> 150W</v>
          </cell>
          <cell r="E1464" t="str">
            <v>대</v>
          </cell>
          <cell r="F1464">
            <v>1</v>
          </cell>
          <cell r="G1464">
            <v>0</v>
          </cell>
          <cell r="H1464">
            <v>0</v>
          </cell>
          <cell r="I1464">
            <v>0</v>
          </cell>
        </row>
        <row r="1465">
          <cell r="B1465" t="str">
            <v>소         계</v>
          </cell>
          <cell r="H1465">
            <v>0</v>
          </cell>
          <cell r="I1465" t="str">
            <v>ⓐ</v>
          </cell>
        </row>
        <row r="1466">
          <cell r="C1466" t="str">
            <v>나, 노무비</v>
          </cell>
        </row>
        <row r="1467">
          <cell r="A1467" t="str">
            <v>77 통신기사 2급</v>
          </cell>
          <cell r="C1467" t="str">
            <v xml:space="preserve"> 통신기사 2급</v>
          </cell>
          <cell r="E1467" t="str">
            <v>인</v>
          </cell>
          <cell r="F1467">
            <v>1.4400000000000002</v>
          </cell>
          <cell r="G1467">
            <v>78519</v>
          </cell>
          <cell r="H1467">
            <v>113067.3</v>
          </cell>
          <cell r="I1467" t="str">
            <v>기본,통신 3-29</v>
          </cell>
        </row>
        <row r="1468">
          <cell r="A1468" t="str">
            <v>77 통신설비공</v>
          </cell>
          <cell r="C1468" t="str">
            <v xml:space="preserve"> 통신설비공</v>
          </cell>
          <cell r="E1468" t="str">
            <v>인</v>
          </cell>
          <cell r="F1468">
            <v>4</v>
          </cell>
          <cell r="G1468">
            <v>66296</v>
          </cell>
          <cell r="H1468">
            <v>265184</v>
          </cell>
        </row>
        <row r="1469">
          <cell r="A1469" t="str">
            <v>77 플랜트전공</v>
          </cell>
          <cell r="C1469" t="str">
            <v xml:space="preserve"> 플랜트전공</v>
          </cell>
          <cell r="E1469" t="str">
            <v>인</v>
          </cell>
          <cell r="F1469">
            <v>3.1440000000000001</v>
          </cell>
          <cell r="G1469">
            <v>54503</v>
          </cell>
          <cell r="H1469">
            <v>171357.4</v>
          </cell>
        </row>
        <row r="1470">
          <cell r="A1470" t="str">
            <v>77 보통인부</v>
          </cell>
          <cell r="C1470" t="str">
            <v xml:space="preserve"> 보통인부</v>
          </cell>
          <cell r="E1470" t="str">
            <v>인</v>
          </cell>
          <cell r="F1470">
            <v>3.5600000000000005</v>
          </cell>
          <cell r="G1470">
            <v>34098</v>
          </cell>
          <cell r="H1470">
            <v>121388.8</v>
          </cell>
        </row>
        <row r="1471">
          <cell r="B1471" t="str">
            <v>소         계</v>
          </cell>
          <cell r="H1471">
            <v>670997</v>
          </cell>
          <cell r="I1471" t="str">
            <v>ⓑ</v>
          </cell>
        </row>
        <row r="1473">
          <cell r="C1473" t="str">
            <v xml:space="preserve"> 통신기사 2급</v>
          </cell>
          <cell r="E1473" t="str">
            <v>인</v>
          </cell>
          <cell r="F1473">
            <v>4.2999999999999997E-2</v>
          </cell>
          <cell r="G1473">
            <v>78519</v>
          </cell>
          <cell r="H1473">
            <v>3376.3</v>
          </cell>
        </row>
        <row r="1474">
          <cell r="C1474" t="str">
            <v xml:space="preserve"> 통신설비공</v>
          </cell>
          <cell r="E1474" t="str">
            <v>인</v>
          </cell>
          <cell r="F1474">
            <v>0.12</v>
          </cell>
          <cell r="G1474">
            <v>66296</v>
          </cell>
          <cell r="H1474">
            <v>7955.5</v>
          </cell>
        </row>
        <row r="1475">
          <cell r="C1475" t="str">
            <v xml:space="preserve"> 플랜트전공</v>
          </cell>
          <cell r="E1475" t="str">
            <v>인</v>
          </cell>
          <cell r="F1475">
            <v>9.4E-2</v>
          </cell>
          <cell r="G1475">
            <v>54503</v>
          </cell>
          <cell r="H1475">
            <v>5123.2</v>
          </cell>
        </row>
        <row r="1476">
          <cell r="C1476" t="str">
            <v xml:space="preserve"> 보통인부</v>
          </cell>
          <cell r="E1476" t="str">
            <v>인</v>
          </cell>
          <cell r="F1476">
            <v>0.106</v>
          </cell>
          <cell r="G1476">
            <v>34098</v>
          </cell>
          <cell r="H1476">
            <v>3614.3</v>
          </cell>
        </row>
        <row r="1477">
          <cell r="B1477" t="str">
            <v>소         계</v>
          </cell>
          <cell r="H1477">
            <v>20069</v>
          </cell>
          <cell r="I1477" t="str">
            <v>ⓒ</v>
          </cell>
        </row>
        <row r="1480">
          <cell r="A1480" t="str">
            <v>77재   료   비</v>
          </cell>
          <cell r="B1480" t="str">
            <v>재   료   비</v>
          </cell>
          <cell r="D1480" t="str">
            <v>ⓐ</v>
          </cell>
          <cell r="H1480">
            <v>0</v>
          </cell>
        </row>
        <row r="1481">
          <cell r="A1481" t="str">
            <v>77노   무   비</v>
          </cell>
          <cell r="B1481" t="str">
            <v>노   무   비</v>
          </cell>
          <cell r="D1481" t="str">
            <v>ⓑ</v>
          </cell>
          <cell r="H1481">
            <v>670997</v>
          </cell>
        </row>
        <row r="1482">
          <cell r="A1482" t="str">
            <v>77경        비</v>
          </cell>
          <cell r="B1482" t="str">
            <v>경        비</v>
          </cell>
          <cell r="D1482" t="str">
            <v>ⓒ</v>
          </cell>
          <cell r="H1482">
            <v>20069</v>
          </cell>
        </row>
        <row r="1483">
          <cell r="B1483" t="str">
            <v>계</v>
          </cell>
          <cell r="H1483">
            <v>691066</v>
          </cell>
        </row>
        <row r="1498">
          <cell r="B1498">
            <v>78</v>
          </cell>
          <cell r="C1498" t="str">
            <v xml:space="preserve"> AMP(음성증폭기) 이설</v>
          </cell>
          <cell r="D1498" t="str">
            <v xml:space="preserve"> 10W</v>
          </cell>
          <cell r="E1498" t="str">
            <v>대</v>
          </cell>
          <cell r="F1498">
            <v>1</v>
          </cell>
        </row>
        <row r="1499">
          <cell r="C1499" t="str">
            <v>가, 재료비</v>
          </cell>
        </row>
        <row r="1500">
          <cell r="A1500" t="str">
            <v xml:space="preserve"> AMP(음성증폭기)  10W</v>
          </cell>
          <cell r="C1500" t="str">
            <v xml:space="preserve"> AMP(음성증폭기) </v>
          </cell>
          <cell r="D1500" t="str">
            <v xml:space="preserve"> 10W</v>
          </cell>
          <cell r="E1500" t="str">
            <v>대</v>
          </cell>
          <cell r="F1500">
            <v>1</v>
          </cell>
          <cell r="G1500">
            <v>0</v>
          </cell>
          <cell r="H1500">
            <v>0</v>
          </cell>
          <cell r="I1500">
            <v>0</v>
          </cell>
        </row>
        <row r="1501">
          <cell r="B1501" t="str">
            <v>소         계</v>
          </cell>
          <cell r="H1501">
            <v>0</v>
          </cell>
          <cell r="I1501" t="str">
            <v>ⓐ</v>
          </cell>
        </row>
        <row r="1502">
          <cell r="C1502" t="str">
            <v>나, 노무비</v>
          </cell>
        </row>
        <row r="1503">
          <cell r="A1503" t="str">
            <v>78 통신내선공</v>
          </cell>
          <cell r="C1503" t="str">
            <v xml:space="preserve"> 통신내선공</v>
          </cell>
          <cell r="E1503" t="str">
            <v>인</v>
          </cell>
          <cell r="F1503">
            <v>0.55999999999999994</v>
          </cell>
          <cell r="G1503">
            <v>63738</v>
          </cell>
          <cell r="H1503">
            <v>35693.199999999997</v>
          </cell>
          <cell r="I1503" t="str">
            <v>기본,통신 3-29</v>
          </cell>
        </row>
        <row r="1504">
          <cell r="B1504" t="str">
            <v>소         계</v>
          </cell>
          <cell r="H1504">
            <v>35693</v>
          </cell>
          <cell r="I1504" t="str">
            <v>ⓑ</v>
          </cell>
        </row>
        <row r="1505">
          <cell r="C1505" t="str">
            <v>다, 기계경비</v>
          </cell>
        </row>
        <row r="1506">
          <cell r="C1506" t="str">
            <v xml:space="preserve"> 통신내선공</v>
          </cell>
          <cell r="E1506" t="str">
            <v>인</v>
          </cell>
          <cell r="F1506">
            <v>1.6E-2</v>
          </cell>
          <cell r="G1506">
            <v>63738</v>
          </cell>
          <cell r="H1506">
            <v>1019.8</v>
          </cell>
        </row>
        <row r="1507">
          <cell r="B1507" t="str">
            <v>소         계</v>
          </cell>
          <cell r="H1507">
            <v>1019</v>
          </cell>
          <cell r="I1507" t="str">
            <v>ⓒ</v>
          </cell>
        </row>
        <row r="1509">
          <cell r="A1509" t="str">
            <v>78재   료   비</v>
          </cell>
          <cell r="B1509" t="str">
            <v>재   료   비</v>
          </cell>
          <cell r="D1509" t="str">
            <v>ⓐ</v>
          </cell>
          <cell r="H1509">
            <v>0</v>
          </cell>
        </row>
        <row r="1510">
          <cell r="A1510" t="str">
            <v>78노   무   비</v>
          </cell>
          <cell r="B1510" t="str">
            <v>노   무   비</v>
          </cell>
          <cell r="D1510" t="str">
            <v>ⓑ</v>
          </cell>
          <cell r="H1510">
            <v>35693</v>
          </cell>
        </row>
        <row r="1511">
          <cell r="A1511" t="str">
            <v>78경        비</v>
          </cell>
          <cell r="B1511" t="str">
            <v>경        비</v>
          </cell>
          <cell r="D1511" t="str">
            <v>ⓒ</v>
          </cell>
          <cell r="H1511">
            <v>1019</v>
          </cell>
        </row>
        <row r="1512">
          <cell r="B1512" t="str">
            <v>계</v>
          </cell>
          <cell r="H1512">
            <v>36712</v>
          </cell>
        </row>
        <row r="1516">
          <cell r="B1516">
            <v>79</v>
          </cell>
          <cell r="C1516" t="str">
            <v xml:space="preserve"> 스피커 설치</v>
          </cell>
          <cell r="D1516" t="str">
            <v xml:space="preserve"> 3W (천장형,ATT)</v>
          </cell>
          <cell r="E1516" t="str">
            <v>대</v>
          </cell>
          <cell r="F1516">
            <v>1</v>
          </cell>
        </row>
        <row r="1517">
          <cell r="C1517" t="str">
            <v>가, 재료비</v>
          </cell>
        </row>
        <row r="1518">
          <cell r="A1518" t="str">
            <v xml:space="preserve"> 스피커  천정형(3W,ATT부착)</v>
          </cell>
          <cell r="C1518" t="str">
            <v xml:space="preserve"> 스피커 </v>
          </cell>
          <cell r="D1518" t="str">
            <v xml:space="preserve"> 천정형(3W,ATT부착)</v>
          </cell>
          <cell r="E1518" t="str">
            <v>개</v>
          </cell>
          <cell r="F1518">
            <v>1</v>
          </cell>
          <cell r="G1518">
            <v>26000</v>
          </cell>
          <cell r="H1518">
            <v>26000</v>
          </cell>
          <cell r="I1518">
            <v>0</v>
          </cell>
        </row>
        <row r="1519">
          <cell r="B1519" t="str">
            <v>소         계</v>
          </cell>
          <cell r="H1519">
            <v>26000</v>
          </cell>
          <cell r="I1519" t="str">
            <v>ⓐ</v>
          </cell>
        </row>
        <row r="1520">
          <cell r="C1520" t="str">
            <v>나, 노무비</v>
          </cell>
        </row>
        <row r="1521">
          <cell r="A1521" t="str">
            <v>79 통신내선공</v>
          </cell>
          <cell r="C1521" t="str">
            <v xml:space="preserve"> 통신내선공</v>
          </cell>
          <cell r="E1521" t="str">
            <v>인</v>
          </cell>
          <cell r="F1521">
            <v>0.52</v>
          </cell>
          <cell r="G1521">
            <v>63738</v>
          </cell>
          <cell r="H1521">
            <v>33143.699999999997</v>
          </cell>
          <cell r="I1521" t="str">
            <v>기본,통신 3-29</v>
          </cell>
        </row>
        <row r="1522">
          <cell r="B1522" t="str">
            <v>소         계</v>
          </cell>
          <cell r="H1522">
            <v>33143</v>
          </cell>
          <cell r="I1522" t="str">
            <v>ⓑ</v>
          </cell>
        </row>
        <row r="1523">
          <cell r="C1523" t="str">
            <v>다, 기계경비</v>
          </cell>
        </row>
        <row r="1524">
          <cell r="C1524" t="str">
            <v xml:space="preserve"> 통신내선공</v>
          </cell>
          <cell r="E1524" t="str">
            <v>인</v>
          </cell>
          <cell r="F1524">
            <v>1.4999999999999999E-2</v>
          </cell>
          <cell r="G1524">
            <v>63738</v>
          </cell>
          <cell r="H1524">
            <v>956</v>
          </cell>
        </row>
        <row r="1525">
          <cell r="B1525" t="str">
            <v>소         계</v>
          </cell>
          <cell r="H1525">
            <v>956</v>
          </cell>
          <cell r="I1525" t="str">
            <v>ⓒ</v>
          </cell>
        </row>
        <row r="1527">
          <cell r="A1527" t="str">
            <v>79재   료   비</v>
          </cell>
          <cell r="B1527" t="str">
            <v>재   료   비</v>
          </cell>
          <cell r="D1527" t="str">
            <v>ⓐ</v>
          </cell>
          <cell r="H1527">
            <v>26000</v>
          </cell>
        </row>
        <row r="1528">
          <cell r="A1528" t="str">
            <v>79노   무   비</v>
          </cell>
          <cell r="B1528" t="str">
            <v>노   무   비</v>
          </cell>
          <cell r="D1528" t="str">
            <v>ⓑ</v>
          </cell>
          <cell r="H1528">
            <v>33143</v>
          </cell>
        </row>
        <row r="1529">
          <cell r="A1529" t="str">
            <v>79경        비</v>
          </cell>
          <cell r="B1529" t="str">
            <v>경        비</v>
          </cell>
          <cell r="D1529" t="str">
            <v>ⓒ</v>
          </cell>
          <cell r="H1529">
            <v>956</v>
          </cell>
        </row>
        <row r="1530">
          <cell r="B1530" t="str">
            <v>계</v>
          </cell>
          <cell r="H1530">
            <v>60099</v>
          </cell>
        </row>
        <row r="1534">
          <cell r="B1534">
            <v>80</v>
          </cell>
          <cell r="C1534" t="str">
            <v xml:space="preserve"> 스피커 설치</v>
          </cell>
          <cell r="D1534" t="str">
            <v xml:space="preserve"> 3W (천장형)</v>
          </cell>
          <cell r="E1534" t="str">
            <v>대</v>
          </cell>
          <cell r="F1534">
            <v>1</v>
          </cell>
        </row>
        <row r="1535">
          <cell r="C1535" t="str">
            <v>가, 재료비</v>
          </cell>
        </row>
        <row r="1536">
          <cell r="A1536" t="str">
            <v xml:space="preserve"> 스피커  천정형(3W)</v>
          </cell>
          <cell r="C1536" t="str">
            <v xml:space="preserve"> 스피커 </v>
          </cell>
          <cell r="D1536" t="str">
            <v xml:space="preserve"> 천정형(3W)</v>
          </cell>
          <cell r="E1536" t="str">
            <v>개</v>
          </cell>
          <cell r="F1536">
            <v>1</v>
          </cell>
          <cell r="G1536">
            <v>18000</v>
          </cell>
          <cell r="H1536">
            <v>18000</v>
          </cell>
          <cell r="I1536">
            <v>0</v>
          </cell>
        </row>
        <row r="1537">
          <cell r="B1537" t="str">
            <v>소         계</v>
          </cell>
          <cell r="H1537">
            <v>18000</v>
          </cell>
          <cell r="I1537" t="str">
            <v>ⓐ</v>
          </cell>
        </row>
        <row r="1538">
          <cell r="C1538" t="str">
            <v>나, 노무비</v>
          </cell>
        </row>
        <row r="1539">
          <cell r="A1539" t="str">
            <v>80 통신내선공</v>
          </cell>
          <cell r="C1539" t="str">
            <v xml:space="preserve"> 통신내선공</v>
          </cell>
          <cell r="E1539" t="str">
            <v>인</v>
          </cell>
          <cell r="F1539">
            <v>0.45</v>
          </cell>
          <cell r="G1539">
            <v>63738</v>
          </cell>
          <cell r="H1539">
            <v>28682.1</v>
          </cell>
          <cell r="I1539" t="str">
            <v>기본,통신 3-29</v>
          </cell>
        </row>
        <row r="1540">
          <cell r="B1540" t="str">
            <v>소         계</v>
          </cell>
          <cell r="H1540">
            <v>28682</v>
          </cell>
          <cell r="I1540" t="str">
            <v>ⓑ</v>
          </cell>
        </row>
        <row r="1541">
          <cell r="C1541" t="str">
            <v>다, 기계경비</v>
          </cell>
        </row>
        <row r="1542">
          <cell r="C1542" t="str">
            <v xml:space="preserve"> 통신내선공</v>
          </cell>
          <cell r="E1542" t="str">
            <v>인</v>
          </cell>
          <cell r="F1542">
            <v>1.2999999999999999E-2</v>
          </cell>
          <cell r="G1542">
            <v>63738</v>
          </cell>
          <cell r="H1542">
            <v>828.5</v>
          </cell>
        </row>
        <row r="1543">
          <cell r="B1543" t="str">
            <v>소         계</v>
          </cell>
          <cell r="H1543">
            <v>828</v>
          </cell>
          <cell r="I1543" t="str">
            <v>ⓒ</v>
          </cell>
        </row>
        <row r="1545">
          <cell r="A1545" t="str">
            <v>80재   료   비</v>
          </cell>
          <cell r="B1545" t="str">
            <v>재   료   비</v>
          </cell>
          <cell r="D1545" t="str">
            <v>ⓐ</v>
          </cell>
          <cell r="H1545">
            <v>18000</v>
          </cell>
        </row>
        <row r="1546">
          <cell r="A1546" t="str">
            <v>80노   무   비</v>
          </cell>
          <cell r="B1546" t="str">
            <v>노   무   비</v>
          </cell>
          <cell r="D1546" t="str">
            <v>ⓑ</v>
          </cell>
          <cell r="H1546">
            <v>28682</v>
          </cell>
        </row>
        <row r="1547">
          <cell r="A1547" t="str">
            <v>80경        비</v>
          </cell>
          <cell r="B1547" t="str">
            <v>경        비</v>
          </cell>
          <cell r="D1547" t="str">
            <v>ⓒ</v>
          </cell>
          <cell r="H1547">
            <v>828</v>
          </cell>
        </row>
        <row r="1548">
          <cell r="B1548" t="str">
            <v>계</v>
          </cell>
          <cell r="H1548">
            <v>47510</v>
          </cell>
        </row>
        <row r="1552">
          <cell r="B1552">
            <v>81</v>
          </cell>
          <cell r="C1552" t="str">
            <v xml:space="preserve"> 스피커 설치</v>
          </cell>
          <cell r="D1552" t="str">
            <v xml:space="preserve"> 3W (벽부형,ATT)</v>
          </cell>
          <cell r="E1552" t="str">
            <v>대</v>
          </cell>
          <cell r="F1552">
            <v>1</v>
          </cell>
        </row>
        <row r="1553">
          <cell r="C1553" t="str">
            <v>가, 재료비</v>
          </cell>
        </row>
        <row r="1554">
          <cell r="A1554" t="str">
            <v xml:space="preserve"> 스피커  벽부형(3W,ATT부착)</v>
          </cell>
          <cell r="C1554" t="str">
            <v xml:space="preserve"> 스피커 </v>
          </cell>
          <cell r="D1554" t="str">
            <v xml:space="preserve"> 벽부형(3W,ATT부착)</v>
          </cell>
          <cell r="E1554" t="str">
            <v>개</v>
          </cell>
          <cell r="F1554">
            <v>1</v>
          </cell>
          <cell r="G1554">
            <v>31500</v>
          </cell>
          <cell r="H1554">
            <v>31500</v>
          </cell>
          <cell r="I1554">
            <v>0</v>
          </cell>
        </row>
        <row r="1555">
          <cell r="B1555" t="str">
            <v>소         계</v>
          </cell>
          <cell r="H1555">
            <v>31500</v>
          </cell>
          <cell r="I1555" t="str">
            <v>ⓐ</v>
          </cell>
        </row>
        <row r="1556">
          <cell r="C1556" t="str">
            <v>나, 노무비</v>
          </cell>
        </row>
        <row r="1557">
          <cell r="A1557" t="str">
            <v>81 통신내선공</v>
          </cell>
          <cell r="C1557" t="str">
            <v xml:space="preserve"> 통신내선공</v>
          </cell>
          <cell r="E1557" t="str">
            <v>인</v>
          </cell>
          <cell r="F1557">
            <v>0.52</v>
          </cell>
          <cell r="G1557">
            <v>63738</v>
          </cell>
          <cell r="H1557">
            <v>33143.699999999997</v>
          </cell>
          <cell r="I1557" t="str">
            <v>기본,통신 3-29</v>
          </cell>
        </row>
        <row r="1558">
          <cell r="B1558" t="str">
            <v>소         계</v>
          </cell>
          <cell r="H1558">
            <v>33143</v>
          </cell>
          <cell r="I1558" t="str">
            <v>ⓑ</v>
          </cell>
        </row>
        <row r="1559">
          <cell r="C1559" t="str">
            <v>다, 기계경비</v>
          </cell>
        </row>
        <row r="1560">
          <cell r="C1560" t="str">
            <v xml:space="preserve"> 통신내선공</v>
          </cell>
          <cell r="E1560" t="str">
            <v>인</v>
          </cell>
          <cell r="F1560">
            <v>1.4999999999999999E-2</v>
          </cell>
          <cell r="G1560">
            <v>63738</v>
          </cell>
          <cell r="H1560">
            <v>956</v>
          </cell>
        </row>
        <row r="1561">
          <cell r="B1561" t="str">
            <v>소         계</v>
          </cell>
          <cell r="H1561">
            <v>956</v>
          </cell>
          <cell r="I1561" t="str">
            <v>ⓒ</v>
          </cell>
        </row>
        <row r="1563">
          <cell r="A1563" t="str">
            <v>81재   료   비</v>
          </cell>
          <cell r="B1563" t="str">
            <v>재   료   비</v>
          </cell>
          <cell r="D1563" t="str">
            <v>ⓐ</v>
          </cell>
          <cell r="H1563">
            <v>31500</v>
          </cell>
        </row>
        <row r="1564">
          <cell r="A1564" t="str">
            <v>81노   무   비</v>
          </cell>
          <cell r="B1564" t="str">
            <v>노   무   비</v>
          </cell>
          <cell r="D1564" t="str">
            <v>ⓑ</v>
          </cell>
          <cell r="H1564">
            <v>33143</v>
          </cell>
        </row>
        <row r="1565">
          <cell r="A1565" t="str">
            <v>81경        비</v>
          </cell>
          <cell r="B1565" t="str">
            <v>경        비</v>
          </cell>
          <cell r="D1565" t="str">
            <v>ⓒ</v>
          </cell>
          <cell r="H1565">
            <v>956</v>
          </cell>
        </row>
        <row r="1566">
          <cell r="B1566" t="str">
            <v>계</v>
          </cell>
          <cell r="H1566">
            <v>65599</v>
          </cell>
        </row>
        <row r="1570">
          <cell r="B1570">
            <v>82</v>
          </cell>
          <cell r="C1570" t="str">
            <v xml:space="preserve"> 스피커 설치</v>
          </cell>
          <cell r="D1570" t="str">
            <v xml:space="preserve"> 3W (벽부형)</v>
          </cell>
          <cell r="E1570" t="str">
            <v>대</v>
          </cell>
          <cell r="F1570">
            <v>1</v>
          </cell>
        </row>
        <row r="1571">
          <cell r="C1571" t="str">
            <v>가, 재료비</v>
          </cell>
        </row>
        <row r="1572">
          <cell r="A1572" t="str">
            <v xml:space="preserve"> 스피커  벽부형(3W)</v>
          </cell>
          <cell r="C1572" t="str">
            <v xml:space="preserve"> 스피커 </v>
          </cell>
          <cell r="D1572" t="str">
            <v xml:space="preserve"> 벽부형(3W)</v>
          </cell>
          <cell r="E1572" t="str">
            <v>개</v>
          </cell>
          <cell r="F1572">
            <v>1</v>
          </cell>
          <cell r="G1572">
            <v>26000</v>
          </cell>
          <cell r="H1572">
            <v>26000</v>
          </cell>
          <cell r="I1572">
            <v>0</v>
          </cell>
        </row>
        <row r="1573">
          <cell r="B1573" t="str">
            <v>소         계</v>
          </cell>
          <cell r="H1573">
            <v>26000</v>
          </cell>
          <cell r="I1573" t="str">
            <v>ⓐ</v>
          </cell>
        </row>
        <row r="1574">
          <cell r="C1574" t="str">
            <v>나, 노무비</v>
          </cell>
        </row>
        <row r="1575">
          <cell r="A1575" t="str">
            <v>82 통신내선공</v>
          </cell>
          <cell r="C1575" t="str">
            <v xml:space="preserve"> 통신내선공</v>
          </cell>
          <cell r="E1575" t="str">
            <v>인</v>
          </cell>
          <cell r="F1575">
            <v>0.45</v>
          </cell>
          <cell r="G1575">
            <v>63738</v>
          </cell>
          <cell r="H1575">
            <v>28682.1</v>
          </cell>
          <cell r="I1575" t="str">
            <v>기본,통신 3-29</v>
          </cell>
        </row>
        <row r="1576">
          <cell r="B1576" t="str">
            <v>소         계</v>
          </cell>
          <cell r="H1576">
            <v>28682</v>
          </cell>
          <cell r="I1576" t="str">
            <v>ⓑ</v>
          </cell>
        </row>
        <row r="1577">
          <cell r="C1577" t="str">
            <v>다, 기계경비</v>
          </cell>
        </row>
        <row r="1578">
          <cell r="C1578" t="str">
            <v xml:space="preserve"> 통신내선공</v>
          </cell>
          <cell r="E1578" t="str">
            <v>인</v>
          </cell>
          <cell r="F1578">
            <v>1.2999999999999999E-2</v>
          </cell>
          <cell r="G1578">
            <v>63738</v>
          </cell>
          <cell r="H1578">
            <v>828.5</v>
          </cell>
        </row>
        <row r="1579">
          <cell r="B1579" t="str">
            <v>소         계</v>
          </cell>
          <cell r="H1579">
            <v>828</v>
          </cell>
          <cell r="I1579" t="str">
            <v>ⓒ</v>
          </cell>
        </row>
        <row r="1581">
          <cell r="A1581" t="str">
            <v>82재   료   비</v>
          </cell>
          <cell r="B1581" t="str">
            <v>재   료   비</v>
          </cell>
          <cell r="D1581" t="str">
            <v>ⓐ</v>
          </cell>
          <cell r="H1581">
            <v>26000</v>
          </cell>
        </row>
        <row r="1582">
          <cell r="A1582" t="str">
            <v>82노   무   비</v>
          </cell>
          <cell r="B1582" t="str">
            <v>노   무   비</v>
          </cell>
          <cell r="D1582" t="str">
            <v>ⓑ</v>
          </cell>
          <cell r="H1582">
            <v>28682</v>
          </cell>
        </row>
        <row r="1583">
          <cell r="A1583" t="str">
            <v>82경        비</v>
          </cell>
          <cell r="B1583" t="str">
            <v>경        비</v>
          </cell>
          <cell r="D1583" t="str">
            <v>ⓒ</v>
          </cell>
          <cell r="H1583">
            <v>828</v>
          </cell>
        </row>
        <row r="1584">
          <cell r="B1584" t="str">
            <v>계</v>
          </cell>
          <cell r="H1584">
            <v>55510</v>
          </cell>
        </row>
        <row r="1588">
          <cell r="B1588">
            <v>83</v>
          </cell>
          <cell r="C1588" t="str">
            <v xml:space="preserve"> 스피커 설치</v>
          </cell>
          <cell r="D1588" t="str">
            <v xml:space="preserve"> 10W(혼형)</v>
          </cell>
          <cell r="E1588" t="str">
            <v>대</v>
          </cell>
          <cell r="F1588">
            <v>1</v>
          </cell>
        </row>
        <row r="1589">
          <cell r="C1589" t="str">
            <v>가, 재료비</v>
          </cell>
        </row>
        <row r="1590">
          <cell r="A1590" t="str">
            <v xml:space="preserve"> 스피커  10W(혼형)</v>
          </cell>
          <cell r="C1590" t="str">
            <v xml:space="preserve"> 스피커 </v>
          </cell>
          <cell r="D1590" t="str">
            <v xml:space="preserve"> 10W(혼형)</v>
          </cell>
          <cell r="E1590" t="str">
            <v>개</v>
          </cell>
          <cell r="F1590">
            <v>1</v>
          </cell>
          <cell r="G1590">
            <v>35000</v>
          </cell>
          <cell r="H1590">
            <v>35000</v>
          </cell>
          <cell r="I1590">
            <v>0</v>
          </cell>
        </row>
        <row r="1591">
          <cell r="A1591" t="str">
            <v xml:space="preserve"> 스피커 취부대 아연도금(도면참조)</v>
          </cell>
          <cell r="C1591" t="str">
            <v xml:space="preserve"> 스피커 취부대</v>
          </cell>
          <cell r="D1591" t="str">
            <v xml:space="preserve"> 아연도금(도면참조)</v>
          </cell>
          <cell r="E1591" t="str">
            <v>개</v>
          </cell>
          <cell r="F1591">
            <v>1</v>
          </cell>
          <cell r="G1591">
            <v>18000</v>
          </cell>
          <cell r="H1591">
            <v>18000</v>
          </cell>
          <cell r="I1591">
            <v>0</v>
          </cell>
        </row>
        <row r="1592">
          <cell r="B1592" t="str">
            <v>소         계</v>
          </cell>
          <cell r="H1592">
            <v>53000</v>
          </cell>
          <cell r="I1592" t="str">
            <v>ⓐ</v>
          </cell>
        </row>
        <row r="1593">
          <cell r="C1593" t="str">
            <v>나, 노무비</v>
          </cell>
        </row>
        <row r="1594">
          <cell r="A1594" t="str">
            <v>83 통신내선공</v>
          </cell>
          <cell r="C1594" t="str">
            <v xml:space="preserve"> 통신내선공</v>
          </cell>
          <cell r="E1594" t="str">
            <v>인</v>
          </cell>
          <cell r="F1594">
            <v>0.45</v>
          </cell>
          <cell r="G1594">
            <v>63738</v>
          </cell>
          <cell r="H1594">
            <v>28682.1</v>
          </cell>
          <cell r="I1594" t="str">
            <v>기본,통신 3-29</v>
          </cell>
        </row>
        <row r="1595">
          <cell r="A1595" t="str">
            <v>83 통신외선공</v>
          </cell>
          <cell r="C1595" t="str">
            <v xml:space="preserve"> 통신외선공</v>
          </cell>
          <cell r="E1595" t="str">
            <v>인</v>
          </cell>
          <cell r="F1595">
            <v>0.06</v>
          </cell>
          <cell r="G1595">
            <v>77946</v>
          </cell>
          <cell r="H1595">
            <v>4676.7</v>
          </cell>
          <cell r="I1595" t="str">
            <v>기본,통신 3-29</v>
          </cell>
        </row>
        <row r="1596">
          <cell r="A1596" t="str">
            <v>83 보통인부</v>
          </cell>
          <cell r="C1596" t="str">
            <v xml:space="preserve"> 보통인부</v>
          </cell>
          <cell r="E1596" t="str">
            <v>인</v>
          </cell>
          <cell r="F1596">
            <v>0.03</v>
          </cell>
          <cell r="G1596">
            <v>34098</v>
          </cell>
          <cell r="H1596">
            <v>1022.9</v>
          </cell>
          <cell r="I1596" t="str">
            <v>기본,통신 3-29</v>
          </cell>
        </row>
        <row r="1597">
          <cell r="B1597" t="str">
            <v>소         계</v>
          </cell>
          <cell r="H1597">
            <v>34381</v>
          </cell>
          <cell r="I1597" t="str">
            <v>ⓑ</v>
          </cell>
        </row>
        <row r="1598">
          <cell r="C1598" t="str">
            <v>다, 기계경비</v>
          </cell>
        </row>
        <row r="1599">
          <cell r="C1599" t="str">
            <v xml:space="preserve"> 통신내선공</v>
          </cell>
          <cell r="E1599" t="str">
            <v>인</v>
          </cell>
          <cell r="F1599">
            <v>1.2999999999999999E-2</v>
          </cell>
          <cell r="G1599">
            <v>63738</v>
          </cell>
          <cell r="H1599">
            <v>828.5</v>
          </cell>
        </row>
        <row r="1600">
          <cell r="C1600" t="str">
            <v xml:space="preserve"> 통신외선공</v>
          </cell>
          <cell r="E1600" t="str">
            <v>인</v>
          </cell>
          <cell r="F1600">
            <v>1E-3</v>
          </cell>
          <cell r="G1600">
            <v>77946</v>
          </cell>
          <cell r="H1600">
            <v>77.900000000000006</v>
          </cell>
        </row>
        <row r="1601">
          <cell r="B1601" t="str">
            <v>소         계</v>
          </cell>
          <cell r="H1601">
            <v>906</v>
          </cell>
          <cell r="I1601" t="str">
            <v>ⓒ</v>
          </cell>
        </row>
        <row r="1602">
          <cell r="A1602" t="str">
            <v>83재   료   비</v>
          </cell>
          <cell r="B1602" t="str">
            <v>재   료   비</v>
          </cell>
          <cell r="D1602" t="str">
            <v>ⓐ</v>
          </cell>
          <cell r="H1602">
            <v>53000</v>
          </cell>
        </row>
        <row r="1603">
          <cell r="A1603" t="str">
            <v>83노   무   비</v>
          </cell>
          <cell r="B1603" t="str">
            <v>노   무   비</v>
          </cell>
          <cell r="D1603" t="str">
            <v>ⓑ</v>
          </cell>
          <cell r="H1603">
            <v>34381</v>
          </cell>
        </row>
        <row r="1604">
          <cell r="A1604" t="str">
            <v>83경        비</v>
          </cell>
          <cell r="B1604" t="str">
            <v>경        비</v>
          </cell>
          <cell r="D1604" t="str">
            <v>ⓒ</v>
          </cell>
          <cell r="H1604">
            <v>906</v>
          </cell>
        </row>
        <row r="1605">
          <cell r="B1605" t="str">
            <v>계</v>
          </cell>
          <cell r="H1605">
            <v>88287</v>
          </cell>
        </row>
        <row r="1606">
          <cell r="B1606">
            <v>84</v>
          </cell>
          <cell r="C1606" t="str">
            <v xml:space="preserve"> TV증폭기 설치</v>
          </cell>
          <cell r="D1606" t="str">
            <v xml:space="preserve"> BOOSTER AMP</v>
          </cell>
          <cell r="E1606" t="str">
            <v>대</v>
          </cell>
          <cell r="F1606">
            <v>1</v>
          </cell>
        </row>
        <row r="1607">
          <cell r="C1607" t="str">
            <v>가, 재료비</v>
          </cell>
        </row>
        <row r="1608">
          <cell r="A1608" t="str">
            <v xml:space="preserve"> 공청용 증폭기  VHF/UHF 겸용</v>
          </cell>
          <cell r="C1608" t="str">
            <v xml:space="preserve"> 공청용 증폭기 </v>
          </cell>
          <cell r="D1608" t="str">
            <v xml:space="preserve"> VHF/UHF 겸용</v>
          </cell>
          <cell r="E1608" t="str">
            <v>개</v>
          </cell>
          <cell r="F1608">
            <v>1</v>
          </cell>
          <cell r="G1608">
            <v>65000</v>
          </cell>
          <cell r="H1608">
            <v>65000</v>
          </cell>
          <cell r="I1608">
            <v>0</v>
          </cell>
        </row>
        <row r="1609">
          <cell r="B1609" t="str">
            <v>소         계</v>
          </cell>
          <cell r="H1609">
            <v>65000</v>
          </cell>
          <cell r="I1609" t="str">
            <v>ⓐ</v>
          </cell>
        </row>
        <row r="1610">
          <cell r="C1610" t="str">
            <v>나, 노무비</v>
          </cell>
        </row>
        <row r="1611">
          <cell r="A1611" t="str">
            <v>84 통신내선공</v>
          </cell>
          <cell r="C1611" t="str">
            <v xml:space="preserve"> 통신내선공</v>
          </cell>
          <cell r="E1611" t="str">
            <v>인</v>
          </cell>
          <cell r="F1611">
            <v>0.31</v>
          </cell>
          <cell r="G1611">
            <v>63738</v>
          </cell>
          <cell r="H1611">
            <v>19758.7</v>
          </cell>
          <cell r="I1611" t="str">
            <v>기본,통신 5-89</v>
          </cell>
        </row>
        <row r="1612">
          <cell r="A1612" t="str">
            <v>84 무선안테나공</v>
          </cell>
          <cell r="C1612" t="str">
            <v xml:space="preserve"> 무선안테나공</v>
          </cell>
          <cell r="E1612" t="str">
            <v>인</v>
          </cell>
          <cell r="F1612">
            <v>0.78</v>
          </cell>
          <cell r="G1612">
            <v>97216</v>
          </cell>
          <cell r="H1612">
            <v>75828.399999999994</v>
          </cell>
          <cell r="I1612" t="str">
            <v>기본,통신 5-89</v>
          </cell>
        </row>
        <row r="1613">
          <cell r="B1613" t="str">
            <v>소         계</v>
          </cell>
          <cell r="H1613">
            <v>95587</v>
          </cell>
          <cell r="I1613" t="str">
            <v>ⓑ</v>
          </cell>
        </row>
        <row r="1614">
          <cell r="C1614" t="str">
            <v>다, 기계경비</v>
          </cell>
        </row>
        <row r="1615">
          <cell r="C1615" t="str">
            <v xml:space="preserve"> 통신내선공</v>
          </cell>
          <cell r="E1615" t="str">
            <v>인</v>
          </cell>
          <cell r="F1615">
            <v>8.9999999999999993E-3</v>
          </cell>
          <cell r="G1615">
            <v>63738</v>
          </cell>
          <cell r="H1615">
            <v>573.6</v>
          </cell>
        </row>
        <row r="1616">
          <cell r="C1616" t="str">
            <v xml:space="preserve"> 무선안테나공</v>
          </cell>
          <cell r="E1616" t="str">
            <v>인</v>
          </cell>
          <cell r="F1616">
            <v>2.3E-2</v>
          </cell>
          <cell r="G1616">
            <v>97216</v>
          </cell>
          <cell r="H1616">
            <v>2235.9</v>
          </cell>
        </row>
        <row r="1617">
          <cell r="B1617" t="str">
            <v>소         계</v>
          </cell>
          <cell r="H1617">
            <v>2809</v>
          </cell>
          <cell r="I1617" t="str">
            <v>ⓒ</v>
          </cell>
        </row>
        <row r="1619">
          <cell r="A1619" t="str">
            <v>84재   료   비</v>
          </cell>
          <cell r="B1619" t="str">
            <v>재   료   비</v>
          </cell>
          <cell r="D1619" t="str">
            <v>ⓐ</v>
          </cell>
          <cell r="H1619">
            <v>65000</v>
          </cell>
        </row>
        <row r="1620">
          <cell r="A1620" t="str">
            <v>84노   무   비</v>
          </cell>
          <cell r="B1620" t="str">
            <v>노   무   비</v>
          </cell>
          <cell r="D1620" t="str">
            <v>ⓑ</v>
          </cell>
          <cell r="H1620">
            <v>95587</v>
          </cell>
        </row>
        <row r="1621">
          <cell r="A1621" t="str">
            <v>84경        비</v>
          </cell>
          <cell r="B1621" t="str">
            <v>경        비</v>
          </cell>
          <cell r="D1621" t="str">
            <v>ⓒ</v>
          </cell>
          <cell r="H1621">
            <v>2809</v>
          </cell>
        </row>
        <row r="1622">
          <cell r="B1622" t="str">
            <v>계</v>
          </cell>
          <cell r="H1622">
            <v>163396</v>
          </cell>
        </row>
        <row r="1624">
          <cell r="B1624">
            <v>85</v>
          </cell>
          <cell r="C1624" t="str">
            <v xml:space="preserve"> 분배기 설치</v>
          </cell>
          <cell r="D1624" t="str">
            <v xml:space="preserve"> 3분배</v>
          </cell>
          <cell r="E1624" t="str">
            <v>대</v>
          </cell>
          <cell r="F1624">
            <v>1</v>
          </cell>
        </row>
        <row r="1625">
          <cell r="C1625" t="str">
            <v>가, 재료비</v>
          </cell>
        </row>
        <row r="1626">
          <cell r="A1626" t="str">
            <v xml:space="preserve"> 분배기   3회로</v>
          </cell>
          <cell r="C1626" t="str">
            <v xml:space="preserve"> 분배기  </v>
          </cell>
          <cell r="D1626" t="str">
            <v xml:space="preserve"> 3회로</v>
          </cell>
          <cell r="E1626" t="str">
            <v>개</v>
          </cell>
          <cell r="F1626">
            <v>1</v>
          </cell>
          <cell r="G1626">
            <v>6000</v>
          </cell>
          <cell r="H1626">
            <v>6000</v>
          </cell>
          <cell r="I1626">
            <v>0</v>
          </cell>
        </row>
        <row r="1627">
          <cell r="B1627" t="str">
            <v>소         계</v>
          </cell>
          <cell r="H1627">
            <v>6000</v>
          </cell>
          <cell r="I1627" t="str">
            <v>ⓐ</v>
          </cell>
        </row>
        <row r="1628">
          <cell r="C1628" t="str">
            <v>나, 노무비</v>
          </cell>
        </row>
        <row r="1629">
          <cell r="A1629" t="str">
            <v>85 통신내선공</v>
          </cell>
          <cell r="C1629" t="str">
            <v xml:space="preserve"> 통신내선공</v>
          </cell>
          <cell r="E1629" t="str">
            <v>인</v>
          </cell>
          <cell r="F1629">
            <v>0.2</v>
          </cell>
          <cell r="G1629">
            <v>63738</v>
          </cell>
          <cell r="H1629">
            <v>12747.6</v>
          </cell>
          <cell r="I1629" t="str">
            <v>기본,통신 5-89</v>
          </cell>
        </row>
        <row r="1630">
          <cell r="A1630" t="str">
            <v>85 무선안테나공</v>
          </cell>
          <cell r="C1630" t="str">
            <v xml:space="preserve"> 무선안테나공</v>
          </cell>
          <cell r="E1630" t="str">
            <v>인</v>
          </cell>
          <cell r="F1630">
            <v>0.09</v>
          </cell>
          <cell r="G1630">
            <v>97216</v>
          </cell>
          <cell r="H1630">
            <v>8749.4</v>
          </cell>
          <cell r="I1630" t="str">
            <v>기본,통신 5-89</v>
          </cell>
        </row>
        <row r="1631">
          <cell r="B1631" t="str">
            <v>소         계</v>
          </cell>
          <cell r="H1631">
            <v>21497</v>
          </cell>
          <cell r="I1631" t="str">
            <v>ⓑ</v>
          </cell>
        </row>
        <row r="1632">
          <cell r="C1632" t="str">
            <v>다, 기계경비</v>
          </cell>
        </row>
        <row r="1633">
          <cell r="C1633" t="str">
            <v xml:space="preserve"> 통신내선공</v>
          </cell>
          <cell r="E1633" t="str">
            <v>인</v>
          </cell>
          <cell r="F1633">
            <v>6.0000000000000001E-3</v>
          </cell>
          <cell r="G1633">
            <v>63738</v>
          </cell>
          <cell r="H1633">
            <v>382.4</v>
          </cell>
        </row>
        <row r="1634">
          <cell r="C1634" t="str">
            <v xml:space="preserve"> 무선안테나공</v>
          </cell>
          <cell r="E1634" t="str">
            <v>인</v>
          </cell>
          <cell r="F1634">
            <v>2E-3</v>
          </cell>
          <cell r="G1634">
            <v>97216</v>
          </cell>
          <cell r="H1634">
            <v>194.4</v>
          </cell>
        </row>
        <row r="1635">
          <cell r="B1635" t="str">
            <v>소         계</v>
          </cell>
          <cell r="H1635">
            <v>576</v>
          </cell>
          <cell r="I1635" t="str">
            <v>ⓒ</v>
          </cell>
        </row>
        <row r="1637">
          <cell r="A1637" t="str">
            <v>85재   료   비</v>
          </cell>
          <cell r="B1637" t="str">
            <v>재   료   비</v>
          </cell>
          <cell r="D1637" t="str">
            <v>ⓐ</v>
          </cell>
          <cell r="H1637">
            <v>6000</v>
          </cell>
        </row>
        <row r="1638">
          <cell r="A1638" t="str">
            <v>85노   무   비</v>
          </cell>
          <cell r="B1638" t="str">
            <v>노   무   비</v>
          </cell>
          <cell r="D1638" t="str">
            <v>ⓑ</v>
          </cell>
          <cell r="H1638">
            <v>21497</v>
          </cell>
        </row>
        <row r="1639">
          <cell r="A1639" t="str">
            <v>85경        비</v>
          </cell>
          <cell r="B1639" t="str">
            <v>경        비</v>
          </cell>
          <cell r="D1639" t="str">
            <v>ⓒ</v>
          </cell>
          <cell r="H1639">
            <v>576</v>
          </cell>
        </row>
        <row r="1640">
          <cell r="B1640" t="str">
            <v>계</v>
          </cell>
          <cell r="H1640">
            <v>28073</v>
          </cell>
        </row>
        <row r="1642">
          <cell r="B1642">
            <v>86</v>
          </cell>
          <cell r="C1642" t="str">
            <v xml:space="preserve"> TV콘센트 설치</v>
          </cell>
          <cell r="D1642" t="str">
            <v xml:space="preserve"> 직렬형</v>
          </cell>
          <cell r="E1642" t="str">
            <v>개</v>
          </cell>
          <cell r="F1642">
            <v>1</v>
          </cell>
        </row>
        <row r="1643">
          <cell r="C1643" t="str">
            <v>가, 재료비</v>
          </cell>
        </row>
        <row r="1644">
          <cell r="A1644" t="str">
            <v xml:space="preserve"> TV 유니트   직렬용</v>
          </cell>
          <cell r="C1644" t="str">
            <v xml:space="preserve"> TV 유니트  </v>
          </cell>
          <cell r="D1644" t="str">
            <v xml:space="preserve"> 직렬용</v>
          </cell>
          <cell r="E1644" t="str">
            <v>개</v>
          </cell>
          <cell r="F1644">
            <v>1</v>
          </cell>
          <cell r="G1644">
            <v>2606</v>
          </cell>
          <cell r="H1644">
            <v>2606</v>
          </cell>
          <cell r="I1644">
            <v>0</v>
          </cell>
        </row>
        <row r="1645">
          <cell r="B1645" t="str">
            <v>소         계</v>
          </cell>
          <cell r="H1645">
            <v>2606</v>
          </cell>
          <cell r="I1645" t="str">
            <v>ⓐ</v>
          </cell>
        </row>
        <row r="1646">
          <cell r="C1646" t="str">
            <v>나, 노무비</v>
          </cell>
        </row>
        <row r="1647">
          <cell r="A1647" t="str">
            <v>86 통신내선공</v>
          </cell>
          <cell r="C1647" t="str">
            <v xml:space="preserve"> 통신내선공</v>
          </cell>
          <cell r="E1647" t="str">
            <v>인</v>
          </cell>
          <cell r="F1647">
            <v>0.08</v>
          </cell>
          <cell r="G1647">
            <v>63738</v>
          </cell>
          <cell r="H1647">
            <v>5099</v>
          </cell>
          <cell r="I1647" t="str">
            <v>기본,통신 5-89</v>
          </cell>
        </row>
        <row r="1648">
          <cell r="B1648" t="str">
            <v>소         계</v>
          </cell>
          <cell r="H1648">
            <v>5099</v>
          </cell>
          <cell r="I1648" t="str">
            <v>ⓑ</v>
          </cell>
        </row>
        <row r="1649">
          <cell r="C1649" t="str">
            <v>다, 기계경비</v>
          </cell>
        </row>
        <row r="1650">
          <cell r="C1650" t="str">
            <v xml:space="preserve"> 통신내선공</v>
          </cell>
          <cell r="E1650" t="str">
            <v>인</v>
          </cell>
          <cell r="F1650">
            <v>2E-3</v>
          </cell>
          <cell r="G1650">
            <v>63738</v>
          </cell>
          <cell r="H1650">
            <v>127.4</v>
          </cell>
        </row>
        <row r="1651">
          <cell r="B1651" t="str">
            <v>소         계</v>
          </cell>
          <cell r="H1651">
            <v>127</v>
          </cell>
          <cell r="I1651" t="str">
            <v>ⓒ</v>
          </cell>
        </row>
        <row r="1653">
          <cell r="A1653" t="str">
            <v>86재   료   비</v>
          </cell>
          <cell r="B1653" t="str">
            <v>재   료   비</v>
          </cell>
          <cell r="D1653" t="str">
            <v>ⓐ</v>
          </cell>
          <cell r="H1653">
            <v>2606</v>
          </cell>
        </row>
        <row r="1654">
          <cell r="A1654" t="str">
            <v>86노   무   비</v>
          </cell>
          <cell r="B1654" t="str">
            <v>노   무   비</v>
          </cell>
          <cell r="D1654" t="str">
            <v>ⓑ</v>
          </cell>
          <cell r="H1654">
            <v>5099</v>
          </cell>
        </row>
        <row r="1655">
          <cell r="A1655" t="str">
            <v>86경        비</v>
          </cell>
          <cell r="B1655" t="str">
            <v>경        비</v>
          </cell>
          <cell r="D1655" t="str">
            <v>ⓒ</v>
          </cell>
          <cell r="H1655">
            <v>127</v>
          </cell>
        </row>
        <row r="1656">
          <cell r="B1656" t="str">
            <v>계</v>
          </cell>
          <cell r="H1656">
            <v>7832</v>
          </cell>
        </row>
        <row r="1660">
          <cell r="B1660">
            <v>87</v>
          </cell>
          <cell r="C1660" t="str">
            <v xml:space="preserve"> TV콘센트 설치</v>
          </cell>
          <cell r="D1660" t="str">
            <v xml:space="preserve"> 종단형</v>
          </cell>
          <cell r="E1660" t="str">
            <v>개</v>
          </cell>
          <cell r="F1660">
            <v>1</v>
          </cell>
        </row>
        <row r="1661">
          <cell r="C1661" t="str">
            <v>가, 재료비</v>
          </cell>
        </row>
        <row r="1662">
          <cell r="A1662" t="str">
            <v xml:space="preserve"> TV 유니트   단말용</v>
          </cell>
          <cell r="C1662" t="str">
            <v xml:space="preserve"> TV 유니트  </v>
          </cell>
          <cell r="D1662" t="str">
            <v xml:space="preserve"> 단말용</v>
          </cell>
          <cell r="E1662" t="str">
            <v>개</v>
          </cell>
          <cell r="F1662">
            <v>1</v>
          </cell>
          <cell r="G1662">
            <v>2493</v>
          </cell>
          <cell r="H1662">
            <v>2493</v>
          </cell>
          <cell r="I1662">
            <v>0</v>
          </cell>
        </row>
        <row r="1663">
          <cell r="B1663" t="str">
            <v>소         계</v>
          </cell>
          <cell r="H1663">
            <v>2493</v>
          </cell>
          <cell r="I1663" t="str">
            <v>ⓐ</v>
          </cell>
        </row>
        <row r="1664">
          <cell r="C1664" t="str">
            <v>나, 노무비</v>
          </cell>
        </row>
        <row r="1665">
          <cell r="A1665" t="str">
            <v>87 통신내선공</v>
          </cell>
          <cell r="C1665" t="str">
            <v xml:space="preserve"> 통신내선공</v>
          </cell>
          <cell r="E1665" t="str">
            <v>인</v>
          </cell>
          <cell r="F1665">
            <v>0.08</v>
          </cell>
          <cell r="G1665">
            <v>63738</v>
          </cell>
          <cell r="H1665">
            <v>5099</v>
          </cell>
          <cell r="I1665" t="str">
            <v>기본,통신 5-89</v>
          </cell>
        </row>
        <row r="1666">
          <cell r="B1666" t="str">
            <v>소         계</v>
          </cell>
          <cell r="H1666">
            <v>5099</v>
          </cell>
          <cell r="I1666" t="str">
            <v>ⓑ</v>
          </cell>
        </row>
        <row r="1667">
          <cell r="C1667" t="str">
            <v>다, 기계경비</v>
          </cell>
        </row>
        <row r="1668">
          <cell r="C1668" t="str">
            <v xml:space="preserve"> 통신내선공</v>
          </cell>
          <cell r="E1668" t="str">
            <v>인</v>
          </cell>
          <cell r="F1668">
            <v>2E-3</v>
          </cell>
          <cell r="G1668">
            <v>63738</v>
          </cell>
          <cell r="H1668">
            <v>127.4</v>
          </cell>
        </row>
        <row r="1669">
          <cell r="B1669" t="str">
            <v>소         계</v>
          </cell>
          <cell r="H1669">
            <v>127</v>
          </cell>
          <cell r="I1669" t="str">
            <v>ⓒ</v>
          </cell>
        </row>
        <row r="1671">
          <cell r="A1671" t="str">
            <v>87재   료   비</v>
          </cell>
          <cell r="B1671" t="str">
            <v>재   료   비</v>
          </cell>
          <cell r="D1671" t="str">
            <v>ⓐ</v>
          </cell>
          <cell r="H1671">
            <v>2493</v>
          </cell>
        </row>
        <row r="1672">
          <cell r="A1672" t="str">
            <v>87노   무   비</v>
          </cell>
          <cell r="B1672" t="str">
            <v>노   무   비</v>
          </cell>
          <cell r="D1672" t="str">
            <v>ⓑ</v>
          </cell>
          <cell r="H1672">
            <v>5099</v>
          </cell>
        </row>
        <row r="1673">
          <cell r="A1673" t="str">
            <v>87경        비</v>
          </cell>
          <cell r="B1673" t="str">
            <v>경        비</v>
          </cell>
          <cell r="D1673" t="str">
            <v>ⓒ</v>
          </cell>
          <cell r="H1673">
            <v>127</v>
          </cell>
        </row>
        <row r="1674">
          <cell r="B1674" t="str">
            <v>계</v>
          </cell>
          <cell r="H1674">
            <v>7719</v>
          </cell>
        </row>
        <row r="1678">
          <cell r="B1678">
            <v>88</v>
          </cell>
          <cell r="C1678" t="str">
            <v xml:space="preserve"> TV공시청 안테나 신설</v>
          </cell>
          <cell r="D1678" t="str">
            <v xml:space="preserve"> UHF/VHF(H.L)</v>
          </cell>
          <cell r="E1678" t="str">
            <v>기</v>
          </cell>
          <cell r="F1678">
            <v>1</v>
          </cell>
        </row>
        <row r="1679">
          <cell r="C1679" t="str">
            <v>가, 재료비</v>
          </cell>
        </row>
        <row r="1680">
          <cell r="A1680" t="str">
            <v xml:space="preserve"> 공청용안테나  UHF 용</v>
          </cell>
          <cell r="C1680" t="str">
            <v xml:space="preserve"> 공청용안테나 </v>
          </cell>
          <cell r="D1680" t="str">
            <v xml:space="preserve"> UHF 용</v>
          </cell>
          <cell r="E1680" t="str">
            <v>조</v>
          </cell>
          <cell r="F1680">
            <v>1</v>
          </cell>
          <cell r="G1680">
            <v>20000</v>
          </cell>
          <cell r="H1680">
            <v>20000</v>
          </cell>
          <cell r="I1680">
            <v>0</v>
          </cell>
        </row>
        <row r="1681">
          <cell r="A1681" t="str">
            <v xml:space="preserve"> 공청용안테나  VHF HIGH 찬넬용</v>
          </cell>
          <cell r="C1681" t="str">
            <v xml:space="preserve"> 공청용안테나 </v>
          </cell>
          <cell r="D1681" t="str">
            <v xml:space="preserve"> VHF HIGH 찬넬용</v>
          </cell>
          <cell r="E1681" t="str">
            <v>조</v>
          </cell>
          <cell r="F1681">
            <v>1</v>
          </cell>
          <cell r="G1681">
            <v>25000</v>
          </cell>
          <cell r="H1681">
            <v>25000</v>
          </cell>
          <cell r="I1681">
            <v>0</v>
          </cell>
        </row>
        <row r="1682">
          <cell r="A1682" t="str">
            <v xml:space="preserve"> 공청용안테나  VHF LOW 찬넬용</v>
          </cell>
          <cell r="C1682" t="str">
            <v xml:space="preserve"> 공청용안테나 </v>
          </cell>
          <cell r="D1682" t="str">
            <v xml:space="preserve"> VHF LOW 찬넬용</v>
          </cell>
          <cell r="E1682" t="str">
            <v>조</v>
          </cell>
          <cell r="F1682">
            <v>1</v>
          </cell>
          <cell r="G1682">
            <v>30000</v>
          </cell>
          <cell r="H1682">
            <v>30000</v>
          </cell>
          <cell r="I1682">
            <v>0</v>
          </cell>
        </row>
        <row r="1683">
          <cell r="A1683" t="str">
            <v xml:space="preserve"> 공청용 혼합기  VHF H/L</v>
          </cell>
          <cell r="C1683" t="str">
            <v xml:space="preserve"> 공청용 혼합기 </v>
          </cell>
          <cell r="D1683" t="str">
            <v xml:space="preserve"> VHF H/L</v>
          </cell>
          <cell r="E1683" t="str">
            <v>개</v>
          </cell>
          <cell r="F1683">
            <v>1</v>
          </cell>
          <cell r="G1683">
            <v>6000</v>
          </cell>
          <cell r="H1683">
            <v>6000</v>
          </cell>
          <cell r="I1683">
            <v>0</v>
          </cell>
        </row>
        <row r="1684">
          <cell r="A1684" t="str">
            <v xml:space="preserve"> 공청용 혼합기  VHF/UHF</v>
          </cell>
          <cell r="C1684" t="str">
            <v xml:space="preserve"> 공청용 혼합기 </v>
          </cell>
          <cell r="D1684" t="str">
            <v xml:space="preserve"> VHF/UHF</v>
          </cell>
          <cell r="E1684" t="str">
            <v>개</v>
          </cell>
          <cell r="F1684">
            <v>1</v>
          </cell>
          <cell r="G1684">
            <v>6000</v>
          </cell>
          <cell r="H1684">
            <v>6000</v>
          </cell>
          <cell r="I1684">
            <v>0</v>
          </cell>
        </row>
        <row r="1685">
          <cell r="A1685" t="str">
            <v xml:space="preserve"> 시멘트(40㎏)  분공장도</v>
          </cell>
          <cell r="C1685" t="str">
            <v xml:space="preserve"> 시멘트(40㎏) </v>
          </cell>
          <cell r="D1685" t="str">
            <v xml:space="preserve"> 분공장도</v>
          </cell>
          <cell r="E1685" t="str">
            <v>포</v>
          </cell>
          <cell r="F1685">
            <v>0.55200000000000005</v>
          </cell>
          <cell r="G1685">
            <v>2450</v>
          </cell>
          <cell r="H1685">
            <v>1352.4</v>
          </cell>
          <cell r="I1685">
            <v>0</v>
          </cell>
        </row>
        <row r="1686">
          <cell r="A1686" t="str">
            <v xml:space="preserve"> 모래(세척사)  인천(도착도)</v>
          </cell>
          <cell r="C1686" t="str">
            <v xml:space="preserve"> 모래(세척사) </v>
          </cell>
          <cell r="D1686" t="str">
            <v xml:space="preserve"> 인천(도착도)</v>
          </cell>
          <cell r="E1686" t="str">
            <v>㎥</v>
          </cell>
          <cell r="F1686">
            <v>3.1E-2</v>
          </cell>
          <cell r="G1686">
            <v>1750</v>
          </cell>
          <cell r="H1686">
            <v>54.2</v>
          </cell>
          <cell r="I1686">
            <v>0</v>
          </cell>
        </row>
        <row r="1687">
          <cell r="A1687" t="str">
            <v xml:space="preserve"> 자갈(#57,Φ25)   인천(도착도)</v>
          </cell>
          <cell r="C1687" t="str">
            <v xml:space="preserve"> 자갈(#57,Φ25)  </v>
          </cell>
          <cell r="D1687" t="str">
            <v xml:space="preserve"> 인천(도착도)</v>
          </cell>
          <cell r="E1687" t="str">
            <v>㎥</v>
          </cell>
          <cell r="F1687">
            <v>6.2E-2</v>
          </cell>
          <cell r="G1687">
            <v>17500</v>
          </cell>
          <cell r="H1687">
            <v>1085</v>
          </cell>
          <cell r="I1687">
            <v>0</v>
          </cell>
        </row>
        <row r="1688">
          <cell r="A1688" t="str">
            <v xml:space="preserve"> 보통합판(1급)  12T  1.21*2.42</v>
          </cell>
          <cell r="C1688" t="str">
            <v xml:space="preserve"> 보통합판(1급) </v>
          </cell>
          <cell r="D1688" t="str">
            <v xml:space="preserve"> 12T  1.21*2.42</v>
          </cell>
          <cell r="E1688" t="str">
            <v>㎡</v>
          </cell>
          <cell r="F1688">
            <v>0.20499999999999999</v>
          </cell>
          <cell r="G1688">
            <v>6181</v>
          </cell>
          <cell r="H1688">
            <v>1267.0999999999999</v>
          </cell>
          <cell r="I1688">
            <v>0</v>
          </cell>
        </row>
        <row r="1689">
          <cell r="A1689" t="str">
            <v xml:space="preserve"> 라왕  각재</v>
          </cell>
          <cell r="C1689" t="str">
            <v xml:space="preserve"> 라왕 </v>
          </cell>
          <cell r="D1689" t="str">
            <v xml:space="preserve"> 각재</v>
          </cell>
          <cell r="E1689" t="str">
            <v>㎥</v>
          </cell>
          <cell r="F1689">
            <v>8.0000000000000002E-3</v>
          </cell>
          <cell r="G1689">
            <v>986023</v>
          </cell>
          <cell r="H1689">
            <v>7888.1</v>
          </cell>
          <cell r="I1689">
            <v>0</v>
          </cell>
        </row>
        <row r="1690">
          <cell r="A1690" t="str">
            <v xml:space="preserve"> 어니일링(소)철선   #8  4.0mm</v>
          </cell>
          <cell r="C1690" t="str">
            <v xml:space="preserve"> 어니일링(소)철선  </v>
          </cell>
          <cell r="D1690" t="str">
            <v xml:space="preserve"> #8  4.0mm</v>
          </cell>
          <cell r="E1690" t="str">
            <v>kg</v>
          </cell>
          <cell r="F1690">
            <v>5.8000000000000003E-2</v>
          </cell>
          <cell r="G1690">
            <v>570</v>
          </cell>
          <cell r="H1690">
            <v>33</v>
          </cell>
          <cell r="I1690">
            <v>0</v>
          </cell>
        </row>
        <row r="1691">
          <cell r="A1691" t="str">
            <v xml:space="preserve"> 철못   N 50</v>
          </cell>
          <cell r="C1691" t="str">
            <v xml:space="preserve"> 철못  </v>
          </cell>
          <cell r="D1691" t="str">
            <v xml:space="preserve"> N 50</v>
          </cell>
          <cell r="E1691" t="str">
            <v>kg</v>
          </cell>
          <cell r="F1691">
            <v>0.04</v>
          </cell>
          <cell r="G1691">
            <v>700</v>
          </cell>
          <cell r="H1691">
            <v>28</v>
          </cell>
          <cell r="I1691">
            <v>0</v>
          </cell>
        </row>
        <row r="1692">
          <cell r="A1692" t="str">
            <v xml:space="preserve"> 박리제   유성</v>
          </cell>
          <cell r="C1692" t="str">
            <v xml:space="preserve"> 박리제  </v>
          </cell>
          <cell r="D1692" t="str">
            <v xml:space="preserve"> 유성</v>
          </cell>
          <cell r="E1692" t="str">
            <v>ℓ</v>
          </cell>
          <cell r="F1692">
            <v>3.7999999999999999E-2</v>
          </cell>
          <cell r="G1692">
            <v>1300</v>
          </cell>
          <cell r="H1692">
            <v>49.4</v>
          </cell>
          <cell r="I1692">
            <v>0</v>
          </cell>
        </row>
        <row r="1693">
          <cell r="A1693" t="str">
            <v xml:space="preserve"> 용접봉(고강용)  Φ3.2 LC-600</v>
          </cell>
          <cell r="C1693" t="str">
            <v xml:space="preserve"> 용접봉(고강용) </v>
          </cell>
          <cell r="D1693" t="str">
            <v xml:space="preserve"> Φ3.2 LC-600</v>
          </cell>
          <cell r="E1693" t="str">
            <v>kg</v>
          </cell>
          <cell r="F1693">
            <v>1</v>
          </cell>
          <cell r="G1693">
            <v>1620</v>
          </cell>
          <cell r="H1693">
            <v>1620</v>
          </cell>
          <cell r="I1693">
            <v>0</v>
          </cell>
        </row>
        <row r="1694">
          <cell r="A1694" t="str">
            <v xml:space="preserve"> 산소(기체)</v>
          </cell>
          <cell r="C1694" t="str">
            <v xml:space="preserve"> 산소(기체)</v>
          </cell>
          <cell r="D1694">
            <v>0</v>
          </cell>
          <cell r="E1694" t="str">
            <v>ℓ</v>
          </cell>
          <cell r="F1694">
            <v>343.35</v>
          </cell>
          <cell r="G1694">
            <v>250</v>
          </cell>
          <cell r="H1694">
            <v>85837.5</v>
          </cell>
          <cell r="I1694">
            <v>0</v>
          </cell>
        </row>
        <row r="1695">
          <cell r="A1695" t="str">
            <v xml:space="preserve"> 아세틸렌</v>
          </cell>
          <cell r="C1695" t="str">
            <v xml:space="preserve"> 아세틸렌</v>
          </cell>
          <cell r="D1695">
            <v>0</v>
          </cell>
          <cell r="E1695" t="str">
            <v>㎏</v>
          </cell>
          <cell r="F1695">
            <v>0.153</v>
          </cell>
          <cell r="G1695">
            <v>12000</v>
          </cell>
          <cell r="H1695">
            <v>1836</v>
          </cell>
          <cell r="I1695">
            <v>0</v>
          </cell>
        </row>
        <row r="1696">
          <cell r="A1696" t="str">
            <v xml:space="preserve"> 백관 (SPP)   D40</v>
          </cell>
          <cell r="C1696" t="str">
            <v xml:space="preserve"> 백관 (SPP)  </v>
          </cell>
          <cell r="D1696" t="str">
            <v xml:space="preserve"> D40</v>
          </cell>
          <cell r="E1696" t="str">
            <v>m</v>
          </cell>
          <cell r="F1696">
            <v>1.5</v>
          </cell>
          <cell r="G1696">
            <v>1347</v>
          </cell>
          <cell r="H1696">
            <v>2020.5</v>
          </cell>
          <cell r="I1696">
            <v>0</v>
          </cell>
        </row>
        <row r="1697">
          <cell r="A1697" t="str">
            <v xml:space="preserve"> 백관 (SPP)  D100</v>
          </cell>
          <cell r="C1697" t="str">
            <v xml:space="preserve"> 백관 (SPP) </v>
          </cell>
          <cell r="D1697" t="str">
            <v xml:space="preserve"> D100</v>
          </cell>
          <cell r="E1697" t="str">
            <v>m</v>
          </cell>
          <cell r="F1697">
            <v>3</v>
          </cell>
          <cell r="G1697">
            <v>7392</v>
          </cell>
          <cell r="H1697">
            <v>22176</v>
          </cell>
          <cell r="I1697">
            <v>0</v>
          </cell>
        </row>
        <row r="1698">
          <cell r="A1698" t="str">
            <v xml:space="preserve"> 백레듀샤 (용접)   D100</v>
          </cell>
          <cell r="C1698" t="str">
            <v xml:space="preserve"> 백레듀샤 (용접)  </v>
          </cell>
          <cell r="D1698" t="str">
            <v xml:space="preserve"> D100</v>
          </cell>
          <cell r="E1698" t="str">
            <v>개</v>
          </cell>
          <cell r="F1698">
            <v>1</v>
          </cell>
          <cell r="G1698">
            <v>2700</v>
          </cell>
          <cell r="H1698">
            <v>2700</v>
          </cell>
          <cell r="I1698">
            <v>0</v>
          </cell>
        </row>
        <row r="1699">
          <cell r="A1699" t="str">
            <v xml:space="preserve"> 열연강판   6t</v>
          </cell>
          <cell r="C1699" t="str">
            <v xml:space="preserve"> 열연강판  </v>
          </cell>
          <cell r="D1699" t="str">
            <v xml:space="preserve"> 6t</v>
          </cell>
          <cell r="E1699" t="str">
            <v>kg</v>
          </cell>
          <cell r="F1699">
            <v>12.43</v>
          </cell>
          <cell r="G1699">
            <v>360</v>
          </cell>
          <cell r="H1699">
            <v>4474.8</v>
          </cell>
          <cell r="I1699">
            <v>0</v>
          </cell>
        </row>
        <row r="1700">
          <cell r="A1700" t="str">
            <v xml:space="preserve"> 앵커볼트(7/8")  M22  L250</v>
          </cell>
          <cell r="C1700" t="str">
            <v xml:space="preserve"> 앵커볼트(7/8") </v>
          </cell>
          <cell r="D1700" t="str">
            <v xml:space="preserve"> M22  L250</v>
          </cell>
          <cell r="E1700" t="str">
            <v>조</v>
          </cell>
          <cell r="F1700">
            <v>4</v>
          </cell>
          <cell r="G1700">
            <v>570</v>
          </cell>
          <cell r="H1700">
            <v>2280</v>
          </cell>
          <cell r="I1700">
            <v>0</v>
          </cell>
        </row>
        <row r="1701">
          <cell r="A1701" t="str">
            <v xml:space="preserve"> 너트 Φ22</v>
          </cell>
          <cell r="C1701" t="str">
            <v xml:space="preserve"> 너트</v>
          </cell>
          <cell r="D1701" t="str">
            <v xml:space="preserve"> Φ22</v>
          </cell>
          <cell r="E1701" t="str">
            <v>개</v>
          </cell>
          <cell r="F1701">
            <v>4</v>
          </cell>
          <cell r="G1701">
            <v>97</v>
          </cell>
          <cell r="H1701">
            <v>388</v>
          </cell>
          <cell r="I1701">
            <v>0</v>
          </cell>
        </row>
        <row r="1702">
          <cell r="A1702" t="str">
            <v xml:space="preserve"> 스프링와샤 Φ22</v>
          </cell>
          <cell r="C1702" t="str">
            <v xml:space="preserve"> 스프링와샤</v>
          </cell>
          <cell r="D1702" t="str">
            <v xml:space="preserve"> Φ22</v>
          </cell>
          <cell r="E1702" t="str">
            <v>개</v>
          </cell>
          <cell r="F1702">
            <v>4</v>
          </cell>
          <cell r="G1702">
            <v>20</v>
          </cell>
          <cell r="H1702">
            <v>80</v>
          </cell>
          <cell r="I1702">
            <v>0</v>
          </cell>
        </row>
        <row r="1703">
          <cell r="A1703" t="str">
            <v xml:space="preserve"> WB 벽부형 200×300×150</v>
          </cell>
          <cell r="C1703" t="str">
            <v xml:space="preserve"> WB 벽부형</v>
          </cell>
          <cell r="D1703" t="str">
            <v xml:space="preserve"> 200×300×150</v>
          </cell>
          <cell r="E1703" t="str">
            <v>개</v>
          </cell>
          <cell r="F1703">
            <v>1</v>
          </cell>
          <cell r="G1703">
            <v>5080</v>
          </cell>
          <cell r="H1703">
            <v>5080</v>
          </cell>
          <cell r="I1703">
            <v>0</v>
          </cell>
        </row>
        <row r="1704">
          <cell r="B1704" t="str">
            <v>소         계</v>
          </cell>
          <cell r="H1704">
            <v>227250</v>
          </cell>
          <cell r="I1704" t="str">
            <v>ⓐ</v>
          </cell>
        </row>
        <row r="1705">
          <cell r="C1705" t="str">
            <v>나, 노무비</v>
          </cell>
        </row>
        <row r="1706">
          <cell r="A1706" t="str">
            <v>88 형틀목공</v>
          </cell>
          <cell r="C1706" t="str">
            <v xml:space="preserve"> 형틀목공</v>
          </cell>
          <cell r="E1706" t="str">
            <v>인</v>
          </cell>
          <cell r="F1706">
            <v>5.3999999999999999E-2</v>
          </cell>
          <cell r="G1706">
            <v>65381</v>
          </cell>
          <cell r="H1706">
            <v>3530.5</v>
          </cell>
          <cell r="I1706" t="str">
            <v>거푸집,건설 6-3-나</v>
          </cell>
        </row>
        <row r="1707">
          <cell r="A1707" t="str">
            <v>88 철공</v>
          </cell>
          <cell r="C1707" t="str">
            <v xml:space="preserve"> 철공</v>
          </cell>
          <cell r="E1707" t="str">
            <v>인</v>
          </cell>
          <cell r="F1707">
            <v>1.506</v>
          </cell>
          <cell r="G1707">
            <v>59917</v>
          </cell>
          <cell r="H1707">
            <v>90235</v>
          </cell>
          <cell r="I1707" t="str">
            <v>잡철물제작,건설 29-6</v>
          </cell>
        </row>
        <row r="1708">
          <cell r="A1708" t="str">
            <v>88 콘크리트공</v>
          </cell>
          <cell r="C1708" t="str">
            <v xml:space="preserve"> 콘크리트공</v>
          </cell>
          <cell r="E1708" t="str">
            <v>인</v>
          </cell>
          <cell r="F1708">
            <v>6.2E-2</v>
          </cell>
          <cell r="G1708">
            <v>63605</v>
          </cell>
          <cell r="H1708">
            <v>3943.5</v>
          </cell>
          <cell r="I1708" t="str">
            <v>콘크리트,건설 6-1</v>
          </cell>
        </row>
        <row r="1709">
          <cell r="A1709" t="str">
            <v>88 통신내선공</v>
          </cell>
          <cell r="C1709" t="str">
            <v xml:space="preserve"> 통신내선공</v>
          </cell>
          <cell r="E1709" t="str">
            <v>인</v>
          </cell>
          <cell r="F1709">
            <v>0.66</v>
          </cell>
          <cell r="G1709">
            <v>63738</v>
          </cell>
          <cell r="H1709">
            <v>42067</v>
          </cell>
          <cell r="I1709" t="str">
            <v>BOX,통신 3-61-라</v>
          </cell>
        </row>
        <row r="1710">
          <cell r="A1710" t="str">
            <v>88 통신설비공</v>
          </cell>
          <cell r="C1710" t="str">
            <v xml:space="preserve"> 통신설비공</v>
          </cell>
          <cell r="E1710" t="str">
            <v>인</v>
          </cell>
          <cell r="F1710">
            <v>1.55</v>
          </cell>
          <cell r="G1710">
            <v>66296</v>
          </cell>
          <cell r="H1710">
            <v>102758.8</v>
          </cell>
          <cell r="I1710" t="str">
            <v>ANT+혼합기,통신 5-89</v>
          </cell>
        </row>
        <row r="1711">
          <cell r="A1711" t="str">
            <v>88 무선안테나공</v>
          </cell>
          <cell r="C1711" t="str">
            <v xml:space="preserve"> 무선안테나공</v>
          </cell>
          <cell r="E1711" t="str">
            <v>인</v>
          </cell>
          <cell r="F1711">
            <v>0.5</v>
          </cell>
          <cell r="G1711">
            <v>97216</v>
          </cell>
          <cell r="H1711">
            <v>48608</v>
          </cell>
          <cell r="I1711" t="str">
            <v>시험및조정,통신 5-89</v>
          </cell>
        </row>
        <row r="1712">
          <cell r="A1712" t="str">
            <v>88 특별인부</v>
          </cell>
          <cell r="C1712" t="str">
            <v xml:space="preserve"> 특별인부</v>
          </cell>
          <cell r="E1712" t="str">
            <v>인</v>
          </cell>
          <cell r="F1712">
            <v>0.04</v>
          </cell>
          <cell r="G1712">
            <v>49659</v>
          </cell>
          <cell r="H1712">
            <v>1986.3</v>
          </cell>
          <cell r="I1712" t="str">
            <v>잡철물제작,건설 29-6</v>
          </cell>
        </row>
        <row r="1713">
          <cell r="A1713" t="str">
            <v>88 용접공</v>
          </cell>
          <cell r="C1713" t="str">
            <v xml:space="preserve"> 용접공</v>
          </cell>
          <cell r="E1713" t="str">
            <v>인</v>
          </cell>
          <cell r="F1713">
            <v>0.14099999999999999</v>
          </cell>
          <cell r="G1713">
            <v>61021</v>
          </cell>
          <cell r="H1713">
            <v>8603.9</v>
          </cell>
          <cell r="I1713" t="str">
            <v>잡철물제작,건설 29-6</v>
          </cell>
        </row>
        <row r="1714">
          <cell r="A1714" t="str">
            <v>88 보통인부</v>
          </cell>
          <cell r="C1714" t="str">
            <v xml:space="preserve"> 보통인부</v>
          </cell>
          <cell r="E1714" t="str">
            <v>인</v>
          </cell>
          <cell r="F1714">
            <v>0.15</v>
          </cell>
          <cell r="G1714">
            <v>34098</v>
          </cell>
          <cell r="H1714">
            <v>5114.7</v>
          </cell>
          <cell r="I1714" t="str">
            <v>거푸집,콘크리트,잡철물제작</v>
          </cell>
        </row>
        <row r="1715">
          <cell r="B1715" t="str">
            <v>소         계</v>
          </cell>
          <cell r="H1715">
            <v>306847</v>
          </cell>
          <cell r="I1715" t="str">
            <v>ⓑ</v>
          </cell>
        </row>
        <row r="1716">
          <cell r="C1716" t="str">
            <v>다, 기계경비</v>
          </cell>
        </row>
        <row r="1717">
          <cell r="C1717" t="str">
            <v xml:space="preserve"> 형틀목공</v>
          </cell>
          <cell r="E1717" t="str">
            <v>인</v>
          </cell>
          <cell r="F1717">
            <v>1E-3</v>
          </cell>
          <cell r="G1717">
            <v>65381</v>
          </cell>
          <cell r="H1717">
            <v>65.3</v>
          </cell>
        </row>
        <row r="1718">
          <cell r="C1718" t="str">
            <v xml:space="preserve"> 철공</v>
          </cell>
          <cell r="E1718" t="str">
            <v>인</v>
          </cell>
          <cell r="F1718">
            <v>4.4999999999999998E-2</v>
          </cell>
          <cell r="G1718">
            <v>59917</v>
          </cell>
          <cell r="H1718">
            <v>2696.2</v>
          </cell>
        </row>
        <row r="1719">
          <cell r="C1719" t="str">
            <v xml:space="preserve"> 콘크리트공</v>
          </cell>
          <cell r="E1719" t="str">
            <v>인</v>
          </cell>
          <cell r="F1719">
            <v>1E-3</v>
          </cell>
          <cell r="G1719">
            <v>63605</v>
          </cell>
          <cell r="H1719">
            <v>63.6</v>
          </cell>
        </row>
        <row r="1720">
          <cell r="C1720" t="str">
            <v xml:space="preserve"> 통신내선공</v>
          </cell>
          <cell r="E1720" t="str">
            <v>인</v>
          </cell>
          <cell r="F1720">
            <v>1.9E-2</v>
          </cell>
          <cell r="G1720">
            <v>63738</v>
          </cell>
          <cell r="H1720">
            <v>1211</v>
          </cell>
        </row>
        <row r="1721">
          <cell r="C1721" t="str">
            <v xml:space="preserve"> 통신설비공</v>
          </cell>
          <cell r="E1721" t="str">
            <v>인</v>
          </cell>
          <cell r="F1721">
            <v>4.5999999999999999E-2</v>
          </cell>
          <cell r="G1721">
            <v>66296</v>
          </cell>
          <cell r="H1721">
            <v>3049.6</v>
          </cell>
        </row>
        <row r="1722">
          <cell r="C1722" t="str">
            <v xml:space="preserve"> 무선안테나공</v>
          </cell>
          <cell r="E1722" t="str">
            <v>인</v>
          </cell>
          <cell r="F1722">
            <v>1.4999999999999999E-2</v>
          </cell>
          <cell r="G1722">
            <v>97216</v>
          </cell>
          <cell r="H1722">
            <v>1458.2</v>
          </cell>
        </row>
        <row r="1723">
          <cell r="C1723" t="str">
            <v xml:space="preserve"> 특별인부</v>
          </cell>
          <cell r="E1723" t="str">
            <v>인</v>
          </cell>
          <cell r="F1723">
            <v>1E-3</v>
          </cell>
          <cell r="G1723">
            <v>49659</v>
          </cell>
          <cell r="H1723">
            <v>49.6</v>
          </cell>
        </row>
        <row r="1724">
          <cell r="C1724" t="str">
            <v xml:space="preserve"> 용접공</v>
          </cell>
          <cell r="E1724" t="str">
            <v>인</v>
          </cell>
          <cell r="F1724">
            <v>4.0000000000000001E-3</v>
          </cell>
          <cell r="G1724">
            <v>61021</v>
          </cell>
          <cell r="H1724">
            <v>244</v>
          </cell>
        </row>
        <row r="1725">
          <cell r="B1725" t="str">
            <v>소         계</v>
          </cell>
          <cell r="H1725">
            <v>8837</v>
          </cell>
          <cell r="I1725" t="str">
            <v>ⓒ</v>
          </cell>
        </row>
        <row r="1727">
          <cell r="A1727" t="str">
            <v>88재   료   비</v>
          </cell>
          <cell r="B1727" t="str">
            <v>재   료   비</v>
          </cell>
          <cell r="D1727" t="str">
            <v>ⓐ</v>
          </cell>
          <cell r="H1727">
            <v>227250</v>
          </cell>
        </row>
        <row r="1728">
          <cell r="A1728" t="str">
            <v>88노   무   비</v>
          </cell>
          <cell r="B1728" t="str">
            <v>노   무   비</v>
          </cell>
          <cell r="D1728" t="str">
            <v>ⓑ</v>
          </cell>
          <cell r="H1728">
            <v>306847</v>
          </cell>
        </row>
        <row r="1729">
          <cell r="A1729" t="str">
            <v>88경        비</v>
          </cell>
          <cell r="B1729" t="str">
            <v>경        비</v>
          </cell>
          <cell r="D1729" t="str">
            <v>ⓒ</v>
          </cell>
          <cell r="H1729">
            <v>8837</v>
          </cell>
        </row>
        <row r="1730">
          <cell r="B1730" t="str">
            <v>계</v>
          </cell>
          <cell r="H1730">
            <v>542934</v>
          </cell>
        </row>
        <row r="1732">
          <cell r="B1732">
            <v>89</v>
          </cell>
          <cell r="C1732" t="str">
            <v xml:space="preserve"> CCTV수상기 콘솔 신설</v>
          </cell>
          <cell r="D1732" t="str">
            <v xml:space="preserve"> C14-4형</v>
          </cell>
          <cell r="E1732" t="str">
            <v>대</v>
          </cell>
          <cell r="F1732">
            <v>1</v>
          </cell>
        </row>
        <row r="1733">
          <cell r="C1733" t="str">
            <v>가, 재료비</v>
          </cell>
        </row>
        <row r="1734">
          <cell r="A1734" t="str">
            <v xml:space="preserve"> CONSOLE RACK 14" MONITOR 4대</v>
          </cell>
          <cell r="C1734" t="str">
            <v xml:space="preserve"> CONSOLE RACK</v>
          </cell>
          <cell r="D1734" t="str">
            <v xml:space="preserve"> 14" MONITOR 4대</v>
          </cell>
          <cell r="E1734" t="str">
            <v>대</v>
          </cell>
          <cell r="F1734">
            <v>1</v>
          </cell>
          <cell r="G1734">
            <v>1500000</v>
          </cell>
          <cell r="H1734">
            <v>1500000</v>
          </cell>
          <cell r="I1734">
            <v>0</v>
          </cell>
        </row>
        <row r="1735">
          <cell r="A1735" t="str">
            <v xml:space="preserve"> AUTO CODE TIME S/W 8CH</v>
          </cell>
          <cell r="C1735" t="str">
            <v xml:space="preserve"> AUTO CODE TIME S/W</v>
          </cell>
          <cell r="D1735" t="str">
            <v xml:space="preserve"> 8CH</v>
          </cell>
          <cell r="E1735" t="str">
            <v>개</v>
          </cell>
          <cell r="F1735">
            <v>4</v>
          </cell>
          <cell r="G1735">
            <v>850000</v>
          </cell>
          <cell r="H1735">
            <v>3400000</v>
          </cell>
          <cell r="I1735">
            <v>0</v>
          </cell>
        </row>
        <row r="1736">
          <cell r="A1736" t="str">
            <v xml:space="preserve"> COLOR MONITOR 14"</v>
          </cell>
          <cell r="C1736" t="str">
            <v xml:space="preserve"> COLOR MONITOR</v>
          </cell>
          <cell r="D1736" t="str">
            <v xml:space="preserve"> 14"</v>
          </cell>
          <cell r="E1736" t="str">
            <v>대</v>
          </cell>
          <cell r="F1736">
            <v>4</v>
          </cell>
          <cell r="G1736">
            <v>250000</v>
          </cell>
          <cell r="H1736">
            <v>1000000</v>
          </cell>
          <cell r="I1736">
            <v>0</v>
          </cell>
        </row>
        <row r="1737">
          <cell r="A1737" t="str">
            <v xml:space="preserve"> POWER CONTROLLER 8CH</v>
          </cell>
          <cell r="C1737" t="str">
            <v xml:space="preserve"> POWER CONTROLLER</v>
          </cell>
          <cell r="D1737" t="str">
            <v xml:space="preserve"> 8CH</v>
          </cell>
          <cell r="E1737" t="str">
            <v>개</v>
          </cell>
          <cell r="F1737">
            <v>1</v>
          </cell>
          <cell r="G1737">
            <v>230000</v>
          </cell>
          <cell r="H1737">
            <v>230000</v>
          </cell>
          <cell r="I1737">
            <v>0</v>
          </cell>
        </row>
        <row r="1738">
          <cell r="A1738" t="str">
            <v xml:space="preserve"> TIMER 24 Hr</v>
          </cell>
          <cell r="C1738" t="str">
            <v xml:space="preserve"> TIMER</v>
          </cell>
          <cell r="D1738" t="str">
            <v xml:space="preserve"> 24 Hr</v>
          </cell>
          <cell r="E1738" t="str">
            <v>개</v>
          </cell>
          <cell r="F1738">
            <v>1</v>
          </cell>
          <cell r="G1738">
            <v>48400</v>
          </cell>
          <cell r="H1738">
            <v>48400</v>
          </cell>
          <cell r="I1738">
            <v>0</v>
          </cell>
        </row>
        <row r="1739">
          <cell r="B1739" t="str">
            <v>소         계</v>
          </cell>
          <cell r="H1739">
            <v>6178400</v>
          </cell>
          <cell r="I1739" t="str">
            <v>ⓐ</v>
          </cell>
        </row>
        <row r="1740">
          <cell r="C1740" t="str">
            <v>나, 노무비</v>
          </cell>
        </row>
        <row r="1741">
          <cell r="A1741" t="str">
            <v>89 통신기사 2급</v>
          </cell>
          <cell r="C1741" t="str">
            <v xml:space="preserve"> 통신기사 2급</v>
          </cell>
          <cell r="E1741" t="str">
            <v>인</v>
          </cell>
          <cell r="F1741">
            <v>3.67</v>
          </cell>
          <cell r="G1741">
            <v>78519</v>
          </cell>
          <cell r="H1741">
            <v>288164.7</v>
          </cell>
          <cell r="I1741" t="str">
            <v>기본,통신 3-29</v>
          </cell>
        </row>
        <row r="1742">
          <cell r="A1742" t="str">
            <v>89 통신설비공</v>
          </cell>
          <cell r="C1742" t="str">
            <v xml:space="preserve"> 통신설비공</v>
          </cell>
          <cell r="E1742" t="str">
            <v>인</v>
          </cell>
          <cell r="F1742">
            <v>4.5600000000000005</v>
          </cell>
          <cell r="G1742">
            <v>66296</v>
          </cell>
          <cell r="H1742">
            <v>302309.7</v>
          </cell>
          <cell r="I1742" t="str">
            <v>기본,통신 3-29</v>
          </cell>
        </row>
        <row r="1743">
          <cell r="A1743" t="str">
            <v>89 보통인부</v>
          </cell>
          <cell r="C1743" t="str">
            <v xml:space="preserve"> 보통인부</v>
          </cell>
          <cell r="E1743" t="str">
            <v>인</v>
          </cell>
          <cell r="F1743">
            <v>0.8</v>
          </cell>
          <cell r="G1743">
            <v>34098</v>
          </cell>
          <cell r="H1743">
            <v>27278.400000000001</v>
          </cell>
          <cell r="I1743" t="str">
            <v>기본,통신 3-29</v>
          </cell>
        </row>
        <row r="1744">
          <cell r="B1744" t="str">
            <v>소         계</v>
          </cell>
          <cell r="H1744">
            <v>617752</v>
          </cell>
          <cell r="I1744" t="str">
            <v>ⓑ</v>
          </cell>
        </row>
        <row r="1745">
          <cell r="C1745" t="str">
            <v>다, 기계경비</v>
          </cell>
        </row>
        <row r="1746">
          <cell r="C1746" t="str">
            <v xml:space="preserve"> 통신기사 2급</v>
          </cell>
          <cell r="E1746" t="str">
            <v>인</v>
          </cell>
          <cell r="F1746">
            <v>0.11</v>
          </cell>
          <cell r="G1746">
            <v>78519</v>
          </cell>
          <cell r="H1746">
            <v>8637</v>
          </cell>
        </row>
        <row r="1747">
          <cell r="C1747" t="str">
            <v xml:space="preserve"> 통신설비공</v>
          </cell>
          <cell r="E1747" t="str">
            <v>인</v>
          </cell>
          <cell r="F1747">
            <v>0.13600000000000001</v>
          </cell>
          <cell r="G1747">
            <v>66296</v>
          </cell>
          <cell r="H1747">
            <v>9016.2000000000007</v>
          </cell>
        </row>
        <row r="1748">
          <cell r="C1748" t="str">
            <v xml:space="preserve"> 보통인부</v>
          </cell>
          <cell r="E1748" t="str">
            <v>인</v>
          </cell>
          <cell r="F1748">
            <v>2.4E-2</v>
          </cell>
          <cell r="G1748">
            <v>34098</v>
          </cell>
          <cell r="H1748">
            <v>818.3</v>
          </cell>
        </row>
        <row r="1749">
          <cell r="B1749" t="str">
            <v>소         계</v>
          </cell>
          <cell r="H1749">
            <v>18471</v>
          </cell>
          <cell r="I1749" t="str">
            <v>ⓒ</v>
          </cell>
        </row>
        <row r="1750">
          <cell r="A1750" t="str">
            <v>89재   료   비</v>
          </cell>
          <cell r="B1750" t="str">
            <v>재   료   비</v>
          </cell>
          <cell r="D1750" t="str">
            <v>ⓐ</v>
          </cell>
          <cell r="H1750">
            <v>6178400</v>
          </cell>
        </row>
        <row r="1751">
          <cell r="A1751" t="str">
            <v>89노   무   비</v>
          </cell>
          <cell r="B1751" t="str">
            <v>노   무   비</v>
          </cell>
          <cell r="D1751" t="str">
            <v>ⓑ</v>
          </cell>
          <cell r="H1751">
            <v>617752</v>
          </cell>
        </row>
        <row r="1752">
          <cell r="A1752" t="str">
            <v>89경        비</v>
          </cell>
          <cell r="B1752" t="str">
            <v>경        비</v>
          </cell>
          <cell r="D1752" t="str">
            <v>ⓒ</v>
          </cell>
          <cell r="H1752">
            <v>18471</v>
          </cell>
        </row>
        <row r="1753">
          <cell r="B1753" t="str">
            <v>계</v>
          </cell>
          <cell r="H1753">
            <v>6814623</v>
          </cell>
        </row>
        <row r="1768">
          <cell r="B1768">
            <v>90</v>
          </cell>
          <cell r="C1768" t="str">
            <v xml:space="preserve"> CCTV수상기 신설</v>
          </cell>
          <cell r="D1768" t="str">
            <v xml:space="preserve"> M20-2형</v>
          </cell>
          <cell r="E1768" t="str">
            <v>대</v>
          </cell>
          <cell r="F1768">
            <v>1</v>
          </cell>
        </row>
        <row r="1769">
          <cell r="C1769" t="str">
            <v>가, 재료비</v>
          </cell>
        </row>
        <row r="1770">
          <cell r="A1770" t="str">
            <v xml:space="preserve"> COLOR MONITOR 20"</v>
          </cell>
          <cell r="C1770" t="str">
            <v xml:space="preserve"> COLOR MONITOR</v>
          </cell>
          <cell r="D1770" t="str">
            <v xml:space="preserve"> 20"</v>
          </cell>
          <cell r="E1770" t="str">
            <v>대</v>
          </cell>
          <cell r="F1770">
            <v>2</v>
          </cell>
          <cell r="G1770">
            <v>350000</v>
          </cell>
          <cell r="H1770">
            <v>700000</v>
          </cell>
          <cell r="I1770">
            <v>0</v>
          </cell>
        </row>
        <row r="1771">
          <cell r="A1771" t="str">
            <v xml:space="preserve"> MONITOR HOUSING 20"×2형</v>
          </cell>
          <cell r="C1771" t="str">
            <v xml:space="preserve"> MONITOR HOUSING</v>
          </cell>
          <cell r="D1771" t="str">
            <v xml:space="preserve"> 20"×2형</v>
          </cell>
          <cell r="E1771" t="str">
            <v>대</v>
          </cell>
          <cell r="F1771">
            <v>1</v>
          </cell>
          <cell r="G1771">
            <v>700000</v>
          </cell>
          <cell r="H1771">
            <v>700000</v>
          </cell>
          <cell r="I1771">
            <v>0</v>
          </cell>
        </row>
        <row r="1772">
          <cell r="B1772" t="str">
            <v>소         계</v>
          </cell>
          <cell r="H1772">
            <v>1400000</v>
          </cell>
          <cell r="I1772" t="str">
            <v>ⓐ</v>
          </cell>
        </row>
        <row r="1773">
          <cell r="C1773" t="str">
            <v>나, 노무비</v>
          </cell>
        </row>
        <row r="1774">
          <cell r="A1774" t="str">
            <v>90 통신기사 2급</v>
          </cell>
          <cell r="C1774" t="str">
            <v xml:space="preserve"> 통신기사 2급</v>
          </cell>
          <cell r="E1774" t="str">
            <v>인</v>
          </cell>
          <cell r="F1774">
            <v>0.2</v>
          </cell>
          <cell r="G1774">
            <v>78519</v>
          </cell>
          <cell r="H1774">
            <v>15703.8</v>
          </cell>
          <cell r="I1774" t="str">
            <v>기본,통신 3-29</v>
          </cell>
        </row>
        <row r="1775">
          <cell r="A1775" t="str">
            <v>90 통신설비공</v>
          </cell>
          <cell r="C1775" t="str">
            <v xml:space="preserve"> 통신설비공</v>
          </cell>
          <cell r="E1775" t="str">
            <v>인</v>
          </cell>
          <cell r="F1775">
            <v>1.1200000000000001</v>
          </cell>
          <cell r="G1775">
            <v>66296</v>
          </cell>
          <cell r="H1775">
            <v>74251.5</v>
          </cell>
          <cell r="I1775" t="str">
            <v>기본,통신 3-29</v>
          </cell>
        </row>
        <row r="1776">
          <cell r="A1776" t="str">
            <v>90 보통인부</v>
          </cell>
          <cell r="C1776" t="str">
            <v xml:space="preserve"> 보통인부</v>
          </cell>
          <cell r="E1776" t="str">
            <v>인</v>
          </cell>
          <cell r="F1776">
            <v>0.72</v>
          </cell>
          <cell r="G1776">
            <v>34098</v>
          </cell>
          <cell r="H1776">
            <v>24550.5</v>
          </cell>
          <cell r="I1776" t="str">
            <v>기본,통신 3-29</v>
          </cell>
        </row>
        <row r="1777">
          <cell r="B1777" t="str">
            <v>소         계</v>
          </cell>
          <cell r="H1777">
            <v>114505</v>
          </cell>
          <cell r="I1777" t="str">
            <v>ⓑ</v>
          </cell>
        </row>
        <row r="1778">
          <cell r="C1778" t="str">
            <v>다, 기계경비</v>
          </cell>
        </row>
        <row r="1779">
          <cell r="C1779" t="str">
            <v xml:space="preserve"> 통신기사 2급</v>
          </cell>
          <cell r="E1779" t="str">
            <v>인</v>
          </cell>
          <cell r="F1779">
            <v>6.0000000000000001E-3</v>
          </cell>
          <cell r="G1779">
            <v>78519</v>
          </cell>
          <cell r="H1779">
            <v>471.1</v>
          </cell>
        </row>
        <row r="1780">
          <cell r="C1780" t="str">
            <v xml:space="preserve"> 통신설비공</v>
          </cell>
          <cell r="E1780" t="str">
            <v>인</v>
          </cell>
          <cell r="F1780">
            <v>3.3000000000000002E-2</v>
          </cell>
          <cell r="G1780">
            <v>66296</v>
          </cell>
          <cell r="H1780">
            <v>2187.6999999999998</v>
          </cell>
        </row>
        <row r="1781">
          <cell r="C1781" t="str">
            <v xml:space="preserve"> 보통인부</v>
          </cell>
          <cell r="E1781" t="str">
            <v>인</v>
          </cell>
          <cell r="F1781">
            <v>2.1000000000000001E-2</v>
          </cell>
          <cell r="G1781">
            <v>34098</v>
          </cell>
          <cell r="H1781">
            <v>716</v>
          </cell>
        </row>
        <row r="1782">
          <cell r="B1782" t="str">
            <v>소         계</v>
          </cell>
          <cell r="H1782">
            <v>3374</v>
          </cell>
          <cell r="I1782" t="str">
            <v>ⓒ</v>
          </cell>
        </row>
        <row r="1786">
          <cell r="A1786" t="str">
            <v>90재   료   비</v>
          </cell>
          <cell r="B1786" t="str">
            <v>재   료   비</v>
          </cell>
          <cell r="D1786" t="str">
            <v>ⓐ</v>
          </cell>
          <cell r="H1786">
            <v>1400000</v>
          </cell>
        </row>
        <row r="1787">
          <cell r="A1787" t="str">
            <v>90노   무   비</v>
          </cell>
          <cell r="B1787" t="str">
            <v>노   무   비</v>
          </cell>
          <cell r="D1787" t="str">
            <v>ⓑ</v>
          </cell>
          <cell r="H1787">
            <v>114505</v>
          </cell>
        </row>
        <row r="1788">
          <cell r="A1788" t="str">
            <v>90경        비</v>
          </cell>
          <cell r="B1788" t="str">
            <v>경        비</v>
          </cell>
          <cell r="D1788" t="str">
            <v>ⓒ</v>
          </cell>
          <cell r="H1788">
            <v>3374</v>
          </cell>
        </row>
        <row r="1789">
          <cell r="B1789" t="str">
            <v>계</v>
          </cell>
          <cell r="H1789">
            <v>1517879</v>
          </cell>
        </row>
        <row r="1804">
          <cell r="B1804">
            <v>91</v>
          </cell>
          <cell r="C1804" t="str">
            <v xml:space="preserve"> CCTV카메라 신설</v>
          </cell>
          <cell r="D1804" t="str">
            <v xml:space="preserve"> CCD- 8</v>
          </cell>
          <cell r="E1804" t="str">
            <v>대</v>
          </cell>
          <cell r="F1804">
            <v>1</v>
          </cell>
        </row>
        <row r="1805">
          <cell r="C1805" t="str">
            <v>가, 재료비</v>
          </cell>
        </row>
        <row r="1806">
          <cell r="A1806" t="str">
            <v xml:space="preserve"> COLOR CAMERA 2 LUX</v>
          </cell>
          <cell r="C1806" t="str">
            <v xml:space="preserve"> COLOR CAMERA</v>
          </cell>
          <cell r="D1806" t="str">
            <v xml:space="preserve"> 2 LUX</v>
          </cell>
          <cell r="E1806" t="str">
            <v>개</v>
          </cell>
          <cell r="F1806">
            <v>1</v>
          </cell>
          <cell r="G1806">
            <v>1250000</v>
          </cell>
          <cell r="H1806">
            <v>1250000</v>
          </cell>
          <cell r="I1806">
            <v>0</v>
          </cell>
        </row>
        <row r="1807">
          <cell r="A1807" t="str">
            <v xml:space="preserve"> AUTO IRIS LENS 8mm</v>
          </cell>
          <cell r="C1807" t="str">
            <v xml:space="preserve"> AUTO IRIS LENS</v>
          </cell>
          <cell r="D1807" t="str">
            <v xml:space="preserve"> 8mm</v>
          </cell>
          <cell r="E1807" t="str">
            <v>개</v>
          </cell>
          <cell r="F1807">
            <v>1</v>
          </cell>
          <cell r="G1807">
            <v>180000</v>
          </cell>
          <cell r="H1807">
            <v>180000</v>
          </cell>
          <cell r="I1807">
            <v>0</v>
          </cell>
        </row>
        <row r="1808">
          <cell r="A1808" t="str">
            <v xml:space="preserve"> CAMERA HOUSING INDOOR</v>
          </cell>
          <cell r="C1808" t="str">
            <v xml:space="preserve"> CAMERA HOUSING</v>
          </cell>
          <cell r="D1808" t="str">
            <v xml:space="preserve"> INDOOR</v>
          </cell>
          <cell r="E1808" t="str">
            <v>개</v>
          </cell>
          <cell r="F1808">
            <v>1</v>
          </cell>
          <cell r="G1808">
            <v>60000</v>
          </cell>
          <cell r="H1808">
            <v>60000</v>
          </cell>
          <cell r="I1808">
            <v>0</v>
          </cell>
        </row>
        <row r="1809">
          <cell r="A1809" t="str">
            <v xml:space="preserve"> CAMERA BRACKET WALL TYPE</v>
          </cell>
          <cell r="C1809" t="str">
            <v xml:space="preserve"> CAMERA BRACKET</v>
          </cell>
          <cell r="D1809" t="str">
            <v xml:space="preserve"> WALL TYPE</v>
          </cell>
          <cell r="E1809" t="str">
            <v>개</v>
          </cell>
          <cell r="F1809">
            <v>1</v>
          </cell>
          <cell r="G1809">
            <v>50000</v>
          </cell>
          <cell r="H1809">
            <v>50000</v>
          </cell>
          <cell r="I1809">
            <v>0</v>
          </cell>
        </row>
        <row r="1810">
          <cell r="B1810" t="str">
            <v>소         계</v>
          </cell>
          <cell r="H1810">
            <v>1540000</v>
          </cell>
          <cell r="I1810" t="str">
            <v>ⓐ</v>
          </cell>
        </row>
        <row r="1811">
          <cell r="C1811" t="str">
            <v>나, 노무비</v>
          </cell>
        </row>
        <row r="1812">
          <cell r="A1812" t="str">
            <v>91 통신기사 2급</v>
          </cell>
          <cell r="C1812" t="str">
            <v xml:space="preserve"> 통신기사 2급</v>
          </cell>
          <cell r="E1812" t="str">
            <v>인</v>
          </cell>
          <cell r="F1812">
            <v>0.7</v>
          </cell>
          <cell r="G1812">
            <v>78519</v>
          </cell>
          <cell r="H1812">
            <v>54963.3</v>
          </cell>
          <cell r="I1812" t="str">
            <v>기본,통신 3-29</v>
          </cell>
        </row>
        <row r="1813">
          <cell r="A1813" t="str">
            <v>91 통신설비공</v>
          </cell>
          <cell r="C1813" t="str">
            <v xml:space="preserve"> 통신설비공</v>
          </cell>
          <cell r="E1813" t="str">
            <v>인</v>
          </cell>
          <cell r="F1813">
            <v>1.02</v>
          </cell>
          <cell r="G1813">
            <v>66296</v>
          </cell>
          <cell r="H1813">
            <v>67621.899999999994</v>
          </cell>
          <cell r="I1813" t="str">
            <v>기본,통신 3-29</v>
          </cell>
        </row>
        <row r="1814">
          <cell r="A1814" t="str">
            <v>91 보통인부</v>
          </cell>
          <cell r="C1814" t="str">
            <v xml:space="preserve"> 보통인부</v>
          </cell>
          <cell r="E1814" t="str">
            <v>인</v>
          </cell>
          <cell r="F1814">
            <v>0.91999999999999993</v>
          </cell>
          <cell r="G1814">
            <v>34098</v>
          </cell>
          <cell r="H1814">
            <v>31370.1</v>
          </cell>
          <cell r="I1814" t="str">
            <v>기본,통신 3-29</v>
          </cell>
        </row>
        <row r="1815">
          <cell r="B1815" t="str">
            <v>소         계</v>
          </cell>
          <cell r="H1815">
            <v>153955</v>
          </cell>
          <cell r="I1815" t="str">
            <v>ⓑ</v>
          </cell>
        </row>
        <row r="1816">
          <cell r="C1816" t="str">
            <v>다, 기계경비</v>
          </cell>
        </row>
        <row r="1817">
          <cell r="C1817" t="str">
            <v xml:space="preserve"> 통신기사 2급</v>
          </cell>
          <cell r="E1817" t="str">
            <v>인</v>
          </cell>
          <cell r="F1817">
            <v>2.1000000000000001E-2</v>
          </cell>
          <cell r="G1817">
            <v>78519</v>
          </cell>
          <cell r="H1817">
            <v>1648.8</v>
          </cell>
        </row>
        <row r="1818">
          <cell r="C1818" t="str">
            <v xml:space="preserve"> 통신설비공</v>
          </cell>
          <cell r="E1818" t="str">
            <v>인</v>
          </cell>
          <cell r="F1818">
            <v>0.03</v>
          </cell>
          <cell r="G1818">
            <v>66296</v>
          </cell>
          <cell r="H1818">
            <v>1988.8</v>
          </cell>
        </row>
        <row r="1819">
          <cell r="C1819" t="str">
            <v xml:space="preserve"> 보통인부</v>
          </cell>
          <cell r="E1819" t="str">
            <v>인</v>
          </cell>
          <cell r="F1819">
            <v>2.7E-2</v>
          </cell>
          <cell r="G1819">
            <v>34098</v>
          </cell>
          <cell r="H1819">
            <v>920.6</v>
          </cell>
        </row>
        <row r="1820">
          <cell r="B1820" t="str">
            <v>소         계</v>
          </cell>
          <cell r="H1820">
            <v>4558</v>
          </cell>
          <cell r="I1820" t="str">
            <v>ⓒ</v>
          </cell>
        </row>
        <row r="1822">
          <cell r="A1822" t="str">
            <v>91재   료   비</v>
          </cell>
          <cell r="B1822" t="str">
            <v>재   료   비</v>
          </cell>
          <cell r="D1822" t="str">
            <v>ⓐ</v>
          </cell>
          <cell r="H1822">
            <v>1540000</v>
          </cell>
        </row>
        <row r="1823">
          <cell r="A1823" t="str">
            <v>91노   무   비</v>
          </cell>
          <cell r="B1823" t="str">
            <v>노   무   비</v>
          </cell>
          <cell r="D1823" t="str">
            <v>ⓑ</v>
          </cell>
          <cell r="H1823">
            <v>153955</v>
          </cell>
        </row>
        <row r="1824">
          <cell r="A1824" t="str">
            <v>91경        비</v>
          </cell>
          <cell r="B1824" t="str">
            <v>경        비</v>
          </cell>
          <cell r="D1824" t="str">
            <v>ⓒ</v>
          </cell>
          <cell r="H1824">
            <v>4558</v>
          </cell>
        </row>
        <row r="1825">
          <cell r="B1825" t="str">
            <v>계</v>
          </cell>
          <cell r="H1825">
            <v>1698513</v>
          </cell>
        </row>
        <row r="1840">
          <cell r="B1840">
            <v>92</v>
          </cell>
          <cell r="C1840" t="str">
            <v xml:space="preserve"> CCTV카메라 신설</v>
          </cell>
          <cell r="D1840" t="str">
            <v xml:space="preserve"> CCD-16</v>
          </cell>
          <cell r="E1840" t="str">
            <v>대</v>
          </cell>
          <cell r="F1840">
            <v>1</v>
          </cell>
        </row>
        <row r="1841">
          <cell r="C1841" t="str">
            <v>가, 재료비</v>
          </cell>
        </row>
        <row r="1842">
          <cell r="A1842" t="str">
            <v xml:space="preserve"> COLOR CAMERA 2 LUX</v>
          </cell>
          <cell r="C1842" t="str">
            <v xml:space="preserve"> COLOR CAMERA</v>
          </cell>
          <cell r="D1842" t="str">
            <v xml:space="preserve"> 2 LUX</v>
          </cell>
          <cell r="E1842" t="str">
            <v>개</v>
          </cell>
          <cell r="F1842">
            <v>1</v>
          </cell>
          <cell r="G1842">
            <v>1250000</v>
          </cell>
          <cell r="H1842">
            <v>1250000</v>
          </cell>
          <cell r="I1842">
            <v>0</v>
          </cell>
        </row>
        <row r="1843">
          <cell r="A1843" t="str">
            <v xml:space="preserve"> AUTO IRIS LENS 16mm</v>
          </cell>
          <cell r="C1843" t="str">
            <v xml:space="preserve"> AUTO IRIS LENS</v>
          </cell>
          <cell r="D1843" t="str">
            <v xml:space="preserve"> 16mm</v>
          </cell>
          <cell r="E1843" t="str">
            <v>개</v>
          </cell>
          <cell r="F1843">
            <v>1</v>
          </cell>
          <cell r="G1843">
            <v>250000</v>
          </cell>
          <cell r="H1843">
            <v>250000</v>
          </cell>
          <cell r="I1843">
            <v>0</v>
          </cell>
        </row>
        <row r="1844">
          <cell r="A1844" t="str">
            <v xml:space="preserve"> CAMERA HOUSING OUTDOOR</v>
          </cell>
          <cell r="C1844" t="str">
            <v xml:space="preserve"> CAMERA HOUSING</v>
          </cell>
          <cell r="D1844" t="str">
            <v xml:space="preserve"> OUTDOOR</v>
          </cell>
          <cell r="E1844" t="str">
            <v>개</v>
          </cell>
          <cell r="F1844">
            <v>1</v>
          </cell>
          <cell r="G1844">
            <v>300000</v>
          </cell>
          <cell r="H1844">
            <v>300000</v>
          </cell>
          <cell r="I1844">
            <v>0</v>
          </cell>
        </row>
        <row r="1845">
          <cell r="A1845" t="str">
            <v xml:space="preserve"> CAMERA BRACKET WALL TYPE</v>
          </cell>
          <cell r="C1845" t="str">
            <v xml:space="preserve"> CAMERA BRACKET</v>
          </cell>
          <cell r="D1845" t="str">
            <v xml:space="preserve"> WALL TYPE</v>
          </cell>
          <cell r="E1845" t="str">
            <v>개</v>
          </cell>
          <cell r="F1845">
            <v>1</v>
          </cell>
          <cell r="G1845">
            <v>50000</v>
          </cell>
          <cell r="H1845">
            <v>50000</v>
          </cell>
          <cell r="I1845">
            <v>0</v>
          </cell>
        </row>
        <row r="1846">
          <cell r="B1846" t="str">
            <v>소         계</v>
          </cell>
          <cell r="H1846">
            <v>1850000</v>
          </cell>
          <cell r="I1846" t="str">
            <v>ⓐ</v>
          </cell>
        </row>
        <row r="1847">
          <cell r="C1847" t="str">
            <v>나, 노무비</v>
          </cell>
        </row>
        <row r="1848">
          <cell r="A1848" t="str">
            <v>92 통신기사 2급</v>
          </cell>
          <cell r="C1848" t="str">
            <v xml:space="preserve"> 통신기사 2급</v>
          </cell>
          <cell r="E1848" t="str">
            <v>인</v>
          </cell>
          <cell r="F1848">
            <v>0.7</v>
          </cell>
          <cell r="G1848">
            <v>78519</v>
          </cell>
          <cell r="H1848">
            <v>54963.3</v>
          </cell>
          <cell r="I1848" t="str">
            <v>기본,통신 3-29</v>
          </cell>
        </row>
        <row r="1849">
          <cell r="A1849" t="str">
            <v>92 통신설비공</v>
          </cell>
          <cell r="C1849" t="str">
            <v xml:space="preserve"> 통신설비공</v>
          </cell>
          <cell r="E1849" t="str">
            <v>인</v>
          </cell>
          <cell r="F1849">
            <v>1.02</v>
          </cell>
          <cell r="G1849">
            <v>66296</v>
          </cell>
          <cell r="H1849">
            <v>67621.899999999994</v>
          </cell>
          <cell r="I1849" t="str">
            <v>기본,통신 3-29</v>
          </cell>
        </row>
        <row r="1850">
          <cell r="A1850" t="str">
            <v>92 보통인부</v>
          </cell>
          <cell r="C1850" t="str">
            <v xml:space="preserve"> 보통인부</v>
          </cell>
          <cell r="E1850" t="str">
            <v>인</v>
          </cell>
          <cell r="F1850">
            <v>0.91999999999999993</v>
          </cell>
          <cell r="G1850">
            <v>34098</v>
          </cell>
          <cell r="H1850">
            <v>31370.1</v>
          </cell>
          <cell r="I1850" t="str">
            <v>기본,통신 3-29</v>
          </cell>
        </row>
        <row r="1851">
          <cell r="B1851" t="str">
            <v>소         계</v>
          </cell>
          <cell r="H1851">
            <v>153955</v>
          </cell>
          <cell r="I1851" t="str">
            <v>ⓑ</v>
          </cell>
        </row>
        <row r="1852">
          <cell r="C1852" t="str">
            <v>다, 기계경비</v>
          </cell>
        </row>
        <row r="1853">
          <cell r="C1853" t="str">
            <v xml:space="preserve"> 통신기사 2급</v>
          </cell>
          <cell r="E1853" t="str">
            <v>인</v>
          </cell>
          <cell r="F1853">
            <v>2.1000000000000001E-2</v>
          </cell>
          <cell r="G1853">
            <v>78519</v>
          </cell>
          <cell r="H1853">
            <v>1648.8</v>
          </cell>
        </row>
        <row r="1854">
          <cell r="C1854" t="str">
            <v xml:space="preserve"> 통신설비공</v>
          </cell>
          <cell r="E1854" t="str">
            <v>인</v>
          </cell>
          <cell r="F1854">
            <v>0.03</v>
          </cell>
          <cell r="G1854">
            <v>66296</v>
          </cell>
          <cell r="H1854">
            <v>1988.8</v>
          </cell>
        </row>
        <row r="1855">
          <cell r="C1855" t="str">
            <v xml:space="preserve"> 보통인부</v>
          </cell>
          <cell r="E1855" t="str">
            <v>인</v>
          </cell>
          <cell r="F1855">
            <v>2.7E-2</v>
          </cell>
          <cell r="G1855">
            <v>34098</v>
          </cell>
          <cell r="H1855">
            <v>920.6</v>
          </cell>
        </row>
        <row r="1856">
          <cell r="B1856" t="str">
            <v>소         계</v>
          </cell>
          <cell r="H1856">
            <v>4558</v>
          </cell>
          <cell r="I1856" t="str">
            <v>ⓒ</v>
          </cell>
        </row>
        <row r="1858">
          <cell r="A1858" t="str">
            <v>92재   료   비</v>
          </cell>
          <cell r="B1858" t="str">
            <v>재   료   비</v>
          </cell>
          <cell r="D1858" t="str">
            <v>ⓐ</v>
          </cell>
          <cell r="H1858">
            <v>1850000</v>
          </cell>
        </row>
        <row r="1859">
          <cell r="A1859" t="str">
            <v>92노   무   비</v>
          </cell>
          <cell r="B1859" t="str">
            <v>노   무   비</v>
          </cell>
          <cell r="D1859" t="str">
            <v>ⓑ</v>
          </cell>
          <cell r="H1859">
            <v>153955</v>
          </cell>
        </row>
        <row r="1860">
          <cell r="A1860" t="str">
            <v>92경        비</v>
          </cell>
          <cell r="B1860" t="str">
            <v>경        비</v>
          </cell>
          <cell r="D1860" t="str">
            <v>ⓒ</v>
          </cell>
          <cell r="H1860">
            <v>4558</v>
          </cell>
        </row>
        <row r="1861">
          <cell r="B1861" t="str">
            <v>계</v>
          </cell>
          <cell r="H1861">
            <v>2008513</v>
          </cell>
        </row>
        <row r="1876">
          <cell r="B1876">
            <v>93</v>
          </cell>
          <cell r="C1876" t="str">
            <v xml:space="preserve"> 강관주 설치</v>
          </cell>
          <cell r="D1876" t="str">
            <v xml:space="preserve"> 150mmx4m</v>
          </cell>
          <cell r="E1876" t="str">
            <v>본</v>
          </cell>
          <cell r="F1876">
            <v>1</v>
          </cell>
        </row>
        <row r="1877">
          <cell r="C1877" t="str">
            <v>가, 재료비</v>
          </cell>
        </row>
        <row r="1878">
          <cell r="A1878" t="str">
            <v xml:space="preserve"> 강관주 150mm×4m</v>
          </cell>
          <cell r="C1878" t="str">
            <v xml:space="preserve"> 강관주</v>
          </cell>
          <cell r="D1878" t="str">
            <v xml:space="preserve"> 150mm×4m</v>
          </cell>
          <cell r="E1878" t="str">
            <v>본</v>
          </cell>
          <cell r="F1878">
            <v>1</v>
          </cell>
          <cell r="G1878">
            <v>1750000</v>
          </cell>
          <cell r="H1878">
            <v>1750000</v>
          </cell>
          <cell r="I1878">
            <v>0</v>
          </cell>
        </row>
        <row r="1879">
          <cell r="A1879" t="str">
            <v xml:space="preserve"> 볼트너트 Φ 25mm</v>
          </cell>
          <cell r="C1879" t="str">
            <v xml:space="preserve"> 볼트너트</v>
          </cell>
          <cell r="D1879" t="str">
            <v xml:space="preserve"> Φ 25mm</v>
          </cell>
          <cell r="E1879" t="str">
            <v>개</v>
          </cell>
          <cell r="F1879">
            <v>4</v>
          </cell>
          <cell r="G1879">
            <v>10</v>
          </cell>
          <cell r="H1879">
            <v>40</v>
          </cell>
          <cell r="I1879">
            <v>0</v>
          </cell>
        </row>
        <row r="1880">
          <cell r="A1880" t="str">
            <v xml:space="preserve"> 철판 900×900×16t</v>
          </cell>
          <cell r="C1880" t="str">
            <v xml:space="preserve"> 철판</v>
          </cell>
          <cell r="D1880" t="str">
            <v xml:space="preserve"> 900×900×16t</v>
          </cell>
          <cell r="E1880" t="str">
            <v>개</v>
          </cell>
          <cell r="F1880">
            <v>1</v>
          </cell>
          <cell r="G1880">
            <v>49505</v>
          </cell>
          <cell r="H1880">
            <v>49505</v>
          </cell>
          <cell r="I1880">
            <v>0</v>
          </cell>
        </row>
        <row r="1881">
          <cell r="A1881" t="str">
            <v xml:space="preserve"> 시멘트(40㎏)  분공장도</v>
          </cell>
          <cell r="C1881" t="str">
            <v xml:space="preserve"> 시멘트(40㎏) </v>
          </cell>
          <cell r="D1881" t="str">
            <v xml:space="preserve"> 분공장도</v>
          </cell>
          <cell r="E1881" t="str">
            <v>포</v>
          </cell>
          <cell r="F1881">
            <v>1.29</v>
          </cell>
          <cell r="G1881">
            <v>2450</v>
          </cell>
          <cell r="H1881">
            <v>3160.5</v>
          </cell>
          <cell r="I1881">
            <v>0</v>
          </cell>
        </row>
        <row r="1882">
          <cell r="A1882" t="str">
            <v xml:space="preserve"> 모래(세척사)  인천(도착도)</v>
          </cell>
          <cell r="C1882" t="str">
            <v xml:space="preserve"> 모래(세척사) </v>
          </cell>
          <cell r="D1882" t="str">
            <v xml:space="preserve"> 인천(도착도)</v>
          </cell>
          <cell r="E1882" t="str">
            <v>㎥</v>
          </cell>
          <cell r="F1882">
            <v>0.32</v>
          </cell>
          <cell r="G1882">
            <v>1750</v>
          </cell>
          <cell r="H1882">
            <v>560</v>
          </cell>
          <cell r="I1882">
            <v>0</v>
          </cell>
        </row>
        <row r="1883">
          <cell r="A1883" t="str">
            <v xml:space="preserve"> 자갈(#467,Φ40)   인천(도착도)</v>
          </cell>
          <cell r="C1883" t="str">
            <v xml:space="preserve"> 자갈(#467,Φ40)  </v>
          </cell>
          <cell r="D1883" t="str">
            <v xml:space="preserve"> 인천(도착도)</v>
          </cell>
          <cell r="E1883" t="str">
            <v>㎥</v>
          </cell>
          <cell r="F1883">
            <v>0.65</v>
          </cell>
          <cell r="G1883">
            <v>18500</v>
          </cell>
          <cell r="H1883">
            <v>12025</v>
          </cell>
          <cell r="I1883">
            <v>0</v>
          </cell>
        </row>
        <row r="1884">
          <cell r="A1884" t="str">
            <v xml:space="preserve"> 보통합판(1급)  12T  1.21*2.42</v>
          </cell>
          <cell r="C1884" t="str">
            <v xml:space="preserve"> 보통합판(1급) </v>
          </cell>
          <cell r="D1884" t="str">
            <v xml:space="preserve"> 12T  1.21*2.42</v>
          </cell>
          <cell r="E1884" t="str">
            <v>㎡</v>
          </cell>
          <cell r="F1884">
            <v>0.06</v>
          </cell>
          <cell r="G1884">
            <v>6181</v>
          </cell>
          <cell r="H1884">
            <v>370.8</v>
          </cell>
          <cell r="I1884">
            <v>0</v>
          </cell>
        </row>
        <row r="1885">
          <cell r="A1885" t="str">
            <v xml:space="preserve"> 라왕  각재</v>
          </cell>
          <cell r="C1885" t="str">
            <v xml:space="preserve"> 라왕 </v>
          </cell>
          <cell r="D1885" t="str">
            <v xml:space="preserve"> 각재</v>
          </cell>
          <cell r="E1885" t="str">
            <v>㎥</v>
          </cell>
          <cell r="F1885">
            <v>2E-3</v>
          </cell>
          <cell r="G1885">
            <v>986023</v>
          </cell>
          <cell r="H1885">
            <v>1972</v>
          </cell>
          <cell r="I1885">
            <v>0</v>
          </cell>
        </row>
        <row r="1886">
          <cell r="A1886" t="str">
            <v xml:space="preserve"> 어니일링(소)철선   #8  4.0mm</v>
          </cell>
          <cell r="C1886" t="str">
            <v xml:space="preserve"> 어니일링(소)철선  </v>
          </cell>
          <cell r="D1886" t="str">
            <v xml:space="preserve"> #8  4.0mm</v>
          </cell>
          <cell r="E1886" t="str">
            <v>kg</v>
          </cell>
          <cell r="F1886">
            <v>0.01</v>
          </cell>
          <cell r="G1886">
            <v>570</v>
          </cell>
          <cell r="H1886">
            <v>5.7</v>
          </cell>
          <cell r="I1886">
            <v>0</v>
          </cell>
        </row>
        <row r="1887">
          <cell r="A1887" t="str">
            <v xml:space="preserve"> 철못   N 50</v>
          </cell>
          <cell r="C1887" t="str">
            <v xml:space="preserve"> 철못  </v>
          </cell>
          <cell r="D1887" t="str">
            <v xml:space="preserve"> N 50</v>
          </cell>
          <cell r="E1887" t="str">
            <v>kg</v>
          </cell>
          <cell r="F1887">
            <v>0.01</v>
          </cell>
          <cell r="G1887">
            <v>700</v>
          </cell>
          <cell r="H1887">
            <v>7</v>
          </cell>
          <cell r="I1887">
            <v>0</v>
          </cell>
        </row>
        <row r="1888">
          <cell r="A1888" t="str">
            <v xml:space="preserve"> 박리제   유성</v>
          </cell>
          <cell r="C1888" t="str">
            <v xml:space="preserve"> 박리제  </v>
          </cell>
          <cell r="D1888" t="str">
            <v xml:space="preserve"> 유성</v>
          </cell>
          <cell r="E1888" t="str">
            <v>ℓ</v>
          </cell>
          <cell r="F1888">
            <v>0.01</v>
          </cell>
          <cell r="G1888">
            <v>1300</v>
          </cell>
          <cell r="H1888">
            <v>13</v>
          </cell>
          <cell r="I1888">
            <v>0</v>
          </cell>
        </row>
        <row r="1889">
          <cell r="B1889" t="str">
            <v>소         계</v>
          </cell>
          <cell r="H1889">
            <v>1817659</v>
          </cell>
          <cell r="I1889" t="str">
            <v>ⓐ</v>
          </cell>
        </row>
        <row r="1894">
          <cell r="C1894" t="str">
            <v>나, 노무비</v>
          </cell>
        </row>
        <row r="1895">
          <cell r="A1895" t="str">
            <v>93 콘크리트공</v>
          </cell>
          <cell r="C1895" t="str">
            <v xml:space="preserve"> 콘크리트공</v>
          </cell>
          <cell r="E1895" t="str">
            <v>인</v>
          </cell>
          <cell r="F1895">
            <v>0.14000000000000001</v>
          </cell>
          <cell r="G1895">
            <v>63605</v>
          </cell>
          <cell r="H1895">
            <v>8904.7000000000007</v>
          </cell>
          <cell r="I1895" t="str">
            <v>기본,통신 3-29</v>
          </cell>
        </row>
        <row r="1896">
          <cell r="A1896" t="str">
            <v>93 형틀목공</v>
          </cell>
          <cell r="C1896" t="str">
            <v xml:space="preserve"> 형틀목공</v>
          </cell>
          <cell r="E1896" t="str">
            <v>인</v>
          </cell>
          <cell r="F1896">
            <v>0.01</v>
          </cell>
          <cell r="G1896">
            <v>65381</v>
          </cell>
          <cell r="H1896">
            <v>653.79999999999995</v>
          </cell>
          <cell r="I1896" t="str">
            <v>기본,통신 3-29</v>
          </cell>
        </row>
        <row r="1897">
          <cell r="A1897" t="str">
            <v>93 내선전공</v>
          </cell>
          <cell r="C1897" t="str">
            <v xml:space="preserve"> 내선전공</v>
          </cell>
          <cell r="E1897" t="str">
            <v>인</v>
          </cell>
          <cell r="F1897">
            <v>3.08</v>
          </cell>
          <cell r="G1897">
            <v>51021</v>
          </cell>
          <cell r="H1897">
            <v>157144.6</v>
          </cell>
          <cell r="I1897" t="str">
            <v>기본,통신 3-29</v>
          </cell>
        </row>
        <row r="1898">
          <cell r="A1898" t="str">
            <v>93 보통인부</v>
          </cell>
          <cell r="C1898" t="str">
            <v xml:space="preserve"> 보통인부</v>
          </cell>
          <cell r="E1898" t="str">
            <v>인</v>
          </cell>
          <cell r="F1898">
            <v>0.17</v>
          </cell>
          <cell r="G1898">
            <v>34098</v>
          </cell>
          <cell r="H1898">
            <v>5796.6</v>
          </cell>
          <cell r="I1898" t="str">
            <v>기본,통신 3-29</v>
          </cell>
        </row>
        <row r="1899">
          <cell r="B1899" t="str">
            <v>소         계</v>
          </cell>
          <cell r="H1899">
            <v>172499</v>
          </cell>
          <cell r="I1899" t="str">
            <v>ⓑ</v>
          </cell>
        </row>
        <row r="1900">
          <cell r="C1900" t="str">
            <v>다, 기계경비</v>
          </cell>
        </row>
        <row r="1901">
          <cell r="C1901" t="str">
            <v xml:space="preserve"> 콘크리트공</v>
          </cell>
          <cell r="E1901" t="str">
            <v>인</v>
          </cell>
          <cell r="F1901">
            <v>4.0000000000000001E-3</v>
          </cell>
          <cell r="G1901">
            <v>63605</v>
          </cell>
          <cell r="H1901">
            <v>254.4</v>
          </cell>
        </row>
        <row r="1902">
          <cell r="C1902" t="str">
            <v xml:space="preserve"> 형틀목공</v>
          </cell>
          <cell r="E1902" t="str">
            <v>인</v>
          </cell>
          <cell r="F1902">
            <v>2.9999999999999997E-4</v>
          </cell>
          <cell r="G1902">
            <v>65381</v>
          </cell>
          <cell r="H1902">
            <v>19.600000000000001</v>
          </cell>
        </row>
        <row r="1903">
          <cell r="C1903" t="str">
            <v xml:space="preserve"> 내선전공</v>
          </cell>
          <cell r="E1903" t="str">
            <v>인</v>
          </cell>
          <cell r="F1903">
            <v>9.1999999999999998E-2</v>
          </cell>
          <cell r="G1903">
            <v>51021</v>
          </cell>
          <cell r="H1903">
            <v>4693.8999999999996</v>
          </cell>
        </row>
        <row r="1904">
          <cell r="C1904" t="str">
            <v xml:space="preserve"> 보통인부</v>
          </cell>
          <cell r="E1904" t="str">
            <v>인</v>
          </cell>
          <cell r="F1904">
            <v>5.0000000000000001E-3</v>
          </cell>
          <cell r="G1904">
            <v>34098</v>
          </cell>
          <cell r="H1904">
            <v>170.4</v>
          </cell>
        </row>
        <row r="1905">
          <cell r="B1905" t="str">
            <v>소         계</v>
          </cell>
          <cell r="H1905">
            <v>5138</v>
          </cell>
          <cell r="I1905" t="str">
            <v>ⓒ</v>
          </cell>
        </row>
        <row r="1907">
          <cell r="A1907" t="str">
            <v>93재   료   비</v>
          </cell>
          <cell r="B1907" t="str">
            <v>재   료   비</v>
          </cell>
          <cell r="D1907" t="str">
            <v>ⓐ</v>
          </cell>
          <cell r="H1907">
            <v>1817659</v>
          </cell>
        </row>
        <row r="1908">
          <cell r="A1908" t="str">
            <v>93노   무   비</v>
          </cell>
          <cell r="B1908" t="str">
            <v>노   무   비</v>
          </cell>
          <cell r="D1908" t="str">
            <v>ⓑ</v>
          </cell>
          <cell r="H1908">
            <v>172499</v>
          </cell>
        </row>
        <row r="1909">
          <cell r="A1909" t="str">
            <v>93경        비</v>
          </cell>
          <cell r="B1909" t="str">
            <v>경        비</v>
          </cell>
          <cell r="D1909" t="str">
            <v>ⓒ</v>
          </cell>
          <cell r="H1909">
            <v>5138</v>
          </cell>
        </row>
        <row r="1910">
          <cell r="B1910" t="str">
            <v>계</v>
          </cell>
          <cell r="H1910">
            <v>1995296</v>
          </cell>
        </row>
        <row r="1912">
          <cell r="B1912">
            <v>94</v>
          </cell>
          <cell r="C1912" t="str">
            <v xml:space="preserve"> 강관주 설치</v>
          </cell>
          <cell r="D1912" t="str">
            <v xml:space="preserve"> 100mmx4m</v>
          </cell>
          <cell r="E1912" t="str">
            <v>본</v>
          </cell>
          <cell r="F1912">
            <v>1</v>
          </cell>
        </row>
        <row r="1913">
          <cell r="C1913" t="str">
            <v>가, 재료비</v>
          </cell>
        </row>
        <row r="1914">
          <cell r="A1914" t="str">
            <v xml:space="preserve"> 강관주 100mm×4m</v>
          </cell>
          <cell r="C1914" t="str">
            <v xml:space="preserve"> 강관주</v>
          </cell>
          <cell r="D1914" t="str">
            <v xml:space="preserve"> 100mm×4m</v>
          </cell>
          <cell r="E1914" t="str">
            <v>본</v>
          </cell>
          <cell r="F1914">
            <v>1</v>
          </cell>
          <cell r="G1914">
            <v>1600000</v>
          </cell>
          <cell r="H1914">
            <v>1600000</v>
          </cell>
          <cell r="I1914">
            <v>0</v>
          </cell>
        </row>
        <row r="1915">
          <cell r="A1915" t="str">
            <v xml:space="preserve"> 볼트너트 Φ 25mm</v>
          </cell>
          <cell r="C1915" t="str">
            <v xml:space="preserve"> 볼트너트</v>
          </cell>
          <cell r="D1915" t="str">
            <v xml:space="preserve"> Φ 25mm</v>
          </cell>
          <cell r="E1915" t="str">
            <v>개</v>
          </cell>
          <cell r="F1915">
            <v>4</v>
          </cell>
          <cell r="G1915">
            <v>10</v>
          </cell>
          <cell r="H1915">
            <v>40</v>
          </cell>
          <cell r="I1915">
            <v>0</v>
          </cell>
        </row>
        <row r="1916">
          <cell r="A1916" t="str">
            <v xml:space="preserve"> 철판 900×900×16t</v>
          </cell>
          <cell r="C1916" t="str">
            <v xml:space="preserve"> 철판</v>
          </cell>
          <cell r="D1916" t="str">
            <v xml:space="preserve"> 900×900×16t</v>
          </cell>
          <cell r="E1916" t="str">
            <v>개</v>
          </cell>
          <cell r="F1916">
            <v>1</v>
          </cell>
          <cell r="G1916">
            <v>49505</v>
          </cell>
          <cell r="H1916">
            <v>49505</v>
          </cell>
          <cell r="I1916">
            <v>0</v>
          </cell>
        </row>
        <row r="1917">
          <cell r="A1917" t="str">
            <v xml:space="preserve"> 시멘트(40㎏)  분공장도</v>
          </cell>
          <cell r="C1917" t="str">
            <v xml:space="preserve"> 시멘트(40㎏) </v>
          </cell>
          <cell r="D1917" t="str">
            <v xml:space="preserve"> 분공장도</v>
          </cell>
          <cell r="E1917" t="str">
            <v>포</v>
          </cell>
          <cell r="F1917">
            <v>1.29</v>
          </cell>
          <cell r="G1917">
            <v>2450</v>
          </cell>
          <cell r="H1917">
            <v>3160.5</v>
          </cell>
          <cell r="I1917">
            <v>0</v>
          </cell>
        </row>
        <row r="1918">
          <cell r="A1918" t="str">
            <v xml:space="preserve"> 모래(세척사)  인천(도착도)</v>
          </cell>
          <cell r="C1918" t="str">
            <v xml:space="preserve"> 모래(세척사) </v>
          </cell>
          <cell r="D1918" t="str">
            <v xml:space="preserve"> 인천(도착도)</v>
          </cell>
          <cell r="E1918" t="str">
            <v>㎥</v>
          </cell>
          <cell r="F1918">
            <v>0.32</v>
          </cell>
          <cell r="G1918">
            <v>1750</v>
          </cell>
          <cell r="H1918">
            <v>560</v>
          </cell>
          <cell r="I1918">
            <v>0</v>
          </cell>
        </row>
        <row r="1919">
          <cell r="A1919" t="str">
            <v xml:space="preserve"> 자갈(#467,Φ40)   인천(도착도)</v>
          </cell>
          <cell r="C1919" t="str">
            <v xml:space="preserve"> 자갈(#467,Φ40)  </v>
          </cell>
          <cell r="D1919" t="str">
            <v xml:space="preserve"> 인천(도착도)</v>
          </cell>
          <cell r="E1919" t="str">
            <v>㎥</v>
          </cell>
          <cell r="F1919">
            <v>0.65</v>
          </cell>
          <cell r="G1919">
            <v>18500</v>
          </cell>
          <cell r="H1919">
            <v>12025</v>
          </cell>
          <cell r="I1919">
            <v>0</v>
          </cell>
        </row>
        <row r="1920">
          <cell r="A1920" t="str">
            <v xml:space="preserve"> 보통합판(1급)  12T  1.21*2.42</v>
          </cell>
          <cell r="C1920" t="str">
            <v xml:space="preserve"> 보통합판(1급) </v>
          </cell>
          <cell r="D1920" t="str">
            <v xml:space="preserve"> 12T  1.21*2.42</v>
          </cell>
          <cell r="E1920" t="str">
            <v>㎡</v>
          </cell>
          <cell r="F1920">
            <v>0.06</v>
          </cell>
          <cell r="G1920">
            <v>6181</v>
          </cell>
          <cell r="H1920">
            <v>370.8</v>
          </cell>
          <cell r="I1920">
            <v>0</v>
          </cell>
        </row>
        <row r="1921">
          <cell r="A1921" t="str">
            <v xml:space="preserve"> 라왕  각재</v>
          </cell>
          <cell r="C1921" t="str">
            <v xml:space="preserve"> 라왕 </v>
          </cell>
          <cell r="D1921" t="str">
            <v xml:space="preserve"> 각재</v>
          </cell>
          <cell r="E1921" t="str">
            <v>㎥</v>
          </cell>
          <cell r="F1921">
            <v>2E-3</v>
          </cell>
          <cell r="G1921">
            <v>986023</v>
          </cell>
          <cell r="H1921">
            <v>1972</v>
          </cell>
          <cell r="I1921">
            <v>0</v>
          </cell>
        </row>
        <row r="1922">
          <cell r="A1922" t="str">
            <v xml:space="preserve"> 어니일링(소)철선   #8  4.0mm</v>
          </cell>
          <cell r="C1922" t="str">
            <v xml:space="preserve"> 어니일링(소)철선  </v>
          </cell>
          <cell r="D1922" t="str">
            <v xml:space="preserve"> #8  4.0mm</v>
          </cell>
          <cell r="E1922" t="str">
            <v>kg</v>
          </cell>
          <cell r="F1922">
            <v>0.01</v>
          </cell>
          <cell r="G1922">
            <v>570</v>
          </cell>
          <cell r="H1922">
            <v>5.7</v>
          </cell>
          <cell r="I1922">
            <v>0</v>
          </cell>
        </row>
        <row r="1923">
          <cell r="A1923" t="str">
            <v xml:space="preserve"> 철못   N 50</v>
          </cell>
          <cell r="C1923" t="str">
            <v xml:space="preserve"> 철못  </v>
          </cell>
          <cell r="D1923" t="str">
            <v xml:space="preserve"> N 50</v>
          </cell>
          <cell r="E1923" t="str">
            <v>kg</v>
          </cell>
          <cell r="F1923">
            <v>0.01</v>
          </cell>
          <cell r="G1923">
            <v>700</v>
          </cell>
          <cell r="H1923">
            <v>7</v>
          </cell>
          <cell r="I1923">
            <v>0</v>
          </cell>
        </row>
        <row r="1924">
          <cell r="A1924" t="str">
            <v xml:space="preserve"> 박리제   유성</v>
          </cell>
          <cell r="C1924" t="str">
            <v xml:space="preserve"> 박리제  </v>
          </cell>
          <cell r="D1924" t="str">
            <v xml:space="preserve"> 유성</v>
          </cell>
          <cell r="E1924" t="str">
            <v>ℓ</v>
          </cell>
          <cell r="F1924">
            <v>0.01</v>
          </cell>
          <cell r="G1924">
            <v>1300</v>
          </cell>
          <cell r="H1924">
            <v>13</v>
          </cell>
          <cell r="I1924">
            <v>0</v>
          </cell>
        </row>
        <row r="1925">
          <cell r="B1925" t="str">
            <v>소         계</v>
          </cell>
          <cell r="H1925">
            <v>1667659</v>
          </cell>
          <cell r="I1925" t="str">
            <v>ⓐ</v>
          </cell>
        </row>
        <row r="1926">
          <cell r="C1926" t="str">
            <v>나, 노무비</v>
          </cell>
        </row>
        <row r="1927">
          <cell r="A1927" t="str">
            <v>94 콘크리트공</v>
          </cell>
          <cell r="C1927" t="str">
            <v xml:space="preserve"> 콘크리트공</v>
          </cell>
          <cell r="E1927" t="str">
            <v>인</v>
          </cell>
          <cell r="F1927">
            <v>0.14000000000000001</v>
          </cell>
          <cell r="G1927">
            <v>63605</v>
          </cell>
          <cell r="H1927">
            <v>8904.7000000000007</v>
          </cell>
          <cell r="I1927" t="str">
            <v>기본,통신 3-29</v>
          </cell>
        </row>
        <row r="1928">
          <cell r="A1928" t="str">
            <v>94 형틀목공</v>
          </cell>
          <cell r="C1928" t="str">
            <v xml:space="preserve"> 형틀목공</v>
          </cell>
          <cell r="E1928" t="str">
            <v>인</v>
          </cell>
          <cell r="F1928">
            <v>0.01</v>
          </cell>
          <cell r="G1928">
            <v>65381</v>
          </cell>
          <cell r="H1928">
            <v>653.79999999999995</v>
          </cell>
          <cell r="I1928" t="str">
            <v>기본,통신 3-29</v>
          </cell>
        </row>
        <row r="1929">
          <cell r="A1929" t="str">
            <v>94 내선전공</v>
          </cell>
          <cell r="C1929" t="str">
            <v xml:space="preserve"> 내선전공</v>
          </cell>
          <cell r="E1929" t="str">
            <v>인</v>
          </cell>
          <cell r="F1929">
            <v>3.08</v>
          </cell>
          <cell r="G1929">
            <v>51021</v>
          </cell>
          <cell r="H1929">
            <v>157144.6</v>
          </cell>
          <cell r="I1929" t="str">
            <v>기본,통신 3-29</v>
          </cell>
        </row>
        <row r="1930">
          <cell r="A1930" t="str">
            <v>94 보통인부</v>
          </cell>
          <cell r="C1930" t="str">
            <v xml:space="preserve"> 보통인부</v>
          </cell>
          <cell r="E1930" t="str">
            <v>인</v>
          </cell>
          <cell r="F1930">
            <v>0.17</v>
          </cell>
          <cell r="G1930">
            <v>34098</v>
          </cell>
          <cell r="H1930">
            <v>5796.6</v>
          </cell>
          <cell r="I1930" t="str">
            <v>기본,통신 3-29</v>
          </cell>
        </row>
        <row r="1931">
          <cell r="B1931" t="str">
            <v>소         계</v>
          </cell>
          <cell r="H1931">
            <v>172499</v>
          </cell>
          <cell r="I1931" t="str">
            <v>ⓑ</v>
          </cell>
        </row>
        <row r="1932">
          <cell r="C1932" t="str">
            <v>다, 기계경비</v>
          </cell>
        </row>
        <row r="1933">
          <cell r="C1933" t="str">
            <v xml:space="preserve"> 콘크리트공</v>
          </cell>
          <cell r="E1933" t="str">
            <v>인</v>
          </cell>
          <cell r="F1933">
            <v>4.0000000000000001E-3</v>
          </cell>
          <cell r="G1933">
            <v>63605</v>
          </cell>
          <cell r="H1933">
            <v>254.4</v>
          </cell>
        </row>
        <row r="1934">
          <cell r="C1934" t="str">
            <v xml:space="preserve"> 형틀목공</v>
          </cell>
          <cell r="E1934" t="str">
            <v>인</v>
          </cell>
          <cell r="F1934">
            <v>2.9999999999999997E-4</v>
          </cell>
          <cell r="G1934">
            <v>65381</v>
          </cell>
          <cell r="H1934">
            <v>19.600000000000001</v>
          </cell>
        </row>
        <row r="1935">
          <cell r="C1935" t="str">
            <v xml:space="preserve"> 내선전공</v>
          </cell>
          <cell r="E1935" t="str">
            <v>인</v>
          </cell>
          <cell r="F1935">
            <v>9.1999999999999998E-2</v>
          </cell>
          <cell r="G1935">
            <v>51021</v>
          </cell>
          <cell r="H1935">
            <v>4693.8999999999996</v>
          </cell>
        </row>
        <row r="1936">
          <cell r="C1936" t="str">
            <v xml:space="preserve"> 보통인부</v>
          </cell>
          <cell r="E1936" t="str">
            <v>인</v>
          </cell>
          <cell r="F1936">
            <v>5.0000000000000001E-3</v>
          </cell>
          <cell r="G1936">
            <v>34098</v>
          </cell>
          <cell r="H1936">
            <v>170.4</v>
          </cell>
        </row>
        <row r="1937">
          <cell r="B1937" t="str">
            <v>소         계</v>
          </cell>
          <cell r="H1937">
            <v>5138</v>
          </cell>
          <cell r="I1937" t="str">
            <v>ⓒ</v>
          </cell>
        </row>
        <row r="1939">
          <cell r="A1939" t="str">
            <v>94재   료   비</v>
          </cell>
          <cell r="B1939" t="str">
            <v>재   료   비</v>
          </cell>
          <cell r="D1939" t="str">
            <v>ⓐ</v>
          </cell>
          <cell r="H1939">
            <v>1667659</v>
          </cell>
        </row>
        <row r="1940">
          <cell r="A1940" t="str">
            <v>94노   무   비</v>
          </cell>
          <cell r="B1940" t="str">
            <v>노   무   비</v>
          </cell>
          <cell r="D1940" t="str">
            <v>ⓑ</v>
          </cell>
          <cell r="H1940">
            <v>172499</v>
          </cell>
        </row>
        <row r="1941">
          <cell r="A1941" t="str">
            <v>94경        비</v>
          </cell>
          <cell r="B1941" t="str">
            <v>경        비</v>
          </cell>
          <cell r="D1941" t="str">
            <v>ⓒ</v>
          </cell>
          <cell r="H1941">
            <v>5138</v>
          </cell>
        </row>
        <row r="1942">
          <cell r="B1942" t="str">
            <v>계</v>
          </cell>
          <cell r="H1942">
            <v>1845296</v>
          </cell>
        </row>
        <row r="1948">
          <cell r="B1948">
            <v>95</v>
          </cell>
          <cell r="C1948" t="str">
            <v xml:space="preserve"> 제어선 신설</v>
          </cell>
          <cell r="D1948" t="str">
            <v xml:space="preserve"> CVV-SB 2C/1.25㎟</v>
          </cell>
          <cell r="E1948" t="str">
            <v>m</v>
          </cell>
          <cell r="F1948">
            <v>1</v>
          </cell>
        </row>
        <row r="1949">
          <cell r="C1949" t="str">
            <v>가, 재료비</v>
          </cell>
        </row>
        <row r="1950">
          <cell r="A1950" t="str">
            <v xml:space="preserve"> 제어케이블 CVV-SB  2C×1.25㎟</v>
          </cell>
          <cell r="C1950" t="str">
            <v xml:space="preserve"> 제어케이블</v>
          </cell>
          <cell r="D1950" t="str">
            <v xml:space="preserve"> CVV-SB  2C×1.25㎟</v>
          </cell>
          <cell r="E1950" t="str">
            <v>m</v>
          </cell>
          <cell r="F1950">
            <v>1.03</v>
          </cell>
          <cell r="G1950">
            <v>711</v>
          </cell>
          <cell r="H1950">
            <v>732.3</v>
          </cell>
          <cell r="I1950">
            <v>0.03</v>
          </cell>
        </row>
        <row r="1951">
          <cell r="B1951" t="str">
            <v>소         계</v>
          </cell>
          <cell r="H1951">
            <v>732</v>
          </cell>
          <cell r="I1951" t="str">
            <v>ⓐ</v>
          </cell>
        </row>
        <row r="1952">
          <cell r="C1952" t="str">
            <v>나, 노무비</v>
          </cell>
        </row>
        <row r="1953">
          <cell r="A1953" t="str">
            <v>95 저압케이블전공</v>
          </cell>
          <cell r="C1953" t="str">
            <v xml:space="preserve"> 저압케이블전공</v>
          </cell>
          <cell r="E1953" t="str">
            <v>인</v>
          </cell>
          <cell r="F1953">
            <v>1.6E-2</v>
          </cell>
          <cell r="G1953">
            <v>55486</v>
          </cell>
          <cell r="H1953">
            <v>887.7</v>
          </cell>
          <cell r="I1953" t="str">
            <v>기본x(실드),전기 7-10</v>
          </cell>
        </row>
        <row r="1954">
          <cell r="B1954" t="str">
            <v>소         계</v>
          </cell>
          <cell r="H1954">
            <v>887</v>
          </cell>
          <cell r="I1954" t="str">
            <v>ⓑ</v>
          </cell>
        </row>
        <row r="1955">
          <cell r="C1955" t="str">
            <v>다, 기계경비</v>
          </cell>
        </row>
        <row r="1956">
          <cell r="C1956" t="str">
            <v xml:space="preserve"> 저압케이블전공</v>
          </cell>
          <cell r="E1956" t="str">
            <v>인</v>
          </cell>
          <cell r="F1956">
            <v>4.0000000000000002E-4</v>
          </cell>
          <cell r="G1956">
            <v>55486</v>
          </cell>
          <cell r="H1956">
            <v>22.1</v>
          </cell>
        </row>
        <row r="1957">
          <cell r="B1957" t="str">
            <v>소         계</v>
          </cell>
          <cell r="H1957">
            <v>22</v>
          </cell>
          <cell r="I1957" t="str">
            <v>ⓒ</v>
          </cell>
        </row>
        <row r="1959">
          <cell r="A1959" t="str">
            <v>95재   료   비</v>
          </cell>
          <cell r="B1959" t="str">
            <v>재   료   비</v>
          </cell>
          <cell r="D1959" t="str">
            <v>ⓐ</v>
          </cell>
          <cell r="H1959">
            <v>732</v>
          </cell>
        </row>
        <row r="1960">
          <cell r="A1960" t="str">
            <v>95노   무   비</v>
          </cell>
          <cell r="B1960" t="str">
            <v>노   무   비</v>
          </cell>
          <cell r="D1960" t="str">
            <v>ⓑ</v>
          </cell>
          <cell r="H1960">
            <v>887</v>
          </cell>
        </row>
        <row r="1961">
          <cell r="A1961" t="str">
            <v>95경        비</v>
          </cell>
          <cell r="B1961" t="str">
            <v>경        비</v>
          </cell>
          <cell r="D1961" t="str">
            <v>ⓒ</v>
          </cell>
          <cell r="H1961">
            <v>22</v>
          </cell>
        </row>
        <row r="1962">
          <cell r="B1962" t="str">
            <v>계</v>
          </cell>
          <cell r="H1962">
            <v>1641</v>
          </cell>
        </row>
        <row r="1966">
          <cell r="B1966">
            <v>96</v>
          </cell>
          <cell r="C1966" t="str">
            <v xml:space="preserve"> 전선 신설</v>
          </cell>
          <cell r="D1966" t="str">
            <v xml:space="preserve"> HIV 1.6mm</v>
          </cell>
          <cell r="E1966" t="str">
            <v>m</v>
          </cell>
          <cell r="F1966">
            <v>1</v>
          </cell>
        </row>
        <row r="1967">
          <cell r="C1967" t="str">
            <v>가, 재료비</v>
          </cell>
        </row>
        <row r="1968">
          <cell r="A1968" t="str">
            <v xml:space="preserve"> 2종 비닐절연전선 HIV 1.6㎜</v>
          </cell>
          <cell r="C1968" t="str">
            <v xml:space="preserve"> 2종 비닐절연전선</v>
          </cell>
          <cell r="D1968" t="str">
            <v xml:space="preserve"> HIV 1.6㎜</v>
          </cell>
          <cell r="E1968" t="str">
            <v>m</v>
          </cell>
          <cell r="F1968">
            <v>1.1000000000000001</v>
          </cell>
          <cell r="G1968">
            <v>95</v>
          </cell>
          <cell r="H1968">
            <v>104.5</v>
          </cell>
          <cell r="I1968">
            <v>0.1</v>
          </cell>
        </row>
        <row r="1969">
          <cell r="B1969" t="str">
            <v>소         계</v>
          </cell>
          <cell r="H1969">
            <v>104</v>
          </cell>
          <cell r="I1969" t="str">
            <v>ⓐ</v>
          </cell>
        </row>
        <row r="1970">
          <cell r="C1970" t="str">
            <v>나, 노무비</v>
          </cell>
        </row>
        <row r="1971">
          <cell r="A1971" t="str">
            <v>96 저압케이블전공</v>
          </cell>
          <cell r="C1971" t="str">
            <v xml:space="preserve"> 저압케이블전공</v>
          </cell>
          <cell r="E1971" t="str">
            <v>인</v>
          </cell>
          <cell r="F1971">
            <v>0.01</v>
          </cell>
          <cell r="G1971">
            <v>55486</v>
          </cell>
          <cell r="H1971">
            <v>554.79999999999995</v>
          </cell>
          <cell r="I1971" t="str">
            <v>기본,전기 7-10</v>
          </cell>
        </row>
        <row r="1972">
          <cell r="B1972" t="str">
            <v>소         계</v>
          </cell>
          <cell r="H1972">
            <v>554</v>
          </cell>
          <cell r="I1972" t="str">
            <v>ⓑ</v>
          </cell>
        </row>
        <row r="1973">
          <cell r="C1973" t="str">
            <v>다, 기계경비</v>
          </cell>
        </row>
        <row r="1974">
          <cell r="C1974" t="str">
            <v xml:space="preserve"> 저압케이블전공</v>
          </cell>
          <cell r="E1974" t="str">
            <v>인</v>
          </cell>
          <cell r="F1974">
            <v>2.9999999999999997E-4</v>
          </cell>
          <cell r="G1974">
            <v>55486</v>
          </cell>
          <cell r="H1974">
            <v>16.600000000000001</v>
          </cell>
        </row>
        <row r="1975">
          <cell r="B1975" t="str">
            <v>소         계</v>
          </cell>
          <cell r="H1975">
            <v>16</v>
          </cell>
          <cell r="I1975" t="str">
            <v>ⓒ</v>
          </cell>
        </row>
        <row r="1977">
          <cell r="A1977" t="str">
            <v>96재   료   비</v>
          </cell>
          <cell r="B1977" t="str">
            <v>재   료   비</v>
          </cell>
          <cell r="D1977" t="str">
            <v>ⓐ</v>
          </cell>
          <cell r="H1977">
            <v>104</v>
          </cell>
        </row>
        <row r="1978">
          <cell r="A1978" t="str">
            <v>96노   무   비</v>
          </cell>
          <cell r="B1978" t="str">
            <v>노   무   비</v>
          </cell>
          <cell r="D1978" t="str">
            <v>ⓑ</v>
          </cell>
          <cell r="H1978">
            <v>554</v>
          </cell>
        </row>
        <row r="1979">
          <cell r="A1979" t="str">
            <v>96경        비</v>
          </cell>
          <cell r="B1979" t="str">
            <v>경        비</v>
          </cell>
          <cell r="D1979" t="str">
            <v>ⓒ</v>
          </cell>
          <cell r="H1979">
            <v>16</v>
          </cell>
        </row>
        <row r="1980">
          <cell r="B1980" t="str">
            <v>계</v>
          </cell>
          <cell r="H1980">
            <v>674</v>
          </cell>
        </row>
        <row r="1984">
          <cell r="B1984">
            <v>97</v>
          </cell>
          <cell r="C1984" t="str">
            <v xml:space="preserve"> 전선 신설</v>
          </cell>
          <cell r="D1984" t="str">
            <v xml:space="preserve"> HIV 2.0mm</v>
          </cell>
          <cell r="E1984" t="str">
            <v>m</v>
          </cell>
          <cell r="F1984">
            <v>1</v>
          </cell>
        </row>
        <row r="1985">
          <cell r="C1985" t="str">
            <v>가, 재료비</v>
          </cell>
        </row>
        <row r="1986">
          <cell r="A1986" t="str">
            <v xml:space="preserve"> 2종 비닐절연전선 HIV 2.0㎜</v>
          </cell>
          <cell r="C1986" t="str">
            <v xml:space="preserve"> 2종 비닐절연전선</v>
          </cell>
          <cell r="D1986" t="str">
            <v xml:space="preserve"> HIV 2.0㎜</v>
          </cell>
          <cell r="E1986" t="str">
            <v>m</v>
          </cell>
          <cell r="F1986">
            <v>1.1000000000000001</v>
          </cell>
          <cell r="G1986">
            <v>139</v>
          </cell>
          <cell r="H1986">
            <v>152.9</v>
          </cell>
          <cell r="I1986">
            <v>0.1</v>
          </cell>
        </row>
        <row r="1987">
          <cell r="B1987" t="str">
            <v>소         계</v>
          </cell>
          <cell r="H1987">
            <v>152</v>
          </cell>
          <cell r="I1987" t="str">
            <v>ⓐ</v>
          </cell>
        </row>
        <row r="1988">
          <cell r="C1988" t="str">
            <v>나, 노무비</v>
          </cell>
        </row>
        <row r="1989">
          <cell r="A1989" t="str">
            <v>97 저압케이블전공</v>
          </cell>
          <cell r="C1989" t="str">
            <v xml:space="preserve"> 저압케이블전공</v>
          </cell>
          <cell r="E1989" t="str">
            <v>인</v>
          </cell>
          <cell r="F1989">
            <v>0.01</v>
          </cell>
          <cell r="G1989">
            <v>55486</v>
          </cell>
          <cell r="H1989">
            <v>554.79999999999995</v>
          </cell>
          <cell r="I1989" t="str">
            <v>기본,전기 7-10</v>
          </cell>
        </row>
        <row r="1990">
          <cell r="B1990" t="str">
            <v>소         계</v>
          </cell>
          <cell r="H1990">
            <v>554</v>
          </cell>
          <cell r="I1990" t="str">
            <v>ⓑ</v>
          </cell>
        </row>
        <row r="1991">
          <cell r="C1991" t="str">
            <v>다, 기계경비</v>
          </cell>
        </row>
        <row r="1992">
          <cell r="C1992" t="str">
            <v xml:space="preserve"> 저압케이블전공</v>
          </cell>
          <cell r="E1992" t="str">
            <v>인</v>
          </cell>
          <cell r="F1992">
            <v>2.9999999999999997E-4</v>
          </cell>
          <cell r="G1992">
            <v>55486</v>
          </cell>
          <cell r="H1992">
            <v>16.600000000000001</v>
          </cell>
        </row>
        <row r="1993">
          <cell r="B1993" t="str">
            <v>소         계</v>
          </cell>
          <cell r="H1993">
            <v>16</v>
          </cell>
          <cell r="I1993" t="str">
            <v>ⓒ</v>
          </cell>
        </row>
        <row r="1995">
          <cell r="A1995" t="str">
            <v>97재   료   비</v>
          </cell>
          <cell r="B1995" t="str">
            <v>재   료   비</v>
          </cell>
          <cell r="D1995" t="str">
            <v>ⓐ</v>
          </cell>
          <cell r="H1995">
            <v>152</v>
          </cell>
        </row>
        <row r="1996">
          <cell r="A1996" t="str">
            <v>97노   무   비</v>
          </cell>
          <cell r="B1996" t="str">
            <v>노   무   비</v>
          </cell>
          <cell r="D1996" t="str">
            <v>ⓑ</v>
          </cell>
          <cell r="H1996">
            <v>554</v>
          </cell>
        </row>
        <row r="1997">
          <cell r="A1997" t="str">
            <v>97경        비</v>
          </cell>
          <cell r="B1997" t="str">
            <v>경        비</v>
          </cell>
          <cell r="D1997" t="str">
            <v>ⓒ</v>
          </cell>
          <cell r="H1997">
            <v>16</v>
          </cell>
        </row>
        <row r="1998">
          <cell r="B1998" t="str">
            <v>계</v>
          </cell>
          <cell r="H1998">
            <v>722</v>
          </cell>
        </row>
        <row r="2002">
          <cell r="B2002">
            <v>98</v>
          </cell>
          <cell r="C2002" t="str">
            <v xml:space="preserve"> 수신기 설치</v>
          </cell>
          <cell r="D2002" t="str">
            <v xml:space="preserve"> P형 1급 (10회로)</v>
          </cell>
          <cell r="E2002" t="str">
            <v>Set</v>
          </cell>
          <cell r="F2002">
            <v>1</v>
          </cell>
        </row>
        <row r="2003">
          <cell r="C2003" t="str">
            <v>가, 재료비</v>
          </cell>
        </row>
        <row r="2004">
          <cell r="A2004" t="str">
            <v xml:space="preserve"> 화재수신기-P형1급  5회로(벽부)</v>
          </cell>
          <cell r="C2004" t="str">
            <v xml:space="preserve"> 화재수신기-P형1급 </v>
          </cell>
          <cell r="D2004" t="str">
            <v xml:space="preserve"> 5회로(벽부)</v>
          </cell>
          <cell r="E2004" t="str">
            <v>대</v>
          </cell>
          <cell r="F2004">
            <v>1</v>
          </cell>
          <cell r="G2004">
            <v>170000</v>
          </cell>
          <cell r="H2004">
            <v>170000</v>
          </cell>
          <cell r="I2004">
            <v>0</v>
          </cell>
        </row>
        <row r="2005">
          <cell r="A2005" t="str">
            <v xml:space="preserve"> 수신기 추가  수신 1회로당</v>
          </cell>
          <cell r="C2005" t="str">
            <v xml:space="preserve"> 수신기 추가 </v>
          </cell>
          <cell r="D2005" t="str">
            <v xml:space="preserve"> 수신 1회로당</v>
          </cell>
          <cell r="E2005" t="str">
            <v>회로</v>
          </cell>
          <cell r="F2005">
            <v>10</v>
          </cell>
          <cell r="G2005">
            <v>10000</v>
          </cell>
          <cell r="H2005">
            <v>100000</v>
          </cell>
          <cell r="I2005">
            <v>0</v>
          </cell>
        </row>
        <row r="2006">
          <cell r="B2006" t="str">
            <v>소         계</v>
          </cell>
          <cell r="H2006">
            <v>270000</v>
          </cell>
          <cell r="I2006" t="str">
            <v>ⓐ</v>
          </cell>
        </row>
        <row r="2007">
          <cell r="C2007" t="str">
            <v>나, 노무비</v>
          </cell>
        </row>
        <row r="2008">
          <cell r="A2008" t="str">
            <v>98 내선전공</v>
          </cell>
          <cell r="C2008" t="str">
            <v xml:space="preserve"> 내선전공</v>
          </cell>
          <cell r="E2008" t="str">
            <v>인</v>
          </cell>
          <cell r="F2008">
            <v>10.5</v>
          </cell>
          <cell r="G2008">
            <v>51021</v>
          </cell>
          <cell r="H2008">
            <v>535720.5</v>
          </cell>
          <cell r="I2008" t="str">
            <v>기본,전기 7-19</v>
          </cell>
        </row>
        <row r="2009">
          <cell r="B2009" t="str">
            <v>소         계</v>
          </cell>
          <cell r="H2009">
            <v>535720</v>
          </cell>
          <cell r="I2009" t="str">
            <v>ⓑ</v>
          </cell>
        </row>
        <row r="2010">
          <cell r="C2010" t="str">
            <v>다, 기계경비</v>
          </cell>
        </row>
        <row r="2011">
          <cell r="C2011" t="str">
            <v xml:space="preserve"> 내선전공</v>
          </cell>
          <cell r="E2011" t="str">
            <v>인</v>
          </cell>
          <cell r="F2011">
            <v>0.315</v>
          </cell>
          <cell r="G2011">
            <v>51021</v>
          </cell>
          <cell r="H2011">
            <v>16071.6</v>
          </cell>
        </row>
        <row r="2012">
          <cell r="B2012" t="str">
            <v>소         계</v>
          </cell>
          <cell r="H2012">
            <v>16071</v>
          </cell>
          <cell r="I2012" t="str">
            <v>ⓒ</v>
          </cell>
        </row>
        <row r="2014">
          <cell r="A2014" t="str">
            <v>98재   료   비</v>
          </cell>
          <cell r="B2014" t="str">
            <v>재   료   비</v>
          </cell>
          <cell r="D2014" t="str">
            <v>ⓐ</v>
          </cell>
          <cell r="H2014">
            <v>270000</v>
          </cell>
        </row>
        <row r="2015">
          <cell r="A2015" t="str">
            <v>98노   무   비</v>
          </cell>
          <cell r="B2015" t="str">
            <v>노   무   비</v>
          </cell>
          <cell r="D2015" t="str">
            <v>ⓑ</v>
          </cell>
          <cell r="H2015">
            <v>535720</v>
          </cell>
        </row>
        <row r="2016">
          <cell r="A2016" t="str">
            <v>98경        비</v>
          </cell>
          <cell r="B2016" t="str">
            <v>경        비</v>
          </cell>
          <cell r="D2016" t="str">
            <v>ⓒ</v>
          </cell>
          <cell r="H2016">
            <v>16071</v>
          </cell>
        </row>
        <row r="2017">
          <cell r="B2017" t="str">
            <v>계</v>
          </cell>
          <cell r="H2017">
            <v>821791</v>
          </cell>
        </row>
        <row r="2020">
          <cell r="B2020">
            <v>99</v>
          </cell>
          <cell r="C2020" t="str">
            <v xml:space="preserve"> 수동 발신기 설치</v>
          </cell>
          <cell r="D2020" t="str">
            <v xml:space="preserve"> 소화전 내장</v>
          </cell>
          <cell r="E2020" t="str">
            <v>Set</v>
          </cell>
          <cell r="F2020">
            <v>1</v>
          </cell>
        </row>
        <row r="2021">
          <cell r="C2021" t="str">
            <v>가, 재료비</v>
          </cell>
        </row>
        <row r="2022">
          <cell r="A2022" t="str">
            <v xml:space="preserve"> 발신기 P형1급</v>
          </cell>
          <cell r="C2022" t="str">
            <v xml:space="preserve"> 발신기</v>
          </cell>
          <cell r="D2022" t="str">
            <v xml:space="preserve"> P형1급</v>
          </cell>
          <cell r="E2022" t="str">
            <v>개</v>
          </cell>
          <cell r="F2022">
            <v>1</v>
          </cell>
          <cell r="G2022">
            <v>5000</v>
          </cell>
          <cell r="H2022">
            <v>5000</v>
          </cell>
          <cell r="I2022">
            <v>0</v>
          </cell>
        </row>
        <row r="2023">
          <cell r="A2023" t="str">
            <v xml:space="preserve"> 경종   DC 24V</v>
          </cell>
          <cell r="C2023" t="str">
            <v xml:space="preserve"> 경종  </v>
          </cell>
          <cell r="D2023" t="str">
            <v xml:space="preserve"> DC 24V</v>
          </cell>
          <cell r="E2023" t="str">
            <v>개</v>
          </cell>
          <cell r="F2023">
            <v>1</v>
          </cell>
          <cell r="G2023">
            <v>5000</v>
          </cell>
          <cell r="H2023">
            <v>5000</v>
          </cell>
          <cell r="I2023">
            <v>0</v>
          </cell>
        </row>
        <row r="2024">
          <cell r="A2024" t="str">
            <v xml:space="preserve"> 표시등   DC 24V</v>
          </cell>
          <cell r="C2024" t="str">
            <v xml:space="preserve"> 표시등  </v>
          </cell>
          <cell r="D2024" t="str">
            <v xml:space="preserve"> DC 24V</v>
          </cell>
          <cell r="E2024" t="str">
            <v>개</v>
          </cell>
          <cell r="F2024">
            <v>1</v>
          </cell>
          <cell r="G2024">
            <v>1000</v>
          </cell>
          <cell r="H2024">
            <v>1000</v>
          </cell>
          <cell r="I2024">
            <v>0</v>
          </cell>
        </row>
        <row r="2025">
          <cell r="B2025" t="str">
            <v>소         계</v>
          </cell>
          <cell r="H2025">
            <v>11000</v>
          </cell>
          <cell r="I2025" t="str">
            <v>ⓐ</v>
          </cell>
        </row>
        <row r="2026">
          <cell r="C2026" t="str">
            <v>나, 노무비</v>
          </cell>
        </row>
        <row r="2027">
          <cell r="A2027" t="str">
            <v>99 내선전공</v>
          </cell>
          <cell r="C2027" t="str">
            <v xml:space="preserve"> 내선전공</v>
          </cell>
          <cell r="E2027" t="str">
            <v>인</v>
          </cell>
          <cell r="F2027">
            <v>0.64999999999999991</v>
          </cell>
          <cell r="G2027">
            <v>51021</v>
          </cell>
          <cell r="H2027">
            <v>33163.599999999999</v>
          </cell>
          <cell r="I2027" t="str">
            <v>발신기+전령+표시등,전기 7-19</v>
          </cell>
        </row>
        <row r="2028">
          <cell r="B2028" t="str">
            <v>소         계</v>
          </cell>
          <cell r="H2028">
            <v>33163</v>
          </cell>
          <cell r="I2028" t="str">
            <v>ⓑ</v>
          </cell>
        </row>
        <row r="2029">
          <cell r="C2029" t="str">
            <v>다, 기계경비</v>
          </cell>
        </row>
        <row r="2030">
          <cell r="C2030" t="str">
            <v xml:space="preserve"> 내선전공</v>
          </cell>
          <cell r="E2030" t="str">
            <v>인</v>
          </cell>
          <cell r="F2030">
            <v>1.9E-2</v>
          </cell>
          <cell r="G2030">
            <v>51021</v>
          </cell>
          <cell r="H2030">
            <v>969.3</v>
          </cell>
        </row>
        <row r="2031">
          <cell r="B2031" t="str">
            <v>소         계</v>
          </cell>
          <cell r="H2031">
            <v>969</v>
          </cell>
          <cell r="I2031" t="str">
            <v>ⓒ</v>
          </cell>
        </row>
        <row r="2033">
          <cell r="A2033" t="str">
            <v>99재   료   비</v>
          </cell>
          <cell r="B2033" t="str">
            <v>재   료   비</v>
          </cell>
          <cell r="D2033" t="str">
            <v>ⓐ</v>
          </cell>
          <cell r="H2033">
            <v>11000</v>
          </cell>
        </row>
        <row r="2034">
          <cell r="A2034" t="str">
            <v>99노   무   비</v>
          </cell>
          <cell r="B2034" t="str">
            <v>노   무   비</v>
          </cell>
          <cell r="D2034" t="str">
            <v>ⓑ</v>
          </cell>
          <cell r="H2034">
            <v>33163</v>
          </cell>
        </row>
        <row r="2035">
          <cell r="A2035" t="str">
            <v>99경        비</v>
          </cell>
          <cell r="B2035" t="str">
            <v>경        비</v>
          </cell>
          <cell r="D2035" t="str">
            <v>ⓒ</v>
          </cell>
          <cell r="H2035">
            <v>969</v>
          </cell>
        </row>
        <row r="2036">
          <cell r="B2036" t="str">
            <v>계</v>
          </cell>
          <cell r="H2036">
            <v>45132</v>
          </cell>
        </row>
        <row r="2038">
          <cell r="B2038">
            <v>100</v>
          </cell>
          <cell r="C2038" t="str">
            <v xml:space="preserve"> 감지기 설치</v>
          </cell>
          <cell r="D2038" t="str">
            <v xml:space="preserve"> 정온식</v>
          </cell>
          <cell r="E2038" t="str">
            <v>개</v>
          </cell>
          <cell r="F2038">
            <v>1</v>
          </cell>
        </row>
        <row r="2039">
          <cell r="C2039" t="str">
            <v>가, 재료비</v>
          </cell>
        </row>
        <row r="2040">
          <cell r="A2040" t="str">
            <v xml:space="preserve"> 열감지기   정온식스포트형</v>
          </cell>
          <cell r="C2040" t="str">
            <v xml:space="preserve"> 열감지기  </v>
          </cell>
          <cell r="D2040" t="str">
            <v xml:space="preserve"> 정온식스포트형</v>
          </cell>
          <cell r="E2040" t="str">
            <v>개</v>
          </cell>
          <cell r="F2040">
            <v>1</v>
          </cell>
          <cell r="G2040">
            <v>5000</v>
          </cell>
          <cell r="H2040">
            <v>5000</v>
          </cell>
          <cell r="I2040">
            <v>0</v>
          </cell>
        </row>
        <row r="2041">
          <cell r="B2041" t="str">
            <v>소         계</v>
          </cell>
          <cell r="H2041">
            <v>5000</v>
          </cell>
          <cell r="I2041" t="str">
            <v>ⓐ</v>
          </cell>
        </row>
        <row r="2042">
          <cell r="C2042" t="str">
            <v>나, 노무비</v>
          </cell>
        </row>
        <row r="2043">
          <cell r="A2043" t="str">
            <v>100 내선전공</v>
          </cell>
          <cell r="C2043" t="str">
            <v xml:space="preserve"> 내선전공</v>
          </cell>
          <cell r="E2043" t="str">
            <v>인</v>
          </cell>
          <cell r="F2043">
            <v>0.13</v>
          </cell>
          <cell r="G2043">
            <v>51021</v>
          </cell>
          <cell r="H2043">
            <v>6632.7</v>
          </cell>
          <cell r="I2043" t="str">
            <v>기본,전기 7-19</v>
          </cell>
        </row>
        <row r="2044">
          <cell r="B2044" t="str">
            <v>소         계</v>
          </cell>
          <cell r="H2044">
            <v>6632</v>
          </cell>
          <cell r="I2044" t="str">
            <v>ⓑ</v>
          </cell>
        </row>
        <row r="2045">
          <cell r="C2045" t="str">
            <v>다, 기계경비</v>
          </cell>
        </row>
        <row r="2046">
          <cell r="C2046" t="str">
            <v xml:space="preserve"> 내선전공</v>
          </cell>
          <cell r="E2046" t="str">
            <v>인</v>
          </cell>
          <cell r="F2046">
            <v>3.0000000000000001E-3</v>
          </cell>
          <cell r="G2046">
            <v>51021</v>
          </cell>
          <cell r="H2046">
            <v>153</v>
          </cell>
        </row>
        <row r="2047">
          <cell r="B2047" t="str">
            <v>소         계</v>
          </cell>
          <cell r="H2047">
            <v>153</v>
          </cell>
          <cell r="I2047" t="str">
            <v>ⓒ</v>
          </cell>
        </row>
        <row r="2049">
          <cell r="A2049" t="str">
            <v>100재   료   비</v>
          </cell>
          <cell r="B2049" t="str">
            <v>재   료   비</v>
          </cell>
          <cell r="D2049" t="str">
            <v>ⓐ</v>
          </cell>
          <cell r="H2049">
            <v>5000</v>
          </cell>
        </row>
        <row r="2050">
          <cell r="A2050" t="str">
            <v>100노   무   비</v>
          </cell>
          <cell r="B2050" t="str">
            <v>노   무   비</v>
          </cell>
          <cell r="D2050" t="str">
            <v>ⓑ</v>
          </cell>
          <cell r="H2050">
            <v>6632</v>
          </cell>
        </row>
        <row r="2051">
          <cell r="A2051" t="str">
            <v>100경        비</v>
          </cell>
          <cell r="B2051" t="str">
            <v>경        비</v>
          </cell>
          <cell r="D2051" t="str">
            <v>ⓒ</v>
          </cell>
          <cell r="H2051">
            <v>153</v>
          </cell>
        </row>
        <row r="2052">
          <cell r="B2052" t="str">
            <v>계</v>
          </cell>
          <cell r="H2052">
            <v>11785</v>
          </cell>
        </row>
        <row r="2056">
          <cell r="B2056">
            <v>101</v>
          </cell>
          <cell r="C2056" t="str">
            <v xml:space="preserve"> 감지기 설치</v>
          </cell>
          <cell r="D2056" t="str">
            <v xml:space="preserve"> 차동식</v>
          </cell>
          <cell r="E2056" t="str">
            <v>개</v>
          </cell>
          <cell r="F2056">
            <v>1</v>
          </cell>
        </row>
        <row r="2057">
          <cell r="C2057" t="str">
            <v>가, 재료비</v>
          </cell>
        </row>
        <row r="2058">
          <cell r="A2058" t="str">
            <v xml:space="preserve"> 열감지기   차동식스포트형</v>
          </cell>
          <cell r="C2058" t="str">
            <v xml:space="preserve"> 열감지기  </v>
          </cell>
          <cell r="D2058" t="str">
            <v xml:space="preserve"> 차동식스포트형</v>
          </cell>
          <cell r="E2058" t="str">
            <v>개</v>
          </cell>
          <cell r="F2058">
            <v>1</v>
          </cell>
          <cell r="G2058">
            <v>5000</v>
          </cell>
          <cell r="H2058">
            <v>5000</v>
          </cell>
          <cell r="I2058">
            <v>0</v>
          </cell>
        </row>
        <row r="2059">
          <cell r="B2059" t="str">
            <v>소         계</v>
          </cell>
          <cell r="H2059">
            <v>5000</v>
          </cell>
          <cell r="I2059" t="str">
            <v>ⓐ</v>
          </cell>
        </row>
        <row r="2060">
          <cell r="C2060" t="str">
            <v>나, 노무비</v>
          </cell>
        </row>
        <row r="2061">
          <cell r="A2061" t="str">
            <v>101 내선전공</v>
          </cell>
          <cell r="C2061" t="str">
            <v xml:space="preserve"> 내선전공</v>
          </cell>
          <cell r="E2061" t="str">
            <v>인</v>
          </cell>
          <cell r="F2061">
            <v>0.13</v>
          </cell>
          <cell r="G2061">
            <v>51021</v>
          </cell>
          <cell r="H2061">
            <v>6632.7</v>
          </cell>
          <cell r="I2061" t="str">
            <v>기본,전기 7-19</v>
          </cell>
        </row>
        <row r="2062">
          <cell r="B2062" t="str">
            <v>소         계</v>
          </cell>
          <cell r="H2062">
            <v>6632</v>
          </cell>
          <cell r="I2062" t="str">
            <v>ⓑ</v>
          </cell>
        </row>
        <row r="2063">
          <cell r="C2063" t="str">
            <v>다, 기계경비</v>
          </cell>
        </row>
        <row r="2064">
          <cell r="C2064" t="str">
            <v xml:space="preserve"> 내선전공</v>
          </cell>
          <cell r="E2064" t="str">
            <v>인</v>
          </cell>
          <cell r="F2064">
            <v>3.0000000000000001E-3</v>
          </cell>
          <cell r="G2064">
            <v>51021</v>
          </cell>
          <cell r="H2064">
            <v>153</v>
          </cell>
        </row>
        <row r="2065">
          <cell r="B2065" t="str">
            <v>소         계</v>
          </cell>
          <cell r="H2065">
            <v>153</v>
          </cell>
          <cell r="I2065" t="str">
            <v>ⓒ</v>
          </cell>
        </row>
        <row r="2067">
          <cell r="A2067" t="str">
            <v>101재   료   비</v>
          </cell>
          <cell r="B2067" t="str">
            <v>재   료   비</v>
          </cell>
          <cell r="D2067" t="str">
            <v>ⓐ</v>
          </cell>
          <cell r="H2067">
            <v>5000</v>
          </cell>
        </row>
        <row r="2068">
          <cell r="A2068" t="str">
            <v>101노   무   비</v>
          </cell>
          <cell r="B2068" t="str">
            <v>노   무   비</v>
          </cell>
          <cell r="D2068" t="str">
            <v>ⓑ</v>
          </cell>
          <cell r="H2068">
            <v>6632</v>
          </cell>
        </row>
        <row r="2069">
          <cell r="A2069" t="str">
            <v>101경        비</v>
          </cell>
          <cell r="B2069" t="str">
            <v>경        비</v>
          </cell>
          <cell r="D2069" t="str">
            <v>ⓒ</v>
          </cell>
          <cell r="H2069">
            <v>153</v>
          </cell>
        </row>
        <row r="2070">
          <cell r="B2070" t="str">
            <v>계</v>
          </cell>
          <cell r="H2070">
            <v>11785</v>
          </cell>
        </row>
        <row r="2074">
          <cell r="B2074">
            <v>102</v>
          </cell>
          <cell r="C2074" t="str">
            <v xml:space="preserve"> 감지기 설치</v>
          </cell>
          <cell r="D2074" t="str">
            <v xml:space="preserve"> 연기식</v>
          </cell>
          <cell r="E2074" t="str">
            <v>개</v>
          </cell>
          <cell r="F2074">
            <v>1</v>
          </cell>
        </row>
        <row r="2075">
          <cell r="C2075" t="str">
            <v>가, 재료비</v>
          </cell>
        </row>
        <row r="2076">
          <cell r="A2076" t="str">
            <v xml:space="preserve"> 연기감지기(노출)   이온화식 2종</v>
          </cell>
          <cell r="C2076" t="str">
            <v xml:space="preserve"> 연기감지기(노출)  </v>
          </cell>
          <cell r="D2076" t="str">
            <v xml:space="preserve"> 이온화식 2종</v>
          </cell>
          <cell r="E2076" t="str">
            <v>개</v>
          </cell>
          <cell r="F2076">
            <v>1</v>
          </cell>
          <cell r="G2076">
            <v>20000</v>
          </cell>
          <cell r="H2076">
            <v>20000</v>
          </cell>
          <cell r="I2076">
            <v>0</v>
          </cell>
        </row>
        <row r="2077">
          <cell r="B2077" t="str">
            <v>소         계</v>
          </cell>
          <cell r="H2077">
            <v>20000</v>
          </cell>
          <cell r="I2077" t="str">
            <v>ⓐ</v>
          </cell>
        </row>
        <row r="2078">
          <cell r="C2078" t="str">
            <v>나, 노무비</v>
          </cell>
        </row>
        <row r="2079">
          <cell r="A2079" t="str">
            <v>102 내선전공</v>
          </cell>
          <cell r="C2079" t="str">
            <v xml:space="preserve"> 내선전공</v>
          </cell>
          <cell r="E2079" t="str">
            <v>인</v>
          </cell>
          <cell r="F2079">
            <v>0.13</v>
          </cell>
          <cell r="G2079">
            <v>51021</v>
          </cell>
          <cell r="H2079">
            <v>6632.7</v>
          </cell>
          <cell r="I2079" t="str">
            <v>기본,전기 7-19</v>
          </cell>
        </row>
        <row r="2080">
          <cell r="B2080" t="str">
            <v>소         계</v>
          </cell>
          <cell r="H2080">
            <v>6632</v>
          </cell>
          <cell r="I2080" t="str">
            <v>ⓑ</v>
          </cell>
        </row>
        <row r="2081">
          <cell r="C2081" t="str">
            <v>다, 기계경비</v>
          </cell>
        </row>
        <row r="2082">
          <cell r="C2082" t="str">
            <v xml:space="preserve"> 내선전공</v>
          </cell>
          <cell r="E2082" t="str">
            <v>인</v>
          </cell>
          <cell r="F2082">
            <v>3.0000000000000001E-3</v>
          </cell>
          <cell r="G2082">
            <v>51021</v>
          </cell>
          <cell r="H2082">
            <v>153</v>
          </cell>
        </row>
        <row r="2083">
          <cell r="B2083" t="str">
            <v>소         계</v>
          </cell>
          <cell r="H2083">
            <v>153</v>
          </cell>
          <cell r="I2083" t="str">
            <v>ⓒ</v>
          </cell>
        </row>
        <row r="2085">
          <cell r="A2085" t="str">
            <v>102재   료   비</v>
          </cell>
          <cell r="B2085" t="str">
            <v>재   료   비</v>
          </cell>
          <cell r="D2085" t="str">
            <v>ⓐ</v>
          </cell>
          <cell r="H2085">
            <v>20000</v>
          </cell>
        </row>
        <row r="2086">
          <cell r="A2086" t="str">
            <v>102노   무   비</v>
          </cell>
          <cell r="B2086" t="str">
            <v>노   무   비</v>
          </cell>
          <cell r="D2086" t="str">
            <v>ⓑ</v>
          </cell>
          <cell r="H2086">
            <v>6632</v>
          </cell>
        </row>
        <row r="2087">
          <cell r="A2087" t="str">
            <v>102경        비</v>
          </cell>
          <cell r="B2087" t="str">
            <v>경        비</v>
          </cell>
          <cell r="D2087" t="str">
            <v>ⓒ</v>
          </cell>
          <cell r="H2087">
            <v>153</v>
          </cell>
        </row>
        <row r="2088">
          <cell r="B2088" t="str">
            <v>계</v>
          </cell>
          <cell r="H2088">
            <v>26785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단순공사"/>
      <sheetName val="단가표"/>
      <sheetName val="키폰주장치(설계서#1)"/>
      <sheetName val="AL DUCT(설계서#2)"/>
      <sheetName val="국내케이블(설계서#3)"/>
      <sheetName val="전원케이블(설계서#4)"/>
      <sheetName val="후렉시블(설계서#5)"/>
      <sheetName val="스피커선(설계서#6)"/>
      <sheetName val="AMP(설계서#7)"/>
      <sheetName val="수량산출1"/>
      <sheetName val="일위대가"/>
      <sheetName val="자재단가표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준공검사보고서"/>
      <sheetName val="정산비교"/>
      <sheetName val="정산내역서"/>
      <sheetName val="소요자재"/>
      <sheetName val="노무산출서"/>
      <sheetName val="성단"/>
      <sheetName val="코아접속"/>
      <sheetName val="바인드"/>
      <sheetName val="피스표"/>
      <sheetName val="파산동1"/>
      <sheetName val="외동2"/>
      <sheetName val="OK그린3"/>
      <sheetName val="동천동4"/>
      <sheetName val="창포5"/>
      <sheetName val="갓바위6"/>
      <sheetName val="신암7"/>
      <sheetName val="양남8"/>
      <sheetName val="이산면9"/>
      <sheetName val="지저동10"/>
      <sheetName val="봉성11"/>
      <sheetName val="화남12"/>
      <sheetName val="송현13"/>
      <sheetName val="종합기별"/>
      <sheetName val="단가표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P"/>
      <sheetName val="보도"/>
      <sheetName val="사리도"/>
      <sheetName val="투스콘"/>
      <sheetName val="Sheet1"/>
      <sheetName val="강동것1"/>
      <sheetName val="강동것"/>
      <sheetName val="참고"/>
      <sheetName val="1.사용법"/>
      <sheetName val="2.작성기준"/>
      <sheetName val="3.할증기준"/>
      <sheetName val="8.품셈단위환산"/>
      <sheetName val="11.자재단가비교"/>
      <sheetName val="9.품셈총괄"/>
      <sheetName val="10.품셈"/>
      <sheetName val="12.부표총괄"/>
      <sheetName val="13.부표"/>
      <sheetName val="14.별표"/>
      <sheetName val="15.복구기준"/>
      <sheetName val="10.할증예시"/>
      <sheetName val="노임단가"/>
      <sheetName val="핸드홀도"/>
      <sheetName val="14.경비입력"/>
      <sheetName val="12.재료비입력"/>
      <sheetName val="기별"/>
      <sheetName val="설계명세서"/>
    </sheetNames>
    <sheetDataSet>
      <sheetData sheetId="0"/>
      <sheetData sheetId="1"/>
      <sheetData sheetId="2" refreshError="1">
        <row r="13">
          <cell r="D13">
            <v>0.628</v>
          </cell>
        </row>
      </sheetData>
      <sheetData sheetId="3"/>
      <sheetData sheetId="4"/>
      <sheetData sheetId="5"/>
      <sheetData sheetId="6"/>
      <sheetData sheetId="7" refreshError="1">
        <row r="2">
          <cell r="A2" t="str">
            <v>AA1</v>
          </cell>
          <cell r="B2" t="str">
            <v>ASP A-1 PVC 100mm*1</v>
          </cell>
          <cell r="C2">
            <v>1</v>
          </cell>
          <cell r="D2" t="str">
            <v>PVC 100mm</v>
          </cell>
          <cell r="E2">
            <v>1</v>
          </cell>
          <cell r="F2">
            <v>0.41399999999999998</v>
          </cell>
          <cell r="G2">
            <v>1.3640000000000001</v>
          </cell>
          <cell r="H2">
            <v>0.68700000000000006</v>
          </cell>
          <cell r="I2">
            <v>0.05</v>
          </cell>
          <cell r="J2">
            <v>0.15</v>
          </cell>
          <cell r="K2">
            <v>0.2</v>
          </cell>
          <cell r="L2">
            <v>0.4</v>
          </cell>
          <cell r="N2">
            <v>0.19999999999999996</v>
          </cell>
          <cell r="O2">
            <v>0.3640000000000001</v>
          </cell>
        </row>
        <row r="3">
          <cell r="A3" t="str">
            <v>AA2</v>
          </cell>
          <cell r="B3" t="str">
            <v>ASP A-1 PVC 100mm*2</v>
          </cell>
          <cell r="C3">
            <v>2</v>
          </cell>
          <cell r="D3" t="str">
            <v>PVC 100mm</v>
          </cell>
          <cell r="E3">
            <v>2</v>
          </cell>
          <cell r="F3">
            <v>0.628</v>
          </cell>
          <cell r="G3">
            <v>1.3640000000000001</v>
          </cell>
          <cell r="H3">
            <v>0.90100000000000002</v>
          </cell>
          <cell r="I3">
            <v>0.05</v>
          </cell>
          <cell r="J3">
            <v>0.15</v>
          </cell>
          <cell r="K3">
            <v>0.2</v>
          </cell>
          <cell r="L3">
            <v>0.4</v>
          </cell>
          <cell r="N3">
            <v>0.19999999999999996</v>
          </cell>
          <cell r="O3">
            <v>0.3640000000000001</v>
          </cell>
        </row>
        <row r="4">
          <cell r="A4" t="str">
            <v>AA3</v>
          </cell>
          <cell r="B4" t="str">
            <v>ASP A-1 PVC 100mm*3</v>
          </cell>
          <cell r="C4">
            <v>3</v>
          </cell>
          <cell r="D4" t="str">
            <v>PVC 100mm</v>
          </cell>
          <cell r="E4">
            <v>2</v>
          </cell>
          <cell r="F4">
            <v>0.628</v>
          </cell>
          <cell r="G4">
            <v>1.5780000000000001</v>
          </cell>
          <cell r="H4">
            <v>0.94399999999999995</v>
          </cell>
          <cell r="I4">
            <v>0.05</v>
          </cell>
          <cell r="J4">
            <v>0.15</v>
          </cell>
          <cell r="K4">
            <v>0.2</v>
          </cell>
          <cell r="L4">
            <v>0.4</v>
          </cell>
          <cell r="N4">
            <v>0.19999999999999996</v>
          </cell>
          <cell r="O4">
            <v>0.57800000000000007</v>
          </cell>
        </row>
        <row r="5">
          <cell r="A5" t="str">
            <v>AA4</v>
          </cell>
          <cell r="B5" t="str">
            <v>ASP A-1 PVC 100mm*4</v>
          </cell>
          <cell r="C5">
            <v>4</v>
          </cell>
          <cell r="D5" t="str">
            <v>PVC 100mm</v>
          </cell>
          <cell r="E5">
            <v>2</v>
          </cell>
          <cell r="F5">
            <v>0.628</v>
          </cell>
          <cell r="G5">
            <v>1.5780000000000001</v>
          </cell>
          <cell r="H5">
            <v>0.94399999999999995</v>
          </cell>
          <cell r="I5">
            <v>0.05</v>
          </cell>
          <cell r="J5">
            <v>0.15</v>
          </cell>
          <cell r="K5">
            <v>0.2</v>
          </cell>
          <cell r="L5">
            <v>0.4</v>
          </cell>
          <cell r="N5">
            <v>0.19999999999999996</v>
          </cell>
          <cell r="O5">
            <v>0.57800000000000007</v>
          </cell>
        </row>
        <row r="6">
          <cell r="A6" t="str">
            <v>AA5</v>
          </cell>
          <cell r="B6" t="str">
            <v>ASP A-1 PVC 100mm*5</v>
          </cell>
          <cell r="C6">
            <v>5</v>
          </cell>
          <cell r="D6" t="str">
            <v>PVC 100mm</v>
          </cell>
          <cell r="E6">
            <v>3</v>
          </cell>
          <cell r="F6">
            <v>0.84199999999999997</v>
          </cell>
          <cell r="G6">
            <v>1.5780000000000001</v>
          </cell>
          <cell r="H6">
            <v>1.1579999999999999</v>
          </cell>
          <cell r="I6">
            <v>0.05</v>
          </cell>
          <cell r="J6">
            <v>0.15</v>
          </cell>
          <cell r="K6">
            <v>0.2</v>
          </cell>
          <cell r="L6">
            <v>0.4</v>
          </cell>
          <cell r="N6">
            <v>0.19999999999999996</v>
          </cell>
          <cell r="O6">
            <v>0.57800000000000007</v>
          </cell>
        </row>
        <row r="7">
          <cell r="A7" t="str">
            <v>AA6</v>
          </cell>
          <cell r="B7" t="str">
            <v>ASP A-1 PVC 100mm*6</v>
          </cell>
          <cell r="C7">
            <v>6</v>
          </cell>
          <cell r="D7" t="str">
            <v>PVC 100mm</v>
          </cell>
          <cell r="E7">
            <v>3</v>
          </cell>
          <cell r="F7">
            <v>0.84199999999999997</v>
          </cell>
          <cell r="G7">
            <v>1.5780000000000001</v>
          </cell>
          <cell r="H7">
            <v>1.1579999999999999</v>
          </cell>
          <cell r="I7">
            <v>0.05</v>
          </cell>
          <cell r="J7">
            <v>0.15</v>
          </cell>
          <cell r="K7">
            <v>0.2</v>
          </cell>
          <cell r="L7">
            <v>0.4</v>
          </cell>
          <cell r="N7">
            <v>0.19999999999999996</v>
          </cell>
          <cell r="O7">
            <v>0.57800000000000007</v>
          </cell>
        </row>
        <row r="8">
          <cell r="A8" t="str">
            <v>AB1</v>
          </cell>
          <cell r="B8" t="str">
            <v>ASP A-2 PVC 100mm*1</v>
          </cell>
          <cell r="C8">
            <v>1</v>
          </cell>
          <cell r="D8" t="str">
            <v>PVC 100mm</v>
          </cell>
          <cell r="E8">
            <v>1</v>
          </cell>
          <cell r="F8">
            <v>0.41399999999999998</v>
          </cell>
          <cell r="G8">
            <v>1.3640000000000001</v>
          </cell>
          <cell r="H8">
            <v>0.68700000000000006</v>
          </cell>
          <cell r="I8">
            <v>0.05</v>
          </cell>
          <cell r="J8">
            <v>7.4999999999999997E-2</v>
          </cell>
          <cell r="K8">
            <v>0.2</v>
          </cell>
          <cell r="L8">
            <v>0.3</v>
          </cell>
          <cell r="N8">
            <v>0.375</v>
          </cell>
          <cell r="O8">
            <v>0.3640000000000001</v>
          </cell>
        </row>
        <row r="9">
          <cell r="A9" t="str">
            <v>AB2</v>
          </cell>
          <cell r="B9" t="str">
            <v>ASP A-2 PVC 100mm*2</v>
          </cell>
          <cell r="C9">
            <v>2</v>
          </cell>
          <cell r="D9" t="str">
            <v>PVC 100mm</v>
          </cell>
          <cell r="E9">
            <v>2</v>
          </cell>
          <cell r="F9">
            <v>0.628</v>
          </cell>
          <cell r="G9">
            <v>1.3640000000000001</v>
          </cell>
          <cell r="H9">
            <v>0.90100000000000002</v>
          </cell>
          <cell r="I9">
            <v>0.05</v>
          </cell>
          <cell r="J9">
            <v>7.4999999999999997E-2</v>
          </cell>
          <cell r="K9">
            <v>0.2</v>
          </cell>
          <cell r="L9">
            <v>0.3</v>
          </cell>
          <cell r="N9">
            <v>0.375</v>
          </cell>
          <cell r="O9">
            <v>0.3640000000000001</v>
          </cell>
        </row>
        <row r="10">
          <cell r="A10" t="str">
            <v>AB3</v>
          </cell>
          <cell r="B10" t="str">
            <v>ASP A-2 PVC 100mm*3</v>
          </cell>
          <cell r="C10">
            <v>3</v>
          </cell>
          <cell r="D10" t="str">
            <v>PVC 100mm</v>
          </cell>
          <cell r="E10">
            <v>2</v>
          </cell>
          <cell r="F10">
            <v>0.628</v>
          </cell>
          <cell r="G10">
            <v>1.5780000000000001</v>
          </cell>
          <cell r="H10">
            <v>0.94399999999999995</v>
          </cell>
          <cell r="I10">
            <v>0.05</v>
          </cell>
          <cell r="J10">
            <v>7.4999999999999997E-2</v>
          </cell>
          <cell r="K10">
            <v>0.2</v>
          </cell>
          <cell r="L10">
            <v>0.3</v>
          </cell>
          <cell r="N10">
            <v>0.375</v>
          </cell>
          <cell r="O10">
            <v>0.57800000000000007</v>
          </cell>
        </row>
        <row r="11">
          <cell r="A11" t="str">
            <v>AB4</v>
          </cell>
          <cell r="B11" t="str">
            <v>ASP A-2 PVC 100mm*4</v>
          </cell>
          <cell r="C11">
            <v>4</v>
          </cell>
          <cell r="D11" t="str">
            <v>PVC 100mm</v>
          </cell>
          <cell r="E11">
            <v>2</v>
          </cell>
          <cell r="F11">
            <v>0.628</v>
          </cell>
          <cell r="G11">
            <v>1.5780000000000001</v>
          </cell>
          <cell r="H11">
            <v>0.94399999999999995</v>
          </cell>
          <cell r="I11">
            <v>0.05</v>
          </cell>
          <cell r="J11">
            <v>7.4999999999999997E-2</v>
          </cell>
          <cell r="K11">
            <v>0.2</v>
          </cell>
          <cell r="L11">
            <v>0.3</v>
          </cell>
          <cell r="N11">
            <v>0.375</v>
          </cell>
          <cell r="O11">
            <v>0.57800000000000007</v>
          </cell>
        </row>
        <row r="12">
          <cell r="A12" t="str">
            <v>AB5</v>
          </cell>
          <cell r="B12" t="str">
            <v>ASP A-2 PVC 100mm*5</v>
          </cell>
          <cell r="C12">
            <v>5</v>
          </cell>
          <cell r="D12" t="str">
            <v>PVC 100mm</v>
          </cell>
          <cell r="E12">
            <v>3</v>
          </cell>
          <cell r="F12">
            <v>0.84199999999999997</v>
          </cell>
          <cell r="G12">
            <v>1.5780000000000001</v>
          </cell>
          <cell r="H12">
            <v>1.1579999999999999</v>
          </cell>
          <cell r="I12">
            <v>0.05</v>
          </cell>
          <cell r="J12">
            <v>7.4999999999999997E-2</v>
          </cell>
          <cell r="K12">
            <v>0.2</v>
          </cell>
          <cell r="L12">
            <v>0.3</v>
          </cell>
          <cell r="N12">
            <v>0.375</v>
          </cell>
          <cell r="O12">
            <v>0.57800000000000007</v>
          </cell>
        </row>
        <row r="13">
          <cell r="A13" t="str">
            <v>AB6</v>
          </cell>
          <cell r="B13" t="str">
            <v>ASP A-2 PVC 100mm*6</v>
          </cell>
          <cell r="C13">
            <v>6</v>
          </cell>
          <cell r="D13" t="str">
            <v>PVC 100mm</v>
          </cell>
          <cell r="E13">
            <v>3</v>
          </cell>
          <cell r="F13">
            <v>0.84199999999999997</v>
          </cell>
          <cell r="G13">
            <v>1.5780000000000001</v>
          </cell>
          <cell r="H13">
            <v>1.1579999999999999</v>
          </cell>
          <cell r="I13">
            <v>0.05</v>
          </cell>
          <cell r="J13">
            <v>7.4999999999999997E-2</v>
          </cell>
          <cell r="K13">
            <v>0.2</v>
          </cell>
          <cell r="L13">
            <v>0.3</v>
          </cell>
          <cell r="N13">
            <v>0.375</v>
          </cell>
          <cell r="O13">
            <v>0.57800000000000007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_x0000_ÿ"/>
      <sheetName val="laroux"/>
      <sheetName val="공사설명서"/>
      <sheetName val="지입재료구입내역서"/>
      <sheetName val="재료비산출자료"/>
      <sheetName val="인부사역계획표"/>
      <sheetName val="노무비"/>
      <sheetName val="테이블표"/>
      <sheetName val="내역서"/>
      <sheetName val="참고"/>
      <sheetName val="사리도"/>
      <sheetName val="아파트기별"/>
      <sheetName val="공리일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준자료"/>
      <sheetName val="계획서외"/>
      <sheetName val="예산서"/>
      <sheetName val="명세서"/>
      <sheetName val="품셈"/>
      <sheetName val="사급자재"/>
      <sheetName val="동축"/>
      <sheetName val="콘넥터"/>
      <sheetName val="악세"/>
      <sheetName val="바인드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K9">
            <v>217925</v>
          </cell>
        </row>
      </sheetData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기준자료"/>
      <sheetName val="품셈표"/>
      <sheetName val="지입단가"/>
      <sheetName val="설계명세서"/>
      <sheetName val="바인드"/>
    </sheetNames>
    <sheetDataSet>
      <sheetData sheetId="0"/>
      <sheetData sheetId="1" refreshError="1">
        <row r="4">
          <cell r="C4">
            <v>44101</v>
          </cell>
        </row>
        <row r="8">
          <cell r="C8">
            <v>57177</v>
          </cell>
        </row>
        <row r="9">
          <cell r="C9">
            <v>51718</v>
          </cell>
        </row>
        <row r="10">
          <cell r="C10">
            <v>42361</v>
          </cell>
        </row>
        <row r="11">
          <cell r="C11">
            <v>41929</v>
          </cell>
        </row>
        <row r="12">
          <cell r="C12">
            <v>57460</v>
          </cell>
        </row>
        <row r="13">
          <cell r="C13">
            <v>39631</v>
          </cell>
        </row>
        <row r="14">
          <cell r="C14">
            <v>28541</v>
          </cell>
        </row>
        <row r="21">
          <cell r="C21">
            <v>64949</v>
          </cell>
        </row>
        <row r="22">
          <cell r="C22">
            <v>62850</v>
          </cell>
        </row>
        <row r="26">
          <cell r="C26">
            <v>35423</v>
          </cell>
        </row>
        <row r="27">
          <cell r="C27">
            <v>42279</v>
          </cell>
        </row>
      </sheetData>
      <sheetData sheetId="2"/>
      <sheetData sheetId="3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B_1"/>
      <sheetName val="기준자료"/>
    </sheetNames>
    <definedNames>
      <definedName name="BookQuit"/>
      <definedName name="BookSave"/>
      <definedName name="CalcAuto"/>
      <definedName name="CalcMan"/>
      <definedName name="CellMake"/>
      <definedName name="OutDialog"/>
      <definedName name="PoleDialog"/>
      <definedName name="SumMake"/>
    </defined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보고서"/>
      <sheetName val="비교표"/>
      <sheetName val="가능2"/>
      <sheetName val="녹양동"/>
      <sheetName val="삼산리"/>
      <sheetName val="꽃동네"/>
      <sheetName val="용문고"/>
      <sheetName val="교평리"/>
      <sheetName val="용정리"/>
      <sheetName val="창만리"/>
      <sheetName val="상천A"/>
      <sheetName val="삼가리"/>
      <sheetName val="수택2"/>
      <sheetName val="동두천2"/>
      <sheetName val="마산리"/>
      <sheetName val="성동리"/>
      <sheetName val="도내리"/>
      <sheetName val="객현리"/>
      <sheetName val="구음리"/>
      <sheetName val="낙하IC"/>
      <sheetName val="대능리"/>
      <sheetName val="통일공원"/>
      <sheetName val="월문리이설"/>
      <sheetName val="백마까페촌"/>
      <sheetName val="낙타고개"/>
      <sheetName val="율곡서원"/>
      <sheetName val="양원리"/>
      <sheetName val="교하리"/>
      <sheetName val="원흥동"/>
      <sheetName val="종합분"/>
      <sheetName val="광피스표"/>
      <sheetName val="바인딩물량"/>
      <sheetName val="성단물량"/>
      <sheetName val="자재산출"/>
      <sheetName val="노무산출"/>
      <sheetName val="정산내역서"/>
      <sheetName val="Sheet1"/>
      <sheetName val="Sheet2"/>
      <sheetName val="Sheet3"/>
      <sheetName val="기준자료"/>
      <sheetName val="소요자재"/>
      <sheetName val="CK-A6정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_GB_B"/>
      <sheetName val="정산내역서"/>
    </sheetNames>
    <definedNames>
      <definedName name="CellCrtOut"/>
      <definedName name="PoleCancel"/>
      <definedName name="PoleFind"/>
      <definedName name="PoleNew"/>
    </defined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LNEW"/>
    </sheetNames>
    <definedNames>
      <definedName name="changdata"/>
      <definedName name="dinput"/>
      <definedName name="M_env.datasort"/>
      <definedName name="reportfile"/>
      <definedName name="THEEND"/>
    </defined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남서울전력"/>
      <sheetName val="동서울PO"/>
      <sheetName val="영서PO"/>
      <sheetName val="단순단가표"/>
      <sheetName val="routerconf설계"/>
      <sheetName val="멀티콘센트설치"/>
      <sheetName val="남서울(소모품)"/>
      <sheetName val="동서울(소모품)"/>
      <sheetName val="영서(소모품)"/>
      <sheetName val="단순단가계약"/>
      <sheetName val="예산내역서"/>
      <sheetName val="설계명세서"/>
    </sheetNames>
    <sheetDataSet>
      <sheetData sheetId="0"/>
      <sheetData sheetId="1"/>
      <sheetData sheetId="2"/>
      <sheetData sheetId="3">
        <row r="4">
          <cell r="E4">
            <v>3924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공사지시서"/>
      <sheetName val="공사비산출"/>
      <sheetName val="설계명세"/>
      <sheetName val="자재산출내역(종합)"/>
      <sheetName val="자재산출내역1"/>
      <sheetName val="자재산출내역2"/>
      <sheetName val="공정표"/>
      <sheetName val="설치품셈"/>
      <sheetName val="예정가"/>
      <sheetName val="견적"/>
      <sheetName val="설계명세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z"/>
      <sheetName val="입력"/>
      <sheetName val="회1"/>
      <sheetName val="회2"/>
      <sheetName val="갑"/>
      <sheetName val="을지"/>
      <sheetName val="지입"/>
      <sheetName val="기별"/>
      <sheetName val="조장"/>
      <sheetName val="조장 (2)"/>
      <sheetName val="조장 (3)"/>
      <sheetName val="조장 (4)"/>
      <sheetName val="굴착"/>
      <sheetName val="1TY"/>
      <sheetName val="2TY"/>
      <sheetName val="3TY"/>
      <sheetName val="4TY"/>
      <sheetName val="a-1"/>
      <sheetName val="보도"/>
      <sheetName val="보도수직"/>
      <sheetName val="사리도"/>
      <sheetName val="사리도수직"/>
      <sheetName val="이동"/>
      <sheetName val="사유"/>
      <sheetName val="접지"/>
      <sheetName val="접속"/>
      <sheetName val="점용"/>
      <sheetName val="운반"/>
      <sheetName val="신설"/>
      <sheetName val="철거"/>
      <sheetName val="백호우"/>
      <sheetName val="모래운반"/>
      <sheetName val="data"/>
      <sheetName val="평가"/>
      <sheetName val="지시"/>
      <sheetName val="변압"/>
      <sheetName val="GS"/>
      <sheetName val="점검"/>
      <sheetName val="사진"/>
      <sheetName val="tr보고"/>
      <sheetName val="TR입력"/>
      <sheetName val="선로명"/>
      <sheetName val="개폐"/>
      <sheetName val="준공"/>
      <sheetName val="청구"/>
      <sheetName val="코드표"/>
      <sheetName val="여입"/>
      <sheetName val="변압기설비입력"/>
      <sheetName val="개폐기설비입력"/>
      <sheetName val="맨홀설비입력"/>
      <sheetName val="맨홀도"/>
      <sheetName val="맨홀굴착"/>
      <sheetName val="J.BOX"/>
      <sheetName val="기초대(타설)"/>
      <sheetName val="기초대(벽돌)"/>
      <sheetName val="경찰서신고서"/>
      <sheetName val="동사무소신고서"/>
      <sheetName val="준공검사"/>
      <sheetName val="집계"/>
      <sheetName val="정산내역"/>
      <sheetName val="지입자재"/>
      <sheetName val="설치품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">
          <cell r="A1" t="str">
            <v>cord</v>
          </cell>
          <cell r="B1" t="str">
            <v>공   종</v>
          </cell>
          <cell r="C1" t="str">
            <v>규격</v>
          </cell>
          <cell r="D1" t="str">
            <v>단가</v>
          </cell>
          <cell r="E1" t="str">
            <v>요  율</v>
          </cell>
        </row>
        <row r="2">
          <cell r="A2">
            <v>0</v>
          </cell>
          <cell r="B2" t="str">
            <v>지입재료비</v>
          </cell>
          <cell r="C2" t="str">
            <v>점질토</v>
          </cell>
          <cell r="D2">
            <v>0.9</v>
          </cell>
          <cell r="E2">
            <v>0.7</v>
          </cell>
        </row>
        <row r="3">
          <cell r="A3">
            <v>1</v>
          </cell>
          <cell r="B3">
            <v>3</v>
          </cell>
          <cell r="C3" t="str">
            <v>열쇠</v>
          </cell>
          <cell r="D3">
            <v>1200</v>
          </cell>
        </row>
        <row r="4">
          <cell r="A4">
            <v>2</v>
          </cell>
          <cell r="B4">
            <v>4</v>
          </cell>
          <cell r="C4" t="str">
            <v>모래 (되메우기)</v>
          </cell>
          <cell r="D4">
            <v>14600</v>
          </cell>
          <cell r="E4" t="str">
            <v>할증1.276</v>
          </cell>
        </row>
        <row r="5">
          <cell r="A5">
            <v>3</v>
          </cell>
          <cell r="B5">
            <v>5</v>
          </cell>
          <cell r="C5" t="str">
            <v>잡석 4-40-200</v>
          </cell>
          <cell r="D5">
            <v>11000</v>
          </cell>
          <cell r="E5" t="str">
            <v>할증1.12</v>
          </cell>
        </row>
        <row r="6">
          <cell r="A6">
            <v>4</v>
          </cell>
          <cell r="B6">
            <v>6</v>
          </cell>
          <cell r="C6" t="str">
            <v>세트앙카(13.8*100)</v>
          </cell>
          <cell r="D6">
            <v>150</v>
          </cell>
        </row>
        <row r="7">
          <cell r="A7">
            <v>5</v>
          </cell>
          <cell r="B7">
            <v>7</v>
          </cell>
          <cell r="C7" t="str">
            <v>상표시찰 70MM</v>
          </cell>
          <cell r="D7">
            <v>500</v>
          </cell>
        </row>
        <row r="8">
          <cell r="A8">
            <v>6</v>
          </cell>
          <cell r="C8" t="str">
            <v>레미콘 40*135*8</v>
          </cell>
          <cell r="D8">
            <v>35340</v>
          </cell>
        </row>
        <row r="9">
          <cell r="A9">
            <v>7</v>
          </cell>
          <cell r="C9" t="str">
            <v>레미콘 25*210*8</v>
          </cell>
          <cell r="D9">
            <v>43180</v>
          </cell>
        </row>
        <row r="10">
          <cell r="A10">
            <v>8</v>
          </cell>
          <cell r="C10" t="str">
            <v>전산번호찰</v>
          </cell>
          <cell r="D10">
            <v>1800</v>
          </cell>
        </row>
        <row r="11">
          <cell r="A11">
            <v>9</v>
          </cell>
          <cell r="C11" t="str">
            <v>선로명표시찰</v>
          </cell>
          <cell r="D11">
            <v>1500</v>
          </cell>
        </row>
        <row r="12">
          <cell r="A12">
            <v>10</v>
          </cell>
          <cell r="C12" t="str">
            <v>접속자명찰</v>
          </cell>
          <cell r="D12">
            <v>2200</v>
          </cell>
        </row>
        <row r="13">
          <cell r="A13">
            <v>11</v>
          </cell>
          <cell r="B13">
            <v>1</v>
          </cell>
          <cell r="C13" t="str">
            <v>600V 비닐전선 22SQ</v>
          </cell>
          <cell r="D13">
            <v>561</v>
          </cell>
          <cell r="E13">
            <v>1.1499999999999999</v>
          </cell>
        </row>
        <row r="14">
          <cell r="A14">
            <v>12</v>
          </cell>
          <cell r="B14">
            <v>2</v>
          </cell>
          <cell r="C14" t="str">
            <v>600V 비닐전선 38SQ</v>
          </cell>
          <cell r="D14">
            <v>1100</v>
          </cell>
          <cell r="E14">
            <v>1.25</v>
          </cell>
        </row>
        <row r="15">
          <cell r="A15">
            <v>13</v>
          </cell>
          <cell r="B15">
            <v>3</v>
          </cell>
          <cell r="C15" t="str">
            <v>600V 비닐전선 60SQ</v>
          </cell>
          <cell r="D15">
            <v>1341</v>
          </cell>
          <cell r="E15">
            <v>1.3</v>
          </cell>
        </row>
        <row r="16">
          <cell r="A16">
            <v>14</v>
          </cell>
          <cell r="B16">
            <v>4</v>
          </cell>
          <cell r="C16" t="str">
            <v>나경동연선38SQ(7/2.6)</v>
          </cell>
          <cell r="D16" t="str">
            <v>점토</v>
          </cell>
          <cell r="E16">
            <v>1.325</v>
          </cell>
        </row>
        <row r="17">
          <cell r="A17">
            <v>15</v>
          </cell>
          <cell r="B17">
            <v>5</v>
          </cell>
          <cell r="C17" t="str">
            <v>WO 전선 38SQ(7/2.6)</v>
          </cell>
          <cell r="D17" t="str">
            <v>역질토</v>
          </cell>
          <cell r="E17">
            <v>1.175</v>
          </cell>
        </row>
        <row r="18">
          <cell r="A18">
            <v>16</v>
          </cell>
          <cell r="B18">
            <v>6</v>
          </cell>
          <cell r="C18" t="str">
            <v>분기스리브CU38-38</v>
          </cell>
          <cell r="D18" t="str">
            <v>보통암</v>
          </cell>
          <cell r="E18">
            <v>1.625</v>
          </cell>
        </row>
        <row r="19">
          <cell r="A19">
            <v>17</v>
          </cell>
          <cell r="B19">
            <v>7</v>
          </cell>
          <cell r="C19" t="str">
            <v>케이블표지시트</v>
          </cell>
          <cell r="D19">
            <v>65</v>
          </cell>
        </row>
        <row r="20">
          <cell r="A20">
            <v>18</v>
          </cell>
          <cell r="B20">
            <v>8</v>
          </cell>
          <cell r="C20" t="str">
            <v>이형철근D-10</v>
          </cell>
          <cell r="D20">
            <v>260000</v>
          </cell>
        </row>
        <row r="21">
          <cell r="A21">
            <v>19</v>
          </cell>
          <cell r="B21">
            <v>9</v>
          </cell>
          <cell r="C21" t="str">
            <v>이형철근D-16</v>
          </cell>
          <cell r="D21">
            <v>260000</v>
          </cell>
        </row>
        <row r="22">
          <cell r="A22">
            <v>20</v>
          </cell>
          <cell r="B22">
            <v>10</v>
          </cell>
          <cell r="C22" t="str">
            <v>맨홀용발판볼트200*330</v>
          </cell>
          <cell r="D22">
            <v>1100</v>
          </cell>
        </row>
        <row r="23">
          <cell r="A23">
            <v>21</v>
          </cell>
          <cell r="B23">
            <v>11</v>
          </cell>
          <cell r="C23" t="str">
            <v>맨홀용사다리L=1700(H/H용)</v>
          </cell>
          <cell r="D23">
            <v>20640</v>
          </cell>
        </row>
        <row r="24">
          <cell r="A24">
            <v>22</v>
          </cell>
          <cell r="B24">
            <v>12</v>
          </cell>
          <cell r="C24" t="str">
            <v>접지동봉(1000N)</v>
          </cell>
          <cell r="D24">
            <v>3856</v>
          </cell>
        </row>
        <row r="25">
          <cell r="A25">
            <v>23</v>
          </cell>
          <cell r="B25">
            <v>13</v>
          </cell>
          <cell r="C25" t="str">
            <v>리드단자</v>
          </cell>
          <cell r="D25">
            <v>1853</v>
          </cell>
        </row>
        <row r="26">
          <cell r="A26">
            <v>24</v>
          </cell>
          <cell r="C26" t="str">
            <v>청동볼트(22SQ)7/2.6</v>
          </cell>
          <cell r="D26">
            <v>19240</v>
          </cell>
        </row>
        <row r="27">
          <cell r="A27">
            <v>25</v>
          </cell>
          <cell r="C27" t="str">
            <v>합성수지관로구몸체125</v>
          </cell>
          <cell r="D27">
            <v>14300</v>
          </cell>
        </row>
        <row r="28">
          <cell r="A28">
            <v>26</v>
          </cell>
          <cell r="C28" t="str">
            <v>합성수지관로구덮개125</v>
          </cell>
          <cell r="D28">
            <v>3500</v>
          </cell>
        </row>
        <row r="29">
          <cell r="A29">
            <v>27</v>
          </cell>
          <cell r="C29" t="str">
            <v>합성수지관로구몸체150</v>
          </cell>
          <cell r="D29">
            <v>18000</v>
          </cell>
        </row>
        <row r="30">
          <cell r="A30">
            <v>28</v>
          </cell>
          <cell r="C30" t="str">
            <v>합성수지관로구덮개150</v>
          </cell>
          <cell r="D30">
            <v>4300</v>
          </cell>
        </row>
        <row r="31">
          <cell r="A31">
            <v>29</v>
          </cell>
          <cell r="C31" t="str">
            <v>합성수지관로구몸체175</v>
          </cell>
          <cell r="D31">
            <v>20496</v>
          </cell>
        </row>
        <row r="32">
          <cell r="A32">
            <v>30</v>
          </cell>
          <cell r="C32" t="str">
            <v>합성수지관로구덮개175</v>
          </cell>
          <cell r="D32">
            <v>5738</v>
          </cell>
        </row>
        <row r="33">
          <cell r="A33">
            <v>31</v>
          </cell>
          <cell r="C33" t="str">
            <v>합성수지파형관아탑타125</v>
          </cell>
          <cell r="D33">
            <v>3000</v>
          </cell>
        </row>
        <row r="34">
          <cell r="A34">
            <v>32</v>
          </cell>
          <cell r="C34" t="str">
            <v>합성수지파형관아탑타150</v>
          </cell>
          <cell r="D34">
            <v>6000</v>
          </cell>
        </row>
        <row r="35">
          <cell r="A35">
            <v>33</v>
          </cell>
          <cell r="C35" t="str">
            <v>합성수지파형관아탑타175</v>
          </cell>
          <cell r="D35">
            <v>6530</v>
          </cell>
        </row>
        <row r="36">
          <cell r="A36">
            <v>34</v>
          </cell>
          <cell r="C36" t="str">
            <v>앵글형지지대AS=1100</v>
          </cell>
          <cell r="D36">
            <v>7650</v>
          </cell>
        </row>
        <row r="37">
          <cell r="A37">
            <v>35</v>
          </cell>
          <cell r="C37" t="str">
            <v>앵글형지지대AS=1500</v>
          </cell>
          <cell r="D37">
            <v>10400</v>
          </cell>
        </row>
        <row r="38">
          <cell r="A38">
            <v>36</v>
          </cell>
          <cell r="C38" t="str">
            <v>앵글형지지대L=1800</v>
          </cell>
          <cell r="D38">
            <v>12520</v>
          </cell>
        </row>
        <row r="39">
          <cell r="A39">
            <v>37</v>
          </cell>
          <cell r="C39" t="str">
            <v>I형행가260*40</v>
          </cell>
          <cell r="D39">
            <v>2520</v>
          </cell>
        </row>
        <row r="40">
          <cell r="A40">
            <v>38</v>
          </cell>
          <cell r="C40" t="str">
            <v>I형행가370*40</v>
          </cell>
          <cell r="D40">
            <v>2830</v>
          </cell>
        </row>
        <row r="41">
          <cell r="A41">
            <v>39</v>
          </cell>
          <cell r="C41" t="str">
            <v>I형행가460*50</v>
          </cell>
          <cell r="D41">
            <v>3520</v>
          </cell>
        </row>
        <row r="42">
          <cell r="A42">
            <v>40</v>
          </cell>
          <cell r="C42" t="str">
            <v>기역형행가앵글260*40</v>
          </cell>
          <cell r="D42">
            <v>3690</v>
          </cell>
        </row>
        <row r="43">
          <cell r="A43">
            <v>41</v>
          </cell>
          <cell r="C43" t="str">
            <v>기역형행가앵글370*40</v>
          </cell>
          <cell r="D43">
            <v>4050</v>
          </cell>
        </row>
        <row r="44">
          <cell r="A44">
            <v>42</v>
          </cell>
          <cell r="C44" t="str">
            <v>기역형행가앵글460*50</v>
          </cell>
          <cell r="D44">
            <v>4800</v>
          </cell>
        </row>
        <row r="45">
          <cell r="A45">
            <v>43</v>
          </cell>
          <cell r="C45" t="str">
            <v>I형행가실린더형260*40</v>
          </cell>
          <cell r="D45">
            <v>4510</v>
          </cell>
        </row>
        <row r="46">
          <cell r="A46">
            <v>44</v>
          </cell>
          <cell r="C46" t="str">
            <v>I형행가실린더형370*40</v>
          </cell>
          <cell r="D46">
            <v>4810</v>
          </cell>
        </row>
        <row r="47">
          <cell r="A47">
            <v>45</v>
          </cell>
          <cell r="C47" t="str">
            <v>I형행가실린더형460*50</v>
          </cell>
          <cell r="D47">
            <v>5420</v>
          </cell>
        </row>
        <row r="48">
          <cell r="A48">
            <v>46</v>
          </cell>
          <cell r="C48" t="str">
            <v>지지대(실린더)L=1800</v>
          </cell>
          <cell r="D48">
            <v>56900</v>
          </cell>
        </row>
        <row r="49">
          <cell r="A49">
            <v>47</v>
          </cell>
          <cell r="C49" t="str">
            <v>지지대(실린더)L=2000</v>
          </cell>
          <cell r="D49">
            <v>58900</v>
          </cell>
        </row>
        <row r="50">
          <cell r="A50">
            <v>48</v>
          </cell>
          <cell r="C50" t="str">
            <v>지지대(실린더)L=2200</v>
          </cell>
          <cell r="D50">
            <v>64800</v>
          </cell>
        </row>
        <row r="51">
          <cell r="A51">
            <v>49</v>
          </cell>
          <cell r="C51" t="str">
            <v>지지대(실린더)L=2400</v>
          </cell>
          <cell r="D51">
            <v>65800</v>
          </cell>
        </row>
        <row r="52">
          <cell r="A52">
            <v>50</v>
          </cell>
          <cell r="C52" t="str">
            <v>케이블크리트C-D3선조</v>
          </cell>
          <cell r="D52">
            <v>1764</v>
          </cell>
        </row>
        <row r="53">
          <cell r="A53">
            <v>51</v>
          </cell>
          <cell r="C53" t="str">
            <v>케이블크리트3구25*150</v>
          </cell>
          <cell r="D53">
            <v>1240</v>
          </cell>
        </row>
        <row r="54">
          <cell r="A54">
            <v>52</v>
          </cell>
          <cell r="C54" t="str">
            <v>케이블크리트3구25*240</v>
          </cell>
          <cell r="D54">
            <v>1560</v>
          </cell>
        </row>
        <row r="55">
          <cell r="A55">
            <v>53</v>
          </cell>
          <cell r="C55" t="str">
            <v>케이블헤드지지금구220</v>
          </cell>
          <cell r="D55">
            <v>36000</v>
          </cell>
        </row>
        <row r="56">
          <cell r="A56">
            <v>54</v>
          </cell>
          <cell r="C56" t="str">
            <v>전주용입상관130*2.2</v>
          </cell>
          <cell r="D56">
            <v>10000</v>
          </cell>
        </row>
        <row r="57">
          <cell r="A57">
            <v>55</v>
          </cell>
          <cell r="C57" t="str">
            <v>훅  크(맨홀용)100*250</v>
          </cell>
          <cell r="D57">
            <v>6918</v>
          </cell>
        </row>
        <row r="58">
          <cell r="A58">
            <v>56</v>
          </cell>
          <cell r="C58" t="str">
            <v>맨홀뚜껑750*250(원형M/H용)</v>
          </cell>
          <cell r="D58">
            <v>281611</v>
          </cell>
        </row>
        <row r="59">
          <cell r="A59">
            <v>57</v>
          </cell>
          <cell r="C59" t="str">
            <v>입상케이블반활관130×3</v>
          </cell>
          <cell r="D59">
            <v>28500</v>
          </cell>
        </row>
        <row r="60">
          <cell r="A60">
            <v>58</v>
          </cell>
          <cell r="C60" t="str">
            <v>케이블입상용반활관</v>
          </cell>
          <cell r="D60">
            <v>58980</v>
          </cell>
        </row>
        <row r="61">
          <cell r="A61">
            <v>59</v>
          </cell>
          <cell r="C61" t="str">
            <v>분기스리브CU100-100</v>
          </cell>
          <cell r="D61">
            <v>3500</v>
          </cell>
        </row>
        <row r="62">
          <cell r="A62">
            <v>60</v>
          </cell>
          <cell r="C62" t="str">
            <v>강벨트2B-1200</v>
          </cell>
          <cell r="D62">
            <v>3080</v>
          </cell>
        </row>
        <row r="63">
          <cell r="A63">
            <v>61</v>
          </cell>
          <cell r="C63" t="str">
            <v>튜브방수장치125-60</v>
          </cell>
          <cell r="D63">
            <v>32000</v>
          </cell>
        </row>
        <row r="64">
          <cell r="A64">
            <v>62</v>
          </cell>
          <cell r="C64" t="str">
            <v>튜브방수장치175-60</v>
          </cell>
          <cell r="D64">
            <v>41000</v>
          </cell>
        </row>
        <row r="65">
          <cell r="A65">
            <v>63</v>
          </cell>
          <cell r="C65" t="str">
            <v>튜브방수장치175-325</v>
          </cell>
          <cell r="D65">
            <v>41000</v>
          </cell>
        </row>
        <row r="66">
          <cell r="A66">
            <v>64</v>
          </cell>
          <cell r="C66" t="str">
            <v>600V CV케이블22SQ</v>
          </cell>
          <cell r="D66">
            <v>949</v>
          </cell>
        </row>
        <row r="67">
          <cell r="A67">
            <v>65</v>
          </cell>
          <cell r="C67" t="str">
            <v>600V CV케이블38SQ</v>
          </cell>
          <cell r="D67">
            <v>1461</v>
          </cell>
        </row>
        <row r="68">
          <cell r="A68">
            <v>66</v>
          </cell>
          <cell r="C68" t="str">
            <v>600V CV케이블60SQ</v>
          </cell>
          <cell r="D68">
            <v>2288</v>
          </cell>
        </row>
        <row r="69">
          <cell r="A69">
            <v>67</v>
          </cell>
          <cell r="C69" t="str">
            <v>튜브방수장치150*60</v>
          </cell>
          <cell r="D69">
            <v>37000</v>
          </cell>
        </row>
        <row r="70">
          <cell r="A70">
            <v>68</v>
          </cell>
          <cell r="C70" t="str">
            <v>변압기기초대T-1B</v>
          </cell>
          <cell r="D70">
            <v>294300</v>
          </cell>
        </row>
        <row r="71">
          <cell r="A71">
            <v>69</v>
          </cell>
          <cell r="C71" t="str">
            <v>변압기기초대T-1H</v>
          </cell>
          <cell r="D71">
            <v>303400</v>
          </cell>
        </row>
        <row r="72">
          <cell r="A72">
            <v>70</v>
          </cell>
          <cell r="C72" t="str">
            <v>변압기기초대T-3L</v>
          </cell>
          <cell r="D72">
            <v>326600</v>
          </cell>
        </row>
        <row r="73">
          <cell r="A73">
            <v>71</v>
          </cell>
          <cell r="C73" t="str">
            <v>변압기기초대T-3U</v>
          </cell>
          <cell r="D73">
            <v>333000</v>
          </cell>
        </row>
        <row r="74">
          <cell r="A74">
            <v>72</v>
          </cell>
          <cell r="C74" t="str">
            <v>개폐기기초대S-O</v>
          </cell>
          <cell r="D74">
            <v>355900</v>
          </cell>
        </row>
        <row r="75">
          <cell r="A75">
            <v>73</v>
          </cell>
          <cell r="C75" t="str">
            <v>흄관용아탑타200</v>
          </cell>
          <cell r="D75">
            <v>6000</v>
          </cell>
        </row>
        <row r="76">
          <cell r="A76">
            <v>74</v>
          </cell>
          <cell r="C76" t="str">
            <v>맨홀용사다리L=2300(M/H용)</v>
          </cell>
          <cell r="D76">
            <v>23800</v>
          </cell>
        </row>
        <row r="77">
          <cell r="A77">
            <v>75</v>
          </cell>
          <cell r="C77" t="str">
            <v>맨홀용물받이300*H350</v>
          </cell>
          <cell r="D77">
            <v>19000</v>
          </cell>
        </row>
        <row r="78">
          <cell r="A78">
            <v>76</v>
          </cell>
          <cell r="C78" t="str">
            <v>합성수지파형관100MM</v>
          </cell>
          <cell r="D78">
            <v>2127</v>
          </cell>
        </row>
        <row r="79">
          <cell r="A79">
            <v>77</v>
          </cell>
          <cell r="C79" t="str">
            <v>합성수지파형관125MM</v>
          </cell>
          <cell r="D79">
            <v>2704</v>
          </cell>
        </row>
        <row r="80">
          <cell r="A80">
            <v>78</v>
          </cell>
          <cell r="C80" t="str">
            <v>합성수지파형관150MM</v>
          </cell>
          <cell r="D80">
            <v>3502</v>
          </cell>
        </row>
        <row r="81">
          <cell r="A81">
            <v>79</v>
          </cell>
          <cell r="C81" t="str">
            <v>합성수지파형관175MM</v>
          </cell>
          <cell r="D81">
            <v>4944</v>
          </cell>
        </row>
        <row r="82">
          <cell r="A82">
            <v>80</v>
          </cell>
          <cell r="C82" t="str">
            <v>합성수지이음관125MM</v>
          </cell>
          <cell r="D82">
            <v>2728</v>
          </cell>
        </row>
        <row r="83">
          <cell r="A83">
            <v>81</v>
          </cell>
          <cell r="C83" t="str">
            <v>합성수지이음관150MM</v>
          </cell>
          <cell r="D83">
            <v>3782</v>
          </cell>
        </row>
        <row r="84">
          <cell r="A84">
            <v>82</v>
          </cell>
          <cell r="C84" t="str">
            <v>합성수지이음관175MM</v>
          </cell>
          <cell r="D84">
            <v>4875</v>
          </cell>
        </row>
        <row r="85">
          <cell r="A85">
            <v>83</v>
          </cell>
          <cell r="C85" t="str">
            <v>지중케이블용강관200*6</v>
          </cell>
          <cell r="D85">
            <v>103000</v>
          </cell>
        </row>
        <row r="86">
          <cell r="A86">
            <v>84</v>
          </cell>
          <cell r="C86" t="str">
            <v>강관접속용스리브200</v>
          </cell>
          <cell r="D86">
            <v>3480</v>
          </cell>
        </row>
        <row r="87">
          <cell r="A87">
            <v>85</v>
          </cell>
          <cell r="C87" t="str">
            <v>이형철근D-13</v>
          </cell>
          <cell r="D87">
            <v>260000</v>
          </cell>
        </row>
        <row r="88">
          <cell r="A88">
            <v>86</v>
          </cell>
          <cell r="C88" t="str">
            <v>자갈#467-40-50</v>
          </cell>
          <cell r="D88">
            <v>8000</v>
          </cell>
        </row>
        <row r="89">
          <cell r="A89">
            <v>87</v>
          </cell>
          <cell r="C89" t="str">
            <v>포틀랜드시멘트1종보통</v>
          </cell>
          <cell r="D89">
            <v>1879</v>
          </cell>
        </row>
        <row r="90">
          <cell r="A90">
            <v>88</v>
          </cell>
          <cell r="C90" t="str">
            <v>레미콘40*210*8</v>
          </cell>
          <cell r="D90">
            <v>38389</v>
          </cell>
        </row>
        <row r="91">
          <cell r="A91">
            <v>89</v>
          </cell>
          <cell r="C91" t="str">
            <v>멤브레인클로스</v>
          </cell>
          <cell r="D91">
            <v>525</v>
          </cell>
        </row>
        <row r="92">
          <cell r="A92">
            <v>90</v>
          </cell>
          <cell r="C92" t="str">
            <v>보호재(폴리에틸렌품)</v>
          </cell>
          <cell r="D92">
            <v>3000</v>
          </cell>
        </row>
        <row r="93">
          <cell r="A93">
            <v>91</v>
          </cell>
          <cell r="C93" t="str">
            <v>도막시멘트페이스트</v>
          </cell>
          <cell r="D93">
            <v>600</v>
          </cell>
        </row>
        <row r="94">
          <cell r="A94">
            <v>92</v>
          </cell>
          <cell r="C94" t="str">
            <v>고무아스팔트에멜젼</v>
          </cell>
          <cell r="D94">
            <v>1800</v>
          </cell>
        </row>
        <row r="95">
          <cell r="A95">
            <v>93</v>
          </cell>
          <cell r="C95" t="str">
            <v>GROUNDING   KIT</v>
          </cell>
          <cell r="D95">
            <v>4600</v>
          </cell>
        </row>
        <row r="96">
          <cell r="A96">
            <v>94</v>
          </cell>
          <cell r="C96" t="str">
            <v>이형철근 D-22</v>
          </cell>
          <cell r="D96">
            <v>260000</v>
          </cell>
        </row>
        <row r="97">
          <cell r="A97">
            <v>95</v>
          </cell>
          <cell r="C97" t="str">
            <v>앵글형지지대 L=800</v>
          </cell>
          <cell r="D97">
            <v>5130</v>
          </cell>
        </row>
        <row r="98">
          <cell r="A98">
            <v>96</v>
          </cell>
          <cell r="C98" t="str">
            <v>핸드홀뚜껑 880*360(각형)</v>
          </cell>
          <cell r="D98">
            <v>222700</v>
          </cell>
        </row>
        <row r="99">
          <cell r="A99">
            <v>97</v>
          </cell>
          <cell r="C99" t="str">
            <v>합성수지파형이음관 100MM</v>
          </cell>
          <cell r="D99">
            <v>1847</v>
          </cell>
        </row>
        <row r="100">
          <cell r="A100">
            <v>98</v>
          </cell>
          <cell r="C100" t="str">
            <v>지중선로표시기직선방향 UM-1</v>
          </cell>
          <cell r="D100">
            <v>3840</v>
          </cell>
        </row>
        <row r="101">
          <cell r="A101">
            <v>99</v>
          </cell>
          <cell r="C101" t="str">
            <v>케이블접속장치 2TS</v>
          </cell>
          <cell r="D101">
            <v>66000</v>
          </cell>
        </row>
        <row r="102">
          <cell r="A102">
            <v>100</v>
          </cell>
          <cell r="C102" t="str">
            <v>케이블접속장치 4TS</v>
          </cell>
          <cell r="D102">
            <v>126000</v>
          </cell>
        </row>
        <row r="103">
          <cell r="A103">
            <v>101</v>
          </cell>
          <cell r="C103" t="str">
            <v>동관단자 22SQ</v>
          </cell>
          <cell r="D103">
            <v>310</v>
          </cell>
        </row>
        <row r="104">
          <cell r="A104">
            <v>102</v>
          </cell>
          <cell r="C104" t="str">
            <v>동관단자 38SQ</v>
          </cell>
          <cell r="D104">
            <v>420</v>
          </cell>
        </row>
        <row r="105">
          <cell r="A105">
            <v>103</v>
          </cell>
          <cell r="C105" t="str">
            <v>동관단자 60SQ</v>
          </cell>
          <cell r="D105">
            <v>650</v>
          </cell>
        </row>
        <row r="106">
          <cell r="A106">
            <v>104</v>
          </cell>
          <cell r="C106" t="str">
            <v>개폐기압착터미널 60-325SQ</v>
          </cell>
          <cell r="D106">
            <v>15000</v>
          </cell>
        </row>
        <row r="107">
          <cell r="A107">
            <v>105</v>
          </cell>
          <cell r="C107" t="str">
            <v>AS기층(t=15cm)</v>
          </cell>
          <cell r="D107">
            <v>220496</v>
          </cell>
        </row>
        <row r="108">
          <cell r="A108">
            <v>106</v>
          </cell>
          <cell r="C108" t="str">
            <v>AS중간층(t=7.5cm )</v>
          </cell>
          <cell r="D108">
            <v>353868</v>
          </cell>
        </row>
        <row r="109">
          <cell r="A109">
            <v>107</v>
          </cell>
          <cell r="C109" t="str">
            <v>AS표층(t=5cm )</v>
          </cell>
          <cell r="D109">
            <v>279124</v>
          </cell>
        </row>
        <row r="110">
          <cell r="A110">
            <v>108</v>
          </cell>
          <cell r="C110" t="str">
            <v>파형관용어댑터100MM</v>
          </cell>
          <cell r="D110">
            <v>3000</v>
          </cell>
        </row>
        <row r="111">
          <cell r="A111">
            <v>109</v>
          </cell>
          <cell r="C111" t="str">
            <v>합성수지관로구몸체100MM</v>
          </cell>
          <cell r="D111">
            <v>11273</v>
          </cell>
        </row>
        <row r="112">
          <cell r="A112">
            <v>110</v>
          </cell>
          <cell r="C112" t="str">
            <v>소  계</v>
          </cell>
        </row>
        <row r="113">
          <cell r="A113">
            <v>111</v>
          </cell>
          <cell r="B113" t="str">
            <v xml:space="preserve">   작업설부산물</v>
          </cell>
          <cell r="C113" t="str">
            <v>철근잔재(고철)</v>
          </cell>
          <cell r="D113">
            <v>-95</v>
          </cell>
        </row>
        <row r="114">
          <cell r="A114">
            <v>112</v>
          </cell>
          <cell r="C114" t="str">
            <v>동관단자 200SQ</v>
          </cell>
          <cell r="D114">
            <v>-2880</v>
          </cell>
        </row>
        <row r="115">
          <cell r="A115">
            <v>113</v>
          </cell>
          <cell r="C115" t="str">
            <v>분기스리브CU100-38</v>
          </cell>
          <cell r="D115">
            <v>2835</v>
          </cell>
        </row>
        <row r="116">
          <cell r="A116">
            <v>114</v>
          </cell>
          <cell r="B116" t="str">
            <v>잡 재 료 비</v>
          </cell>
        </row>
        <row r="117">
          <cell r="A117">
            <v>115</v>
          </cell>
          <cell r="B117" t="str">
            <v xml:space="preserve">관 로 신 설 </v>
          </cell>
        </row>
        <row r="118">
          <cell r="A118">
            <v>116</v>
          </cell>
          <cell r="C118" t="str">
            <v>토사터파기0.4백호우</v>
          </cell>
          <cell r="D118">
            <v>43</v>
          </cell>
        </row>
        <row r="119">
          <cell r="A119">
            <v>117</v>
          </cell>
          <cell r="C119" t="str">
            <v>토사터파기0.4백호우</v>
          </cell>
          <cell r="D119">
            <v>63</v>
          </cell>
        </row>
        <row r="120">
          <cell r="A120">
            <v>118</v>
          </cell>
          <cell r="C120" t="str">
            <v>토사터파기0.7백호우</v>
          </cell>
          <cell r="D120">
            <v>71</v>
          </cell>
        </row>
        <row r="121">
          <cell r="A121">
            <v>119</v>
          </cell>
          <cell r="C121" t="str">
            <v>모래되메우기다지기인력</v>
          </cell>
          <cell r="D121">
            <v>2435</v>
          </cell>
        </row>
        <row r="122">
          <cell r="A122">
            <v>120</v>
          </cell>
          <cell r="C122" t="str">
            <v>모래되메우기다지기기계</v>
          </cell>
          <cell r="D122">
            <v>45</v>
          </cell>
        </row>
        <row r="123">
          <cell r="A123">
            <v>121</v>
          </cell>
          <cell r="C123" t="str">
            <v>원토되메우기다지기기계</v>
          </cell>
          <cell r="D123">
            <v>45</v>
          </cell>
        </row>
        <row r="124">
          <cell r="A124">
            <v>122</v>
          </cell>
          <cell r="C124" t="str">
            <v>원토되메우기다지기인력</v>
          </cell>
        </row>
        <row r="125">
          <cell r="A125">
            <v>123</v>
          </cell>
          <cell r="C125" t="str">
            <v>잔토처리기계보통토0.4</v>
          </cell>
          <cell r="D125">
            <v>2786</v>
          </cell>
        </row>
        <row r="126">
          <cell r="A126">
            <v>124</v>
          </cell>
          <cell r="C126" t="str">
            <v>잔토처리기계보통토0.4</v>
          </cell>
          <cell r="D126">
            <v>218</v>
          </cell>
        </row>
        <row r="127">
          <cell r="A127">
            <v>125</v>
          </cell>
          <cell r="C127" t="str">
            <v>잔토처리기계견질토0.4</v>
          </cell>
          <cell r="D127">
            <v>196</v>
          </cell>
        </row>
        <row r="128">
          <cell r="A128">
            <v>126</v>
          </cell>
          <cell r="C128" t="str">
            <v>잔토처리기계견질토0.4</v>
          </cell>
          <cell r="D128">
            <v>474</v>
          </cell>
        </row>
        <row r="129">
          <cell r="A129">
            <v>127</v>
          </cell>
          <cell r="C129" t="str">
            <v>잔토처리기계견질토0.4</v>
          </cell>
          <cell r="D129">
            <v>506</v>
          </cell>
        </row>
        <row r="130">
          <cell r="A130">
            <v>128</v>
          </cell>
          <cell r="C130" t="str">
            <v>잔토처리인력AS</v>
          </cell>
          <cell r="D130">
            <v>89</v>
          </cell>
        </row>
        <row r="131">
          <cell r="A131">
            <v>129</v>
          </cell>
          <cell r="C131" t="str">
            <v>잔토처리인력보통토</v>
          </cell>
          <cell r="D131">
            <v>69</v>
          </cell>
        </row>
        <row r="132">
          <cell r="A132">
            <v>130</v>
          </cell>
          <cell r="C132" t="str">
            <v>잔토처리기계AS0.7</v>
          </cell>
          <cell r="D132">
            <v>2949</v>
          </cell>
        </row>
        <row r="133">
          <cell r="A133">
            <v>131</v>
          </cell>
          <cell r="C133" t="str">
            <v>잔토처리기계고사토0.7</v>
          </cell>
          <cell r="D133">
            <v>2205</v>
          </cell>
        </row>
        <row r="134">
          <cell r="A134">
            <v>132</v>
          </cell>
          <cell r="C134" t="str">
            <v>잔토처리기계AS0.7</v>
          </cell>
          <cell r="D134">
            <v>409</v>
          </cell>
        </row>
        <row r="135">
          <cell r="A135">
            <v>133</v>
          </cell>
          <cell r="C135" t="str">
            <v>잔토처리기계경암0.7</v>
          </cell>
          <cell r="D135">
            <v>3222</v>
          </cell>
        </row>
        <row r="136">
          <cell r="A136">
            <v>134</v>
          </cell>
          <cell r="C136" t="str">
            <v>보도불럭철거및가복구</v>
          </cell>
          <cell r="D136">
            <v>150</v>
          </cell>
        </row>
        <row r="137">
          <cell r="A137">
            <v>135</v>
          </cell>
          <cell r="C137" t="str">
            <v>AS포장줄눈파기CUTTER</v>
          </cell>
          <cell r="D137">
            <v>249</v>
          </cell>
        </row>
        <row r="138">
          <cell r="A138">
            <v>136</v>
          </cell>
          <cell r="C138" t="str">
            <v>포장파기(AS)인력</v>
          </cell>
          <cell r="D138">
            <v>3067</v>
          </cell>
        </row>
        <row r="139">
          <cell r="A139">
            <v>137</v>
          </cell>
          <cell r="C139" t="str">
            <v>포장파기(AS)기계</v>
          </cell>
          <cell r="D139">
            <v>1588</v>
          </cell>
        </row>
        <row r="140">
          <cell r="A140">
            <v>138</v>
          </cell>
          <cell r="C140" t="str">
            <v>강관부설200동시4공</v>
          </cell>
          <cell r="D140">
            <v>13</v>
          </cell>
        </row>
        <row r="141">
          <cell r="A141">
            <v>139</v>
          </cell>
          <cell r="C141" t="str">
            <v>기초잡석부설</v>
          </cell>
          <cell r="D141">
            <v>2901</v>
          </cell>
        </row>
        <row r="142">
          <cell r="A142">
            <v>140</v>
          </cell>
          <cell r="C142" t="str">
            <v>콘크리트타설(인력)1:2:4</v>
          </cell>
          <cell r="D142">
            <v>26</v>
          </cell>
        </row>
        <row r="143">
          <cell r="A143">
            <v>141</v>
          </cell>
          <cell r="C143" t="str">
            <v>거프집설치6회</v>
          </cell>
          <cell r="D143">
            <v>2064</v>
          </cell>
        </row>
        <row r="144">
          <cell r="A144">
            <v>142</v>
          </cell>
          <cell r="C144" t="str">
            <v>잔토처리기계AS(0.4)</v>
          </cell>
          <cell r="D144">
            <v>4286</v>
          </cell>
        </row>
        <row r="145">
          <cell r="A145">
            <v>143</v>
          </cell>
          <cell r="C145" t="str">
            <v>잔토처리기계견질토0.4</v>
          </cell>
          <cell r="D145">
            <v>821</v>
          </cell>
        </row>
        <row r="146">
          <cell r="A146">
            <v>144</v>
          </cell>
          <cell r="C146" t="str">
            <v>잔토처리기계AS(0.4)</v>
          </cell>
          <cell r="D146">
            <v>274</v>
          </cell>
        </row>
        <row r="147">
          <cell r="A147">
            <v>145</v>
          </cell>
          <cell r="C147" t="str">
            <v>강관부설100MM동시1공</v>
          </cell>
          <cell r="D147">
            <v>2</v>
          </cell>
        </row>
        <row r="148">
          <cell r="A148">
            <v>146</v>
          </cell>
          <cell r="C148" t="str">
            <v>거프집설치1회</v>
          </cell>
          <cell r="D148">
            <v>5948</v>
          </cell>
        </row>
        <row r="149">
          <cell r="A149">
            <v>147</v>
          </cell>
          <cell r="C149" t="str">
            <v>잔토처리기계보통토0.4</v>
          </cell>
          <cell r="D149">
            <v>8985</v>
          </cell>
        </row>
        <row r="150">
          <cell r="A150">
            <v>148</v>
          </cell>
        </row>
        <row r="151">
          <cell r="A151">
            <v>149</v>
          </cell>
        </row>
        <row r="152">
          <cell r="A152">
            <v>150</v>
          </cell>
          <cell r="B152" t="str">
            <v>관로케이블신설</v>
          </cell>
        </row>
        <row r="153">
          <cell r="A153">
            <v>151</v>
          </cell>
          <cell r="C153" t="str">
            <v>케이블기계화포설CNCV325SQ</v>
          </cell>
          <cell r="D153">
            <v>3</v>
          </cell>
        </row>
        <row r="154">
          <cell r="A154">
            <v>152</v>
          </cell>
          <cell r="C154" t="str">
            <v>케이블기계화포설CNCV060SQ</v>
          </cell>
          <cell r="D154">
            <v>1</v>
          </cell>
        </row>
        <row r="155">
          <cell r="A155">
            <v>153</v>
          </cell>
        </row>
        <row r="156">
          <cell r="A156">
            <v>154</v>
          </cell>
        </row>
        <row r="157">
          <cell r="A157">
            <v>155</v>
          </cell>
          <cell r="B157" t="str">
            <v>관로케이블철거</v>
          </cell>
        </row>
        <row r="158">
          <cell r="A158">
            <v>156</v>
          </cell>
          <cell r="C158" t="str">
            <v>케이블기계화포설CNCV325SQ</v>
          </cell>
          <cell r="D158">
            <v>2</v>
          </cell>
        </row>
        <row r="159">
          <cell r="A159">
            <v>157</v>
          </cell>
          <cell r="C159" t="str">
            <v>케이블기계화포설CNCV060SQ</v>
          </cell>
        </row>
        <row r="160">
          <cell r="A160">
            <v>158</v>
          </cell>
        </row>
        <row r="161">
          <cell r="A161">
            <v>159</v>
          </cell>
        </row>
        <row r="162">
          <cell r="A162">
            <v>160</v>
          </cell>
          <cell r="B162" t="str">
            <v>맨 홀 신 설</v>
          </cell>
        </row>
        <row r="163">
          <cell r="A163">
            <v>161</v>
          </cell>
          <cell r="C163" t="str">
            <v>토사더파기0.7백호우</v>
          </cell>
          <cell r="D163">
            <v>71</v>
          </cell>
        </row>
        <row r="164">
          <cell r="A164">
            <v>162</v>
          </cell>
          <cell r="C164" t="str">
            <v>토사더파기0.4백호우</v>
          </cell>
          <cell r="D164">
            <v>48</v>
          </cell>
        </row>
        <row r="165">
          <cell r="A165">
            <v>163</v>
          </cell>
          <cell r="C165" t="str">
            <v>토사더파기0.4백호우</v>
          </cell>
          <cell r="D165">
            <v>66</v>
          </cell>
        </row>
        <row r="166">
          <cell r="A166">
            <v>164</v>
          </cell>
          <cell r="C166" t="str">
            <v>모래되메우기다지기인력</v>
          </cell>
          <cell r="D166">
            <v>2435</v>
          </cell>
        </row>
        <row r="167">
          <cell r="A167">
            <v>165</v>
          </cell>
          <cell r="C167" t="str">
            <v>모래되메우기다지기기계</v>
          </cell>
          <cell r="D167">
            <v>45</v>
          </cell>
        </row>
        <row r="168">
          <cell r="A168">
            <v>166</v>
          </cell>
          <cell r="C168" t="str">
            <v>원토되메우기다지기기계</v>
          </cell>
          <cell r="D168">
            <v>45</v>
          </cell>
        </row>
        <row r="169">
          <cell r="A169">
            <v>167</v>
          </cell>
          <cell r="C169" t="str">
            <v>원토되메우기다지기인력</v>
          </cell>
        </row>
        <row r="170">
          <cell r="A170">
            <v>168</v>
          </cell>
          <cell r="C170" t="str">
            <v>잔토처리기계경암0.7</v>
          </cell>
          <cell r="D170">
            <v>3222</v>
          </cell>
        </row>
        <row r="171">
          <cell r="A171">
            <v>169</v>
          </cell>
          <cell r="C171" t="str">
            <v>잔토처리기계보통토0.4</v>
          </cell>
          <cell r="D171">
            <v>218</v>
          </cell>
        </row>
        <row r="172">
          <cell r="A172">
            <v>170</v>
          </cell>
          <cell r="C172" t="str">
            <v>잔토처리기계견질토0.4</v>
          </cell>
          <cell r="D172">
            <v>196</v>
          </cell>
        </row>
        <row r="173">
          <cell r="A173">
            <v>171</v>
          </cell>
          <cell r="C173" t="str">
            <v>잔토처리기계견질토0.4</v>
          </cell>
          <cell r="D173">
            <v>506</v>
          </cell>
        </row>
        <row r="174">
          <cell r="A174">
            <v>172</v>
          </cell>
          <cell r="C174" t="str">
            <v>잔토처리인력(AS)</v>
          </cell>
          <cell r="D174">
            <v>89</v>
          </cell>
        </row>
        <row r="175">
          <cell r="A175">
            <v>173</v>
          </cell>
          <cell r="C175" t="str">
            <v>잔토처리인력보통토</v>
          </cell>
          <cell r="D175">
            <v>69</v>
          </cell>
        </row>
        <row r="176">
          <cell r="A176">
            <v>174</v>
          </cell>
          <cell r="C176" t="str">
            <v>잔토처리기계(AS)0.7</v>
          </cell>
          <cell r="D176">
            <v>2949</v>
          </cell>
        </row>
        <row r="177">
          <cell r="A177">
            <v>175</v>
          </cell>
          <cell r="C177" t="str">
            <v>잔토처리기계고사토0.7</v>
          </cell>
          <cell r="D177">
            <v>2205</v>
          </cell>
        </row>
        <row r="178">
          <cell r="A178">
            <v>176</v>
          </cell>
          <cell r="C178" t="str">
            <v>잔토처리기계(AS)0.4</v>
          </cell>
          <cell r="D178">
            <v>409</v>
          </cell>
        </row>
        <row r="179">
          <cell r="A179">
            <v>177</v>
          </cell>
          <cell r="C179" t="str">
            <v>보도불럭철거및가복구</v>
          </cell>
          <cell r="D179">
            <v>135</v>
          </cell>
        </row>
        <row r="180">
          <cell r="A180">
            <v>178</v>
          </cell>
          <cell r="C180" t="str">
            <v>AS포장줄눈파기CUTTER</v>
          </cell>
          <cell r="D180">
            <v>246</v>
          </cell>
        </row>
        <row r="181">
          <cell r="A181">
            <v>179</v>
          </cell>
          <cell r="C181" t="str">
            <v>포장파기(AS)인력</v>
          </cell>
          <cell r="D181">
            <v>2691</v>
          </cell>
        </row>
        <row r="182">
          <cell r="A182">
            <v>180</v>
          </cell>
          <cell r="C182" t="str">
            <v>포장파기(AS)기계</v>
          </cell>
          <cell r="D182">
            <v>1240</v>
          </cell>
        </row>
        <row r="183">
          <cell r="A183">
            <v>181</v>
          </cell>
          <cell r="C183" t="str">
            <v>기초잡석부설</v>
          </cell>
          <cell r="D183">
            <v>2063</v>
          </cell>
        </row>
        <row r="184">
          <cell r="A184">
            <v>182</v>
          </cell>
          <cell r="C184" t="str">
            <v>동바리설치철거3회</v>
          </cell>
          <cell r="D184">
            <v>621</v>
          </cell>
        </row>
        <row r="185">
          <cell r="A185">
            <v>183</v>
          </cell>
          <cell r="C185" t="str">
            <v>경암파쇄기계</v>
          </cell>
          <cell r="D185">
            <v>5435</v>
          </cell>
        </row>
        <row r="186">
          <cell r="A186">
            <v>184</v>
          </cell>
          <cell r="C186" t="str">
            <v>콘크리트타설(믹서)1:3:6</v>
          </cell>
          <cell r="D186">
            <v>3014</v>
          </cell>
        </row>
        <row r="187">
          <cell r="A187">
            <v>185</v>
          </cell>
          <cell r="C187" t="str">
            <v>레미콘타설R-40-210-8</v>
          </cell>
          <cell r="D187">
            <v>26</v>
          </cell>
        </row>
        <row r="188">
          <cell r="A188">
            <v>186</v>
          </cell>
          <cell r="C188" t="str">
            <v>보호몰탈바름5MM</v>
          </cell>
          <cell r="D188">
            <v>10</v>
          </cell>
        </row>
        <row r="189">
          <cell r="A189">
            <v>187</v>
          </cell>
          <cell r="C189" t="str">
            <v>보호몰탈바름30MM</v>
          </cell>
          <cell r="D189">
            <v>62</v>
          </cell>
        </row>
        <row r="190">
          <cell r="A190">
            <v>188</v>
          </cell>
          <cell r="C190" t="str">
            <v>철근가공조립복잡</v>
          </cell>
          <cell r="D190">
            <v>3080</v>
          </cell>
        </row>
        <row r="191">
          <cell r="A191">
            <v>189</v>
          </cell>
          <cell r="C191" t="str">
            <v>거프집설치3회</v>
          </cell>
          <cell r="D191">
            <v>2742</v>
          </cell>
        </row>
        <row r="192">
          <cell r="A192">
            <v>190</v>
          </cell>
          <cell r="C192" t="str">
            <v>거프집설치4회</v>
          </cell>
          <cell r="D192">
            <v>2385</v>
          </cell>
        </row>
        <row r="193">
          <cell r="A193">
            <v>191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  <cell r="C209" t="str">
            <v>보도블럭(소형고압)</v>
          </cell>
          <cell r="D209">
            <v>380061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  <cell r="B217" t="str">
            <v>핸    드    홀</v>
          </cell>
        </row>
        <row r="218">
          <cell r="A218">
            <v>216</v>
          </cell>
          <cell r="C218" t="str">
            <v>토사터파기0.4백호우</v>
          </cell>
          <cell r="D218">
            <v>43</v>
          </cell>
        </row>
        <row r="219">
          <cell r="A219">
            <v>217</v>
          </cell>
          <cell r="C219" t="str">
            <v>토사터파기0.4백호우</v>
          </cell>
          <cell r="D219">
            <v>63</v>
          </cell>
        </row>
        <row r="220">
          <cell r="A220">
            <v>218</v>
          </cell>
          <cell r="C220" t="str">
            <v>토사터파기0.4백호우</v>
          </cell>
          <cell r="D220">
            <v>66</v>
          </cell>
        </row>
        <row r="221">
          <cell r="A221">
            <v>219</v>
          </cell>
          <cell r="C221" t="str">
            <v>토사터파기0.7백호우</v>
          </cell>
          <cell r="D221">
            <v>71</v>
          </cell>
        </row>
        <row r="222">
          <cell r="A222">
            <v>220</v>
          </cell>
          <cell r="C222" t="str">
            <v>모래되메우기다지기인력</v>
          </cell>
          <cell r="D222">
            <v>2435</v>
          </cell>
        </row>
        <row r="223">
          <cell r="A223">
            <v>221</v>
          </cell>
          <cell r="C223" t="str">
            <v>모래되메우기다지기기계</v>
          </cell>
          <cell r="D223">
            <v>45</v>
          </cell>
        </row>
        <row r="224">
          <cell r="A224">
            <v>222</v>
          </cell>
          <cell r="C224" t="str">
            <v>원토되메우기다지기기계</v>
          </cell>
          <cell r="D224">
            <v>45</v>
          </cell>
        </row>
        <row r="225">
          <cell r="A225">
            <v>223</v>
          </cell>
          <cell r="C225" t="str">
            <v>잔토처리기계보통토0.4</v>
          </cell>
          <cell r="D225">
            <v>155</v>
          </cell>
        </row>
        <row r="226">
          <cell r="A226">
            <v>224</v>
          </cell>
          <cell r="C226" t="str">
            <v>잔토처리기계보통토0.4</v>
          </cell>
          <cell r="D226">
            <v>218</v>
          </cell>
        </row>
        <row r="227">
          <cell r="A227">
            <v>225</v>
          </cell>
          <cell r="C227" t="str">
            <v>잔토처리기계견질토0.4</v>
          </cell>
          <cell r="D227">
            <v>196</v>
          </cell>
        </row>
        <row r="228">
          <cell r="A228">
            <v>226</v>
          </cell>
          <cell r="C228" t="str">
            <v>잔토처리기계견질토0.4</v>
          </cell>
          <cell r="D228">
            <v>506</v>
          </cell>
        </row>
        <row r="229">
          <cell r="A229">
            <v>227</v>
          </cell>
          <cell r="C229" t="str">
            <v>잔토처리인력AS</v>
          </cell>
          <cell r="D229">
            <v>89</v>
          </cell>
        </row>
        <row r="230">
          <cell r="A230">
            <v>228</v>
          </cell>
          <cell r="C230" t="str">
            <v>잔토처리인력보통토</v>
          </cell>
          <cell r="D230">
            <v>69</v>
          </cell>
        </row>
        <row r="231">
          <cell r="A231">
            <v>229</v>
          </cell>
          <cell r="C231" t="str">
            <v>잔토처리기계AS0.7</v>
          </cell>
          <cell r="D231">
            <v>2949</v>
          </cell>
        </row>
        <row r="232">
          <cell r="A232">
            <v>230</v>
          </cell>
          <cell r="C232" t="str">
            <v>잔토처리기계고사토0.7</v>
          </cell>
          <cell r="D232">
            <v>2205</v>
          </cell>
        </row>
        <row r="233">
          <cell r="A233">
            <v>231</v>
          </cell>
          <cell r="C233" t="str">
            <v>잔토처리기계AS0.4</v>
          </cell>
          <cell r="D233">
            <v>409</v>
          </cell>
        </row>
        <row r="234">
          <cell r="A234">
            <v>232</v>
          </cell>
          <cell r="C234" t="str">
            <v>잔토처리기계경암0.7</v>
          </cell>
          <cell r="D234">
            <v>3222</v>
          </cell>
        </row>
        <row r="235">
          <cell r="A235">
            <v>233</v>
          </cell>
          <cell r="C235" t="str">
            <v>보도불럭철거및가복구</v>
          </cell>
          <cell r="D235">
            <v>150</v>
          </cell>
        </row>
        <row r="236">
          <cell r="A236">
            <v>234</v>
          </cell>
          <cell r="C236" t="str">
            <v>AS포장줄눈파기CUTTER</v>
          </cell>
          <cell r="D236">
            <v>249</v>
          </cell>
        </row>
        <row r="237">
          <cell r="A237">
            <v>235</v>
          </cell>
          <cell r="C237" t="str">
            <v>포장파괴(AS)인력</v>
          </cell>
          <cell r="D237">
            <v>2691</v>
          </cell>
        </row>
        <row r="238">
          <cell r="A238">
            <v>236</v>
          </cell>
          <cell r="C238" t="str">
            <v>포장파괴(AS)기계</v>
          </cell>
          <cell r="D238">
            <v>1240</v>
          </cell>
        </row>
        <row r="239">
          <cell r="A239">
            <v>237</v>
          </cell>
          <cell r="C239" t="str">
            <v>기초잡석부설</v>
          </cell>
          <cell r="D239">
            <v>2901</v>
          </cell>
        </row>
        <row r="240">
          <cell r="A240">
            <v>238</v>
          </cell>
          <cell r="C240" t="str">
            <v>레미콘타설R-25-210-8</v>
          </cell>
          <cell r="D240">
            <v>26</v>
          </cell>
        </row>
        <row r="241">
          <cell r="A241">
            <v>239</v>
          </cell>
          <cell r="C241" t="str">
            <v>철근가공조립보통</v>
          </cell>
          <cell r="D241">
            <v>2502</v>
          </cell>
        </row>
        <row r="242">
          <cell r="A242">
            <v>240</v>
          </cell>
          <cell r="C242" t="str">
            <v>거프집설치3회</v>
          </cell>
          <cell r="D242">
            <v>2742</v>
          </cell>
        </row>
        <row r="243">
          <cell r="A243">
            <v>241</v>
          </cell>
          <cell r="C243" t="str">
            <v>보호몰탈바름5MM</v>
          </cell>
          <cell r="D243">
            <v>9</v>
          </cell>
        </row>
        <row r="244">
          <cell r="A244">
            <v>242</v>
          </cell>
          <cell r="C244" t="str">
            <v>보호몰탈바름30MM</v>
          </cell>
          <cell r="D244">
            <v>57</v>
          </cell>
        </row>
        <row r="245">
          <cell r="A245">
            <v>243</v>
          </cell>
          <cell r="C245" t="str">
            <v>벽동쌓기0,5B</v>
          </cell>
          <cell r="D245">
            <v>35</v>
          </cell>
        </row>
        <row r="246">
          <cell r="A246">
            <v>244</v>
          </cell>
          <cell r="C246" t="str">
            <v>조립식핸드홀차도</v>
          </cell>
          <cell r="D246">
            <v>4922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  <cell r="B262" t="str">
            <v>개 폐 기 신 설</v>
          </cell>
        </row>
        <row r="263">
          <cell r="A263">
            <v>261</v>
          </cell>
          <cell r="C263" t="str">
            <v>토사터파기0.4백호우</v>
          </cell>
          <cell r="D263">
            <v>43</v>
          </cell>
        </row>
        <row r="264">
          <cell r="A264">
            <v>262</v>
          </cell>
          <cell r="C264" t="str">
            <v>토사터파기0.4백호우</v>
          </cell>
          <cell r="D264">
            <v>60</v>
          </cell>
        </row>
        <row r="265">
          <cell r="A265">
            <v>263</v>
          </cell>
          <cell r="C265" t="str">
            <v>토사터파기0.4백호우</v>
          </cell>
          <cell r="D265">
            <v>63</v>
          </cell>
        </row>
        <row r="266">
          <cell r="A266">
            <v>264</v>
          </cell>
          <cell r="C266" t="str">
            <v>모래되메우기다지기인력</v>
          </cell>
          <cell r="D266">
            <v>2435</v>
          </cell>
        </row>
        <row r="267">
          <cell r="A267">
            <v>265</v>
          </cell>
          <cell r="C267" t="str">
            <v>모래되메우기다지기기계</v>
          </cell>
          <cell r="D267">
            <v>45</v>
          </cell>
        </row>
        <row r="268">
          <cell r="A268">
            <v>266</v>
          </cell>
          <cell r="C268" t="str">
            <v>원토되메우기다지기기계</v>
          </cell>
          <cell r="D268">
            <v>45</v>
          </cell>
        </row>
        <row r="269">
          <cell r="A269">
            <v>267</v>
          </cell>
          <cell r="C269" t="str">
            <v>잔토처리기계보통토0.4</v>
          </cell>
          <cell r="D269">
            <v>155</v>
          </cell>
        </row>
        <row r="270">
          <cell r="A270">
            <v>268</v>
          </cell>
          <cell r="C270" t="str">
            <v>잔토처리기계보통토0.4</v>
          </cell>
          <cell r="D270">
            <v>218</v>
          </cell>
        </row>
        <row r="271">
          <cell r="A271">
            <v>269</v>
          </cell>
          <cell r="C271" t="str">
            <v>잔토처리기계견질토0.4</v>
          </cell>
          <cell r="D271">
            <v>196</v>
          </cell>
        </row>
        <row r="272">
          <cell r="A272">
            <v>270</v>
          </cell>
          <cell r="C272" t="str">
            <v>잔토처리기계견질토0.4</v>
          </cell>
          <cell r="D272">
            <v>506</v>
          </cell>
        </row>
        <row r="273">
          <cell r="A273">
            <v>271</v>
          </cell>
          <cell r="C273" t="str">
            <v>잔토처리기계견질토0.4</v>
          </cell>
          <cell r="D273">
            <v>474</v>
          </cell>
        </row>
        <row r="274">
          <cell r="A274">
            <v>272</v>
          </cell>
          <cell r="C274" t="str">
            <v>잔토처리인력AS</v>
          </cell>
          <cell r="D274">
            <v>89</v>
          </cell>
        </row>
        <row r="275">
          <cell r="A275">
            <v>273</v>
          </cell>
          <cell r="C275" t="str">
            <v>잔토처리인력보통토</v>
          </cell>
          <cell r="D275">
            <v>69</v>
          </cell>
        </row>
        <row r="276">
          <cell r="A276">
            <v>274</v>
          </cell>
          <cell r="C276" t="str">
            <v>잔토처리기계AS0.7</v>
          </cell>
          <cell r="D276">
            <v>2949</v>
          </cell>
        </row>
        <row r="277">
          <cell r="A277">
            <v>275</v>
          </cell>
          <cell r="C277" t="str">
            <v>잔토처리기계고사토0.7</v>
          </cell>
          <cell r="D277">
            <v>2205</v>
          </cell>
        </row>
        <row r="278">
          <cell r="A278">
            <v>276</v>
          </cell>
          <cell r="C278" t="str">
            <v>잔토처리기계AS0.4</v>
          </cell>
          <cell r="D278">
            <v>409</v>
          </cell>
        </row>
        <row r="279">
          <cell r="A279">
            <v>277</v>
          </cell>
          <cell r="C279" t="str">
            <v>잔토처리기계경암0.7</v>
          </cell>
          <cell r="D279">
            <v>3222</v>
          </cell>
        </row>
        <row r="280">
          <cell r="A280">
            <v>278</v>
          </cell>
          <cell r="C280" t="str">
            <v>보도불러철거및가복구</v>
          </cell>
          <cell r="D280">
            <v>150</v>
          </cell>
        </row>
        <row r="281">
          <cell r="A281">
            <v>279</v>
          </cell>
          <cell r="C281" t="str">
            <v>AS포장줄눈파기CUTTER</v>
          </cell>
          <cell r="D281">
            <v>246</v>
          </cell>
        </row>
        <row r="282">
          <cell r="A282">
            <v>280</v>
          </cell>
          <cell r="C282" t="str">
            <v>포장파기(AS)인력</v>
          </cell>
          <cell r="D282">
            <v>2901</v>
          </cell>
        </row>
        <row r="283">
          <cell r="A283">
            <v>281</v>
          </cell>
          <cell r="C283" t="str">
            <v>포장파기(AS)기계</v>
          </cell>
          <cell r="D283">
            <v>1328</v>
          </cell>
        </row>
        <row r="284">
          <cell r="A284">
            <v>282</v>
          </cell>
          <cell r="C284" t="str">
            <v>기초잡석부설</v>
          </cell>
          <cell r="D284">
            <v>2063</v>
          </cell>
        </row>
        <row r="285">
          <cell r="A285">
            <v>283</v>
          </cell>
          <cell r="C285" t="str">
            <v>개폐기기계화시공1대설치</v>
          </cell>
          <cell r="D285">
            <v>6077</v>
          </cell>
        </row>
        <row r="286">
          <cell r="A286">
            <v>284</v>
          </cell>
          <cell r="C286" t="str">
            <v>조립식개폐기STICK</v>
          </cell>
          <cell r="D286">
            <v>4922</v>
          </cell>
        </row>
        <row r="287">
          <cell r="A287">
            <v>285</v>
          </cell>
          <cell r="B287" t="str">
            <v xml:space="preserve">      철거재사용</v>
          </cell>
          <cell r="C287" t="str">
            <v>개폐기기계화시공1대설치</v>
          </cell>
          <cell r="D287">
            <v>4861</v>
          </cell>
        </row>
        <row r="288">
          <cell r="A288">
            <v>286</v>
          </cell>
          <cell r="B288" t="str">
            <v xml:space="preserve">      철거재사용</v>
          </cell>
          <cell r="C288" t="str">
            <v>조립식개폐기STICK</v>
          </cell>
          <cell r="D288">
            <v>3937</v>
          </cell>
        </row>
        <row r="289">
          <cell r="A289">
            <v>287</v>
          </cell>
          <cell r="B289" t="str">
            <v xml:space="preserve">          철거</v>
          </cell>
          <cell r="C289" t="str">
            <v>개폐기기계화시공1대설치</v>
          </cell>
          <cell r="D289">
            <v>3038</v>
          </cell>
        </row>
        <row r="290">
          <cell r="A290">
            <v>288</v>
          </cell>
          <cell r="B290" t="str">
            <v xml:space="preserve">          철거</v>
          </cell>
          <cell r="C290" t="str">
            <v>조립식개폐기STICK</v>
          </cell>
          <cell r="D290">
            <v>2461</v>
          </cell>
        </row>
        <row r="291">
          <cell r="A291">
            <v>289</v>
          </cell>
          <cell r="C291" t="str">
            <v>개폐기기계화시공2대설치</v>
          </cell>
          <cell r="D291">
            <v>3704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  <cell r="B307" t="str">
            <v>변 압 기 신 설</v>
          </cell>
        </row>
        <row r="308">
          <cell r="A308">
            <v>306</v>
          </cell>
          <cell r="C308" t="str">
            <v>토사터파기0.4백호우</v>
          </cell>
          <cell r="D308">
            <v>43</v>
          </cell>
        </row>
        <row r="309">
          <cell r="A309">
            <v>307</v>
          </cell>
          <cell r="C309" t="str">
            <v>토사터파기0.4백호우</v>
          </cell>
          <cell r="D309">
            <v>60</v>
          </cell>
        </row>
        <row r="310">
          <cell r="A310">
            <v>308</v>
          </cell>
          <cell r="C310" t="str">
            <v>토사터파기0.4백호우</v>
          </cell>
          <cell r="D310">
            <v>66</v>
          </cell>
        </row>
        <row r="311">
          <cell r="A311">
            <v>309</v>
          </cell>
          <cell r="C311" t="str">
            <v>모래되메우기다지기인력</v>
          </cell>
          <cell r="D311">
            <v>2435</v>
          </cell>
        </row>
        <row r="312">
          <cell r="A312">
            <v>310</v>
          </cell>
          <cell r="C312" t="str">
            <v>모래되메우기다지기기계</v>
          </cell>
          <cell r="D312">
            <v>45</v>
          </cell>
        </row>
        <row r="313">
          <cell r="A313">
            <v>311</v>
          </cell>
          <cell r="C313" t="str">
            <v>원토되메우기다지기기계</v>
          </cell>
          <cell r="D313">
            <v>45</v>
          </cell>
        </row>
        <row r="314">
          <cell r="A314">
            <v>312</v>
          </cell>
          <cell r="C314" t="str">
            <v>원토되메우기다지기인력</v>
          </cell>
        </row>
        <row r="315">
          <cell r="A315">
            <v>313</v>
          </cell>
          <cell r="C315" t="str">
            <v>잔토처리기계보통토0.4</v>
          </cell>
          <cell r="D315">
            <v>171</v>
          </cell>
        </row>
        <row r="316">
          <cell r="A316">
            <v>314</v>
          </cell>
          <cell r="C316" t="str">
            <v>잔토처리기계보통토0.4</v>
          </cell>
          <cell r="D316">
            <v>218</v>
          </cell>
        </row>
        <row r="317">
          <cell r="A317">
            <v>315</v>
          </cell>
          <cell r="C317" t="str">
            <v>잔토처리기계견질토0.4</v>
          </cell>
          <cell r="D317">
            <v>222</v>
          </cell>
        </row>
        <row r="318">
          <cell r="A318">
            <v>316</v>
          </cell>
          <cell r="C318" t="str">
            <v>잔토처리기계견질토0.4</v>
          </cell>
          <cell r="D318">
            <v>506</v>
          </cell>
        </row>
        <row r="319">
          <cell r="A319">
            <v>317</v>
          </cell>
          <cell r="C319" t="str">
            <v>잔토처리기계견질토0.4</v>
          </cell>
          <cell r="D319">
            <v>474</v>
          </cell>
        </row>
        <row r="320">
          <cell r="A320">
            <v>318</v>
          </cell>
          <cell r="C320" t="str">
            <v>잔토처리인력AS</v>
          </cell>
          <cell r="D320">
            <v>89</v>
          </cell>
        </row>
        <row r="321">
          <cell r="A321">
            <v>319</v>
          </cell>
          <cell r="C321" t="str">
            <v>잔토처리인력보통토</v>
          </cell>
          <cell r="D321">
            <v>69</v>
          </cell>
        </row>
        <row r="322">
          <cell r="A322">
            <v>320</v>
          </cell>
          <cell r="C322" t="str">
            <v>잔토처리기계AS0.7</v>
          </cell>
          <cell r="D322">
            <v>2949</v>
          </cell>
        </row>
        <row r="323">
          <cell r="A323">
            <v>321</v>
          </cell>
          <cell r="C323" t="str">
            <v>잔토처리기계고사토0.7</v>
          </cell>
          <cell r="D323">
            <v>2205</v>
          </cell>
        </row>
        <row r="324">
          <cell r="A324">
            <v>322</v>
          </cell>
          <cell r="C324" t="str">
            <v>잔토처리기계AS0.4</v>
          </cell>
          <cell r="D324">
            <v>409</v>
          </cell>
        </row>
        <row r="325">
          <cell r="A325">
            <v>323</v>
          </cell>
          <cell r="C325" t="str">
            <v>잔토처리기계경암0.7</v>
          </cell>
          <cell r="D325">
            <v>3222</v>
          </cell>
        </row>
        <row r="326">
          <cell r="A326">
            <v>324</v>
          </cell>
          <cell r="C326" t="str">
            <v>보도불럭철거및가복구</v>
          </cell>
          <cell r="D326">
            <v>135</v>
          </cell>
        </row>
        <row r="327">
          <cell r="A327">
            <v>325</v>
          </cell>
          <cell r="C327" t="str">
            <v>AS포장줄눈파기CUTTER</v>
          </cell>
          <cell r="D327">
            <v>246</v>
          </cell>
        </row>
        <row r="328">
          <cell r="A328">
            <v>326</v>
          </cell>
          <cell r="C328" t="str">
            <v>포장파기(AS)인력</v>
          </cell>
          <cell r="D328">
            <v>2691</v>
          </cell>
        </row>
        <row r="329">
          <cell r="A329">
            <v>327</v>
          </cell>
          <cell r="C329" t="str">
            <v>포장파기(AS)기계</v>
          </cell>
          <cell r="D329">
            <v>1328</v>
          </cell>
        </row>
        <row r="330">
          <cell r="A330">
            <v>328</v>
          </cell>
          <cell r="C330" t="str">
            <v>기초잡석부설</v>
          </cell>
          <cell r="D330">
            <v>2063</v>
          </cell>
        </row>
        <row r="331">
          <cell r="A331">
            <v>329</v>
          </cell>
          <cell r="C331" t="str">
            <v>지상변압기1상30KVA기계화</v>
          </cell>
          <cell r="D331">
            <v>5293</v>
          </cell>
        </row>
        <row r="332">
          <cell r="A332">
            <v>330</v>
          </cell>
          <cell r="C332" t="str">
            <v>지상변압기1상50KVA기계화</v>
          </cell>
          <cell r="D332">
            <v>5293</v>
          </cell>
        </row>
        <row r="333">
          <cell r="A333">
            <v>331</v>
          </cell>
          <cell r="C333" t="str">
            <v>지상변압기1상75KVA기계화</v>
          </cell>
          <cell r="D333">
            <v>6836</v>
          </cell>
        </row>
        <row r="334">
          <cell r="A334">
            <v>332</v>
          </cell>
          <cell r="C334" t="str">
            <v>지상변압기1상100KVA기계화</v>
          </cell>
          <cell r="D334">
            <v>6836</v>
          </cell>
        </row>
        <row r="335">
          <cell r="A335">
            <v>333</v>
          </cell>
          <cell r="C335" t="str">
            <v>지상변압기1상150KVA기계화</v>
          </cell>
          <cell r="D335">
            <v>8664</v>
          </cell>
        </row>
        <row r="336">
          <cell r="A336">
            <v>334</v>
          </cell>
          <cell r="C336" t="str">
            <v>지상변압기1상200KVA기계화</v>
          </cell>
          <cell r="D336">
            <v>8664</v>
          </cell>
        </row>
        <row r="337">
          <cell r="A337">
            <v>335</v>
          </cell>
          <cell r="C337" t="str">
            <v>지상변압기3상기계화75KVA</v>
          </cell>
          <cell r="D337">
            <v>6836</v>
          </cell>
        </row>
        <row r="338">
          <cell r="A338">
            <v>336</v>
          </cell>
          <cell r="C338" t="str">
            <v>지상변압기3상기계화100KVA</v>
          </cell>
          <cell r="D338">
            <v>6836</v>
          </cell>
        </row>
        <row r="339">
          <cell r="A339">
            <v>337</v>
          </cell>
          <cell r="C339" t="str">
            <v>지상변압기3상기계화150KVA</v>
          </cell>
          <cell r="D339">
            <v>8664</v>
          </cell>
        </row>
        <row r="340">
          <cell r="A340">
            <v>338</v>
          </cell>
          <cell r="C340" t="str">
            <v>지상변압기3상기계화200KVA</v>
          </cell>
          <cell r="D340">
            <v>8664</v>
          </cell>
        </row>
        <row r="341">
          <cell r="A341">
            <v>339</v>
          </cell>
          <cell r="C341" t="str">
            <v>지상변압기3상기계화300KVA</v>
          </cell>
          <cell r="D341">
            <v>9020</v>
          </cell>
        </row>
        <row r="342">
          <cell r="A342">
            <v>340</v>
          </cell>
          <cell r="C342" t="str">
            <v>조립식기초대단상</v>
          </cell>
          <cell r="D342">
            <v>4922</v>
          </cell>
        </row>
        <row r="343">
          <cell r="A343">
            <v>341</v>
          </cell>
          <cell r="C343" t="str">
            <v>조립식기초대삼상</v>
          </cell>
          <cell r="D343">
            <v>4922</v>
          </cell>
        </row>
        <row r="344">
          <cell r="A344">
            <v>342</v>
          </cell>
          <cell r="C344" t="str">
            <v>조립맨홀몰탈1:3</v>
          </cell>
          <cell r="D344">
            <v>2096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  <cell r="B357" t="str">
            <v>변 압 기 철 거</v>
          </cell>
        </row>
        <row r="358">
          <cell r="A358">
            <v>356</v>
          </cell>
          <cell r="C358" t="str">
            <v>지상변압기1상30KVA</v>
          </cell>
          <cell r="D358">
            <v>2646</v>
          </cell>
        </row>
        <row r="359">
          <cell r="A359">
            <v>357</v>
          </cell>
          <cell r="C359" t="str">
            <v>지상변압기1상50KVA</v>
          </cell>
          <cell r="D359">
            <v>2646</v>
          </cell>
        </row>
        <row r="360">
          <cell r="A360">
            <v>358</v>
          </cell>
          <cell r="C360" t="str">
            <v>지상변압기1상75KVA</v>
          </cell>
          <cell r="D360">
            <v>3418</v>
          </cell>
        </row>
        <row r="361">
          <cell r="A361">
            <v>359</v>
          </cell>
          <cell r="C361" t="str">
            <v>지상변압기1상100KVA</v>
          </cell>
          <cell r="D361">
            <v>3418</v>
          </cell>
        </row>
        <row r="362">
          <cell r="A362">
            <v>360</v>
          </cell>
          <cell r="C362" t="str">
            <v>지상변압기1상150KVA</v>
          </cell>
          <cell r="D362">
            <v>4332</v>
          </cell>
        </row>
        <row r="363">
          <cell r="A363">
            <v>361</v>
          </cell>
          <cell r="C363" t="str">
            <v>지상변압기1상200KVA</v>
          </cell>
          <cell r="D363">
            <v>4332</v>
          </cell>
        </row>
        <row r="364">
          <cell r="A364">
            <v>362</v>
          </cell>
          <cell r="C364" t="str">
            <v>지상변압기3상75KVA</v>
          </cell>
          <cell r="D364">
            <v>3418</v>
          </cell>
        </row>
        <row r="365">
          <cell r="A365">
            <v>363</v>
          </cell>
          <cell r="C365" t="str">
            <v>지상변압기3상100KVA</v>
          </cell>
          <cell r="D365">
            <v>3418</v>
          </cell>
        </row>
        <row r="366">
          <cell r="A366">
            <v>364</v>
          </cell>
          <cell r="C366" t="str">
            <v>지상변압기3상150KVA</v>
          </cell>
          <cell r="D366">
            <v>4332</v>
          </cell>
        </row>
        <row r="367">
          <cell r="A367">
            <v>365</v>
          </cell>
          <cell r="C367" t="str">
            <v>지상변압기3상200KVA</v>
          </cell>
          <cell r="D367">
            <v>4332</v>
          </cell>
        </row>
        <row r="368">
          <cell r="A368">
            <v>366</v>
          </cell>
          <cell r="C368" t="str">
            <v>지상변압기3상300KVA</v>
          </cell>
          <cell r="D368">
            <v>4510</v>
          </cell>
        </row>
        <row r="369">
          <cell r="A369">
            <v>367</v>
          </cell>
          <cell r="C369" t="str">
            <v>조립식기초대단상</v>
          </cell>
          <cell r="D369">
            <v>2461</v>
          </cell>
        </row>
        <row r="370">
          <cell r="A370">
            <v>368</v>
          </cell>
          <cell r="C370" t="str">
            <v>조립식기초대삼상</v>
          </cell>
          <cell r="D370">
            <v>2461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  <cell r="B373" t="str">
            <v>변압기철거재사용</v>
          </cell>
        </row>
        <row r="374">
          <cell r="A374">
            <v>372</v>
          </cell>
          <cell r="C374" t="str">
            <v>지상변압기1상30KVA</v>
          </cell>
          <cell r="D374">
            <v>4234</v>
          </cell>
        </row>
        <row r="375">
          <cell r="A375">
            <v>373</v>
          </cell>
          <cell r="C375" t="str">
            <v>지상변압기1상50KVA</v>
          </cell>
          <cell r="D375">
            <v>4234</v>
          </cell>
        </row>
        <row r="376">
          <cell r="A376">
            <v>374</v>
          </cell>
          <cell r="C376" t="str">
            <v>지상변압기1상75KVA</v>
          </cell>
          <cell r="D376">
            <v>5469</v>
          </cell>
        </row>
        <row r="377">
          <cell r="A377">
            <v>375</v>
          </cell>
          <cell r="C377" t="str">
            <v>지상변압기1상100KVA</v>
          </cell>
          <cell r="D377">
            <v>5469</v>
          </cell>
        </row>
        <row r="378">
          <cell r="A378">
            <v>376</v>
          </cell>
          <cell r="C378" t="str">
            <v>지상변압기1상150KVA</v>
          </cell>
          <cell r="D378">
            <v>6931</v>
          </cell>
        </row>
        <row r="379">
          <cell r="A379">
            <v>377</v>
          </cell>
          <cell r="C379" t="str">
            <v>지상변압기1상200KVA</v>
          </cell>
          <cell r="D379">
            <v>6931</v>
          </cell>
        </row>
        <row r="380">
          <cell r="A380">
            <v>378</v>
          </cell>
          <cell r="C380" t="str">
            <v>지상변압기3상75KVA</v>
          </cell>
          <cell r="D380">
            <v>5469</v>
          </cell>
        </row>
        <row r="381">
          <cell r="A381">
            <v>379</v>
          </cell>
          <cell r="C381" t="str">
            <v>지상변압기3상100KVA</v>
          </cell>
          <cell r="D381">
            <v>5469</v>
          </cell>
        </row>
        <row r="382">
          <cell r="A382">
            <v>380</v>
          </cell>
          <cell r="C382" t="str">
            <v>지상변압기3상150KVA</v>
          </cell>
          <cell r="D382">
            <v>6931</v>
          </cell>
        </row>
        <row r="383">
          <cell r="A383">
            <v>381</v>
          </cell>
          <cell r="C383" t="str">
            <v>지상변압기3상200KVA</v>
          </cell>
          <cell r="D383">
            <v>6931</v>
          </cell>
        </row>
        <row r="384">
          <cell r="A384">
            <v>382</v>
          </cell>
          <cell r="C384" t="str">
            <v>지상변압기3상300KVA</v>
          </cell>
          <cell r="D384">
            <v>7216</v>
          </cell>
        </row>
        <row r="385">
          <cell r="A385">
            <v>383</v>
          </cell>
          <cell r="C385" t="str">
            <v>조립식기초대단상</v>
          </cell>
          <cell r="D385">
            <v>3937</v>
          </cell>
        </row>
        <row r="386">
          <cell r="A386">
            <v>384</v>
          </cell>
          <cell r="C386" t="str">
            <v>조립식기초대삼상</v>
          </cell>
          <cell r="D386">
            <v>3937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  <cell r="B398" t="str">
            <v>기준비용합계</v>
          </cell>
        </row>
        <row r="399">
          <cell r="A399">
            <v>397</v>
          </cell>
          <cell r="B399" t="str">
            <v xml:space="preserve">   잡재료비소계</v>
          </cell>
        </row>
        <row r="400">
          <cell r="A400">
            <v>398</v>
          </cell>
          <cell r="B400" t="str">
            <v xml:space="preserve">  인력비용A소계</v>
          </cell>
        </row>
        <row r="401">
          <cell r="A401">
            <v>399</v>
          </cell>
          <cell r="B401" t="str">
            <v xml:space="preserve">  인력비용B소계</v>
          </cell>
        </row>
        <row r="402">
          <cell r="A402">
            <v>400</v>
          </cell>
          <cell r="B402" t="str">
            <v xml:space="preserve">           소계</v>
          </cell>
        </row>
        <row r="403">
          <cell r="A403">
            <v>401</v>
          </cell>
          <cell r="B403" t="str">
            <v xml:space="preserve">   기계비용소계</v>
          </cell>
        </row>
        <row r="404">
          <cell r="A404">
            <v>402</v>
          </cell>
          <cell r="B404" t="str">
            <v>기 준 비 용</v>
          </cell>
        </row>
        <row r="405">
          <cell r="A405">
            <v>403</v>
          </cell>
          <cell r="B405" t="str">
            <v>인력비용A(0.68)</v>
          </cell>
        </row>
        <row r="406">
          <cell r="A406">
            <v>404</v>
          </cell>
          <cell r="B406" t="str">
            <v>관로케이블신설</v>
          </cell>
        </row>
        <row r="407">
          <cell r="A407">
            <v>405</v>
          </cell>
          <cell r="C407" t="str">
            <v>직선접속60SQ1개동시</v>
          </cell>
          <cell r="D407">
            <v>62923</v>
          </cell>
        </row>
        <row r="408">
          <cell r="A408">
            <v>406</v>
          </cell>
          <cell r="C408" t="str">
            <v>직선접속60SQ2개동시</v>
          </cell>
          <cell r="D408">
            <v>62294</v>
          </cell>
        </row>
        <row r="409">
          <cell r="A409">
            <v>407</v>
          </cell>
          <cell r="C409" t="str">
            <v>직선접속60SQ3개동시</v>
          </cell>
          <cell r="D409">
            <v>59984</v>
          </cell>
        </row>
        <row r="410">
          <cell r="A410">
            <v>408</v>
          </cell>
          <cell r="C410" t="str">
            <v>직선접속60SQ4개동시</v>
          </cell>
          <cell r="D410">
            <v>58833</v>
          </cell>
        </row>
        <row r="411">
          <cell r="A411">
            <v>409</v>
          </cell>
          <cell r="C411" t="str">
            <v>직선접속60SQ5개동시</v>
          </cell>
          <cell r="D411">
            <v>52855</v>
          </cell>
        </row>
        <row r="412">
          <cell r="A412">
            <v>410</v>
          </cell>
          <cell r="C412" t="str">
            <v>직선접속60SQ6개동시</v>
          </cell>
          <cell r="D412">
            <v>57678</v>
          </cell>
        </row>
        <row r="413">
          <cell r="A413">
            <v>411</v>
          </cell>
          <cell r="C413" t="str">
            <v>직선접속60SQ9개동시</v>
          </cell>
          <cell r="D413">
            <v>56908</v>
          </cell>
        </row>
        <row r="414">
          <cell r="A414">
            <v>412</v>
          </cell>
          <cell r="C414" t="str">
            <v>직선접속60SQ12개동시</v>
          </cell>
          <cell r="D414">
            <v>56524</v>
          </cell>
        </row>
        <row r="415">
          <cell r="A415">
            <v>413</v>
          </cell>
          <cell r="C415" t="str">
            <v>직선접속325SQ1개동시</v>
          </cell>
          <cell r="D415">
            <v>125838</v>
          </cell>
        </row>
        <row r="416">
          <cell r="A416">
            <v>414</v>
          </cell>
          <cell r="C416" t="str">
            <v>직선접속325SQ2개동시</v>
          </cell>
          <cell r="D416">
            <v>124580</v>
          </cell>
        </row>
        <row r="417">
          <cell r="A417">
            <v>415</v>
          </cell>
          <cell r="C417" t="str">
            <v>직선접속325SQ3개동시</v>
          </cell>
          <cell r="D417">
            <v>119961</v>
          </cell>
        </row>
        <row r="418">
          <cell r="A418">
            <v>416</v>
          </cell>
          <cell r="C418" t="str">
            <v>직선접속325SQ4개동시</v>
          </cell>
          <cell r="D418">
            <v>117659</v>
          </cell>
        </row>
        <row r="419">
          <cell r="A419">
            <v>417</v>
          </cell>
          <cell r="C419" t="str">
            <v>직선접속325SQ5개동시</v>
          </cell>
          <cell r="D419">
            <v>116274</v>
          </cell>
        </row>
        <row r="420">
          <cell r="A420">
            <v>418</v>
          </cell>
          <cell r="C420" t="str">
            <v>직선접속325SQ6개동시</v>
          </cell>
          <cell r="D420">
            <v>115356</v>
          </cell>
        </row>
        <row r="421">
          <cell r="A421">
            <v>419</v>
          </cell>
          <cell r="C421" t="str">
            <v>직선접속325SQ9개동시</v>
          </cell>
          <cell r="D421">
            <v>113808</v>
          </cell>
        </row>
        <row r="422">
          <cell r="A422">
            <v>420</v>
          </cell>
          <cell r="C422" t="str">
            <v>직선접속325SQ12개동시</v>
          </cell>
          <cell r="D422">
            <v>113040</v>
          </cell>
        </row>
        <row r="423">
          <cell r="A423">
            <v>421</v>
          </cell>
          <cell r="C423" t="str">
            <v>접지공사600V비닐(개소당)</v>
          </cell>
          <cell r="D423">
            <v>6736</v>
          </cell>
        </row>
        <row r="424">
          <cell r="A424">
            <v>422</v>
          </cell>
          <cell r="C424" t="str">
            <v>도통시험특고공300MM1공</v>
          </cell>
          <cell r="D424">
            <v>1869</v>
          </cell>
        </row>
        <row r="425">
          <cell r="A425">
            <v>423</v>
          </cell>
          <cell r="C425" t="str">
            <v>도통시험특고공300MM2공</v>
          </cell>
          <cell r="D425">
            <v>1682</v>
          </cell>
        </row>
        <row r="426">
          <cell r="A426">
            <v>424</v>
          </cell>
          <cell r="C426" t="str">
            <v>도통시험특고공300MM3공</v>
          </cell>
          <cell r="D426">
            <v>1620</v>
          </cell>
        </row>
        <row r="427">
          <cell r="A427">
            <v>425</v>
          </cell>
          <cell r="C427" t="str">
            <v>도통시험특고공300MM4공</v>
          </cell>
          <cell r="D427">
            <v>1589</v>
          </cell>
        </row>
        <row r="428">
          <cell r="A428">
            <v>426</v>
          </cell>
          <cell r="C428" t="str">
            <v>도통시험특고공300MM5공</v>
          </cell>
          <cell r="D428">
            <v>1570</v>
          </cell>
        </row>
        <row r="429">
          <cell r="A429">
            <v>427</v>
          </cell>
          <cell r="C429" t="str">
            <v>도통시험특고공300MM6공</v>
          </cell>
          <cell r="D429">
            <v>1557</v>
          </cell>
        </row>
        <row r="430">
          <cell r="A430">
            <v>428</v>
          </cell>
          <cell r="C430" t="str">
            <v>도통시험특고공150MM1공</v>
          </cell>
          <cell r="D430">
            <v>1539</v>
          </cell>
        </row>
        <row r="431">
          <cell r="A431">
            <v>429</v>
          </cell>
          <cell r="C431" t="str">
            <v>도통시험특고공150MM2공</v>
          </cell>
          <cell r="D431">
            <v>1385</v>
          </cell>
        </row>
        <row r="432">
          <cell r="A432">
            <v>430</v>
          </cell>
          <cell r="C432" t="str">
            <v>도통시험특고공150MM3공</v>
          </cell>
          <cell r="D432">
            <v>1334</v>
          </cell>
        </row>
        <row r="433">
          <cell r="A433">
            <v>431</v>
          </cell>
          <cell r="C433" t="str">
            <v>도통시험특고공150MM4공</v>
          </cell>
          <cell r="D433">
            <v>1308</v>
          </cell>
        </row>
        <row r="434">
          <cell r="A434">
            <v>432</v>
          </cell>
          <cell r="C434" t="str">
            <v>도통시험특고공150MM5공</v>
          </cell>
          <cell r="D434">
            <v>1293</v>
          </cell>
        </row>
        <row r="435">
          <cell r="A435">
            <v>433</v>
          </cell>
          <cell r="C435" t="str">
            <v>도통시험특고공150MM6공</v>
          </cell>
          <cell r="D435">
            <v>1282</v>
          </cell>
        </row>
        <row r="436">
          <cell r="A436">
            <v>434</v>
          </cell>
          <cell r="C436" t="str">
            <v>도통시험저압공150MM1공</v>
          </cell>
          <cell r="D436">
            <v>1458</v>
          </cell>
        </row>
        <row r="437">
          <cell r="A437">
            <v>435</v>
          </cell>
          <cell r="C437" t="str">
            <v>도통시험저압공150MM2공</v>
          </cell>
          <cell r="D437">
            <v>1312</v>
          </cell>
        </row>
        <row r="438">
          <cell r="A438">
            <v>436</v>
          </cell>
          <cell r="C438" t="str">
            <v>도통시험저압공150MM3공</v>
          </cell>
          <cell r="D438">
            <v>1264</v>
          </cell>
        </row>
        <row r="439">
          <cell r="A439">
            <v>437</v>
          </cell>
          <cell r="C439" t="str">
            <v>도통시험저압공150MM4공</v>
          </cell>
          <cell r="D439">
            <v>1239</v>
          </cell>
        </row>
        <row r="440">
          <cell r="A440">
            <v>438</v>
          </cell>
          <cell r="C440" t="str">
            <v>도통시험저압공150MM5공</v>
          </cell>
          <cell r="D440">
            <v>1225</v>
          </cell>
        </row>
        <row r="441">
          <cell r="A441">
            <v>439</v>
          </cell>
          <cell r="C441" t="str">
            <v>도통시험저압공150MM6공</v>
          </cell>
          <cell r="D441">
            <v>1215</v>
          </cell>
        </row>
        <row r="442">
          <cell r="A442">
            <v>440</v>
          </cell>
          <cell r="C442" t="str">
            <v>CV1회조수2 CV22SQ</v>
          </cell>
          <cell r="D442">
            <v>780</v>
          </cell>
        </row>
        <row r="443">
          <cell r="A443">
            <v>441</v>
          </cell>
          <cell r="C443" t="str">
            <v>CV1회조수2 CV38SQ</v>
          </cell>
          <cell r="D443">
            <v>880</v>
          </cell>
        </row>
        <row r="444">
          <cell r="A444">
            <v>442</v>
          </cell>
          <cell r="C444" t="str">
            <v>CV1회조수2 CV60SQ</v>
          </cell>
          <cell r="D444">
            <v>1019</v>
          </cell>
        </row>
        <row r="445">
          <cell r="A445">
            <v>443</v>
          </cell>
          <cell r="C445" t="str">
            <v>CV1회조수2 CV100SQ</v>
          </cell>
        </row>
        <row r="446">
          <cell r="A446">
            <v>444</v>
          </cell>
          <cell r="C446" t="str">
            <v>CV1회조수2 CV150SQ</v>
          </cell>
        </row>
        <row r="447">
          <cell r="A447">
            <v>445</v>
          </cell>
          <cell r="C447" t="str">
            <v>CV1회조수2 CV200SQ</v>
          </cell>
        </row>
        <row r="448">
          <cell r="A448">
            <v>446</v>
          </cell>
          <cell r="C448" t="str">
            <v>CV1회조수2 CV325SQ</v>
          </cell>
        </row>
        <row r="449">
          <cell r="A449">
            <v>447</v>
          </cell>
          <cell r="C449" t="str">
            <v>CNCV1회조수1,60SQ</v>
          </cell>
          <cell r="D449">
            <v>1972</v>
          </cell>
        </row>
        <row r="450">
          <cell r="A450">
            <v>448</v>
          </cell>
          <cell r="C450" t="str">
            <v>CNCV1회조수2,60SQ</v>
          </cell>
          <cell r="D450">
            <v>1834</v>
          </cell>
        </row>
        <row r="451">
          <cell r="A451">
            <v>449</v>
          </cell>
          <cell r="C451" t="str">
            <v>CNCV1회조수3,60SQ</v>
          </cell>
          <cell r="D451">
            <v>1743</v>
          </cell>
        </row>
        <row r="452">
          <cell r="A452">
            <v>450</v>
          </cell>
          <cell r="C452" t="str">
            <v>CNCV2회조수1,60SQ</v>
          </cell>
          <cell r="D452">
            <v>1834</v>
          </cell>
        </row>
        <row r="453">
          <cell r="A453">
            <v>451</v>
          </cell>
          <cell r="C453" t="str">
            <v>CNCV2회조수2,60SQ</v>
          </cell>
          <cell r="D453">
            <v>1651</v>
          </cell>
        </row>
        <row r="454">
          <cell r="A454">
            <v>452</v>
          </cell>
          <cell r="C454" t="str">
            <v>CNCV2회조수3,60SQ</v>
          </cell>
          <cell r="D454">
            <v>1568</v>
          </cell>
        </row>
        <row r="455">
          <cell r="A455">
            <v>453</v>
          </cell>
          <cell r="C455" t="str">
            <v>CNCV3회조수1,60SQ</v>
          </cell>
          <cell r="D455">
            <v>1589</v>
          </cell>
        </row>
        <row r="456">
          <cell r="A456">
            <v>454</v>
          </cell>
          <cell r="C456" t="str">
            <v>CNCV3회조수2,60SQ</v>
          </cell>
          <cell r="D456">
            <v>1589</v>
          </cell>
        </row>
        <row r="457">
          <cell r="A457">
            <v>455</v>
          </cell>
          <cell r="C457" t="str">
            <v>CNCV3회조수3,60SQ</v>
          </cell>
          <cell r="D457">
            <v>1510</v>
          </cell>
        </row>
        <row r="458">
          <cell r="A458">
            <v>456</v>
          </cell>
          <cell r="C458" t="str">
            <v>CNCV4회조수1,60SQ</v>
          </cell>
        </row>
        <row r="459">
          <cell r="A459">
            <v>457</v>
          </cell>
          <cell r="C459" t="str">
            <v>CNCV4회조수2,60SQ</v>
          </cell>
        </row>
        <row r="460">
          <cell r="A460">
            <v>458</v>
          </cell>
          <cell r="C460" t="str">
            <v>CNCV4회조수3,60SQ</v>
          </cell>
          <cell r="D460">
            <v>1481</v>
          </cell>
        </row>
        <row r="461">
          <cell r="A461">
            <v>459</v>
          </cell>
          <cell r="C461" t="str">
            <v>CNCV1회조수3,325SQ</v>
          </cell>
          <cell r="D461">
            <v>5096</v>
          </cell>
        </row>
        <row r="462">
          <cell r="A462">
            <v>460</v>
          </cell>
          <cell r="C462" t="str">
            <v>CNCV2회조수3,325SQ</v>
          </cell>
          <cell r="D462">
            <v>4586</v>
          </cell>
        </row>
        <row r="463">
          <cell r="A463">
            <v>461</v>
          </cell>
          <cell r="C463" t="str">
            <v>CNCV3회조수3,325SQ</v>
          </cell>
          <cell r="D463">
            <v>4416</v>
          </cell>
        </row>
        <row r="464">
          <cell r="A464">
            <v>462</v>
          </cell>
          <cell r="C464" t="str">
            <v>CNCV4회조수3,325SQ</v>
          </cell>
          <cell r="D464">
            <v>4332</v>
          </cell>
        </row>
        <row r="465">
          <cell r="A465">
            <v>463</v>
          </cell>
          <cell r="C465" t="str">
            <v>CV1회조수4, 22SQ</v>
          </cell>
          <cell r="D465">
            <v>736</v>
          </cell>
        </row>
        <row r="466">
          <cell r="A466">
            <v>464</v>
          </cell>
          <cell r="C466" t="str">
            <v>CV1회조수4, 38SQ</v>
          </cell>
          <cell r="D466">
            <v>830</v>
          </cell>
        </row>
        <row r="467">
          <cell r="A467">
            <v>465</v>
          </cell>
          <cell r="C467" t="str">
            <v>CV1회조수4, 60SQ</v>
          </cell>
          <cell r="D467">
            <v>961</v>
          </cell>
        </row>
        <row r="468">
          <cell r="A468">
            <v>466</v>
          </cell>
          <cell r="B468" t="str">
            <v xml:space="preserve">     철거재사용</v>
          </cell>
          <cell r="C468" t="str">
            <v>CV1회조수2, 22SQ</v>
          </cell>
          <cell r="D468">
            <v>624</v>
          </cell>
        </row>
        <row r="469">
          <cell r="A469">
            <v>467</v>
          </cell>
          <cell r="B469" t="str">
            <v xml:space="preserve">     철거재사용</v>
          </cell>
          <cell r="C469" t="str">
            <v>CV1회조수2, 38SQ</v>
          </cell>
          <cell r="D469">
            <v>704</v>
          </cell>
        </row>
        <row r="470">
          <cell r="A470">
            <v>468</v>
          </cell>
          <cell r="B470" t="str">
            <v xml:space="preserve">     철거재사용</v>
          </cell>
          <cell r="C470" t="str">
            <v>CV1회조수2, 60SQ</v>
          </cell>
          <cell r="D470">
            <v>815</v>
          </cell>
        </row>
        <row r="471">
          <cell r="A471">
            <v>469</v>
          </cell>
          <cell r="C471" t="str">
            <v>케이블접속장치 4TS</v>
          </cell>
          <cell r="D471">
            <v>132689</v>
          </cell>
        </row>
        <row r="472">
          <cell r="A472">
            <v>470</v>
          </cell>
          <cell r="C472" t="str">
            <v>케이블접속장치 2TS</v>
          </cell>
          <cell r="D472">
            <v>109506</v>
          </cell>
        </row>
        <row r="473">
          <cell r="A473">
            <v>471</v>
          </cell>
          <cell r="B473" t="str">
            <v xml:space="preserve">           철거</v>
          </cell>
          <cell r="C473" t="str">
            <v>CV1회조수2, CV22SQ</v>
          </cell>
          <cell r="D473">
            <v>390</v>
          </cell>
        </row>
        <row r="474">
          <cell r="A474">
            <v>472</v>
          </cell>
          <cell r="B474" t="str">
            <v xml:space="preserve">           철거</v>
          </cell>
          <cell r="C474" t="str">
            <v>CV1회조수2, CV60SQ</v>
          </cell>
          <cell r="D474">
            <v>509</v>
          </cell>
        </row>
        <row r="475">
          <cell r="A475">
            <v>473</v>
          </cell>
          <cell r="B475" t="str">
            <v xml:space="preserve">        철거재사</v>
          </cell>
          <cell r="C475" t="str">
            <v>CNCV1회조수3, 60SQ</v>
          </cell>
          <cell r="D475">
            <v>1743</v>
          </cell>
        </row>
        <row r="476">
          <cell r="A476">
            <v>474</v>
          </cell>
          <cell r="B476" t="str">
            <v>관로케이블철거</v>
          </cell>
        </row>
        <row r="477">
          <cell r="A477">
            <v>475</v>
          </cell>
          <cell r="B477" t="str">
            <v xml:space="preserve">           철거</v>
          </cell>
          <cell r="C477" t="str">
            <v>CNCV4회조수3,325SQ</v>
          </cell>
          <cell r="D477">
            <v>2124</v>
          </cell>
        </row>
        <row r="478">
          <cell r="A478">
            <v>476</v>
          </cell>
          <cell r="B478" t="str">
            <v xml:space="preserve">           철거</v>
          </cell>
          <cell r="C478" t="str">
            <v>CNCV2회동시1, 60SQ</v>
          </cell>
          <cell r="D478">
            <v>917</v>
          </cell>
        </row>
        <row r="479">
          <cell r="A479">
            <v>477</v>
          </cell>
          <cell r="B479" t="str">
            <v xml:space="preserve">           철거</v>
          </cell>
          <cell r="C479" t="str">
            <v>CNCV2회조수3, 60SQ</v>
          </cell>
          <cell r="D479">
            <v>784</v>
          </cell>
        </row>
        <row r="480">
          <cell r="A480">
            <v>478</v>
          </cell>
          <cell r="B480" t="str">
            <v xml:space="preserve">           철거</v>
          </cell>
          <cell r="C480" t="str">
            <v>CNCV3회조수3, 60SQ</v>
          </cell>
          <cell r="D480">
            <v>765</v>
          </cell>
        </row>
        <row r="481">
          <cell r="A481">
            <v>479</v>
          </cell>
          <cell r="B481" t="str">
            <v xml:space="preserve">           철거</v>
          </cell>
          <cell r="C481" t="str">
            <v>CNCV4회조수3, 60SQ</v>
          </cell>
          <cell r="D481">
            <v>726</v>
          </cell>
        </row>
        <row r="482">
          <cell r="A482">
            <v>480</v>
          </cell>
          <cell r="B482" t="str">
            <v xml:space="preserve">           철거</v>
          </cell>
          <cell r="C482" t="str">
            <v>CNCV1회조수3, 60SQ</v>
          </cell>
          <cell r="D482">
            <v>871</v>
          </cell>
        </row>
        <row r="483">
          <cell r="A483">
            <v>481</v>
          </cell>
          <cell r="B483" t="str">
            <v xml:space="preserve">           철거</v>
          </cell>
          <cell r="C483" t="str">
            <v>CNCV3회조수3, 325SQ</v>
          </cell>
          <cell r="D483">
            <v>2239</v>
          </cell>
        </row>
        <row r="484">
          <cell r="A484">
            <v>482</v>
          </cell>
          <cell r="B484" t="str">
            <v>케이블햇드신설</v>
          </cell>
        </row>
        <row r="485">
          <cell r="A485">
            <v>483</v>
          </cell>
          <cell r="C485" t="str">
            <v>전선압축접속95M미만</v>
          </cell>
          <cell r="D485">
            <v>18865</v>
          </cell>
        </row>
        <row r="486">
          <cell r="A486">
            <v>484</v>
          </cell>
          <cell r="C486" t="str">
            <v>전선압축접속95M이상</v>
          </cell>
          <cell r="D486">
            <v>21559</v>
          </cell>
        </row>
        <row r="487">
          <cell r="A487">
            <v>485</v>
          </cell>
          <cell r="C487" t="str">
            <v>종단접속제23KV325SQ3동시</v>
          </cell>
          <cell r="D487">
            <v>199949</v>
          </cell>
        </row>
        <row r="488">
          <cell r="A488">
            <v>486</v>
          </cell>
          <cell r="C488" t="str">
            <v>종단접속제23KV60SQ3동시</v>
          </cell>
          <cell r="D488">
            <v>99974</v>
          </cell>
        </row>
        <row r="489">
          <cell r="A489">
            <v>487</v>
          </cell>
          <cell r="C489" t="str">
            <v>종단접속제23KV60SQ1동시</v>
          </cell>
          <cell r="D489">
            <v>116550</v>
          </cell>
        </row>
        <row r="490">
          <cell r="A490">
            <v>488</v>
          </cell>
          <cell r="C490" t="str">
            <v>분기스리브압축2동시</v>
          </cell>
          <cell r="D490">
            <v>14879</v>
          </cell>
        </row>
        <row r="491">
          <cell r="A491">
            <v>489</v>
          </cell>
          <cell r="C491" t="str">
            <v>피뢰기신설</v>
          </cell>
          <cell r="D491">
            <v>22462</v>
          </cell>
        </row>
        <row r="492">
          <cell r="A492">
            <v>490</v>
          </cell>
          <cell r="B492" t="str">
            <v xml:space="preserve">           철거</v>
          </cell>
          <cell r="C492" t="str">
            <v>종단접속제23KV325SQ3동시</v>
          </cell>
          <cell r="D492">
            <v>99974</v>
          </cell>
        </row>
        <row r="493">
          <cell r="A493">
            <v>491</v>
          </cell>
          <cell r="C493" t="str">
            <v>종단접속재23KV,200SQ,3동시</v>
          </cell>
          <cell r="D493">
            <v>164802</v>
          </cell>
        </row>
        <row r="494">
          <cell r="A494">
            <v>492</v>
          </cell>
          <cell r="B494" t="str">
            <v xml:space="preserve">            </v>
          </cell>
          <cell r="C494" t="str">
            <v>종단접속제23KV 38SQ3동시</v>
          </cell>
          <cell r="D494">
            <v>83792</v>
          </cell>
        </row>
        <row r="495">
          <cell r="A495">
            <v>493</v>
          </cell>
        </row>
        <row r="496">
          <cell r="A496">
            <v>494</v>
          </cell>
          <cell r="B496" t="str">
            <v xml:space="preserve">           철거</v>
          </cell>
          <cell r="C496" t="str">
            <v>CV1회조수2, CV38SQ</v>
          </cell>
          <cell r="D496">
            <v>440</v>
          </cell>
        </row>
        <row r="497">
          <cell r="A497">
            <v>495</v>
          </cell>
          <cell r="B497" t="str">
            <v xml:space="preserve">           철거</v>
          </cell>
          <cell r="C497" t="str">
            <v>CNCV1회조수3,325SQ</v>
          </cell>
          <cell r="D497">
            <v>2548</v>
          </cell>
        </row>
        <row r="498">
          <cell r="A498">
            <v>496</v>
          </cell>
          <cell r="B498" t="str">
            <v xml:space="preserve">           철거</v>
          </cell>
          <cell r="C498" t="str">
            <v>CNCV2회조수3,325SQ</v>
          </cell>
          <cell r="D498">
            <v>2293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  <cell r="B502" t="str">
            <v>관  로  신  설</v>
          </cell>
        </row>
        <row r="503">
          <cell r="A503">
            <v>501</v>
          </cell>
          <cell r="C503" t="str">
            <v>도통시험특고공300MM1공</v>
          </cell>
          <cell r="D503">
            <v>1869</v>
          </cell>
        </row>
        <row r="504">
          <cell r="A504">
            <v>502</v>
          </cell>
          <cell r="C504" t="str">
            <v>도통시험특고공300MM2공</v>
          </cell>
          <cell r="D504">
            <v>1682</v>
          </cell>
        </row>
        <row r="505">
          <cell r="A505">
            <v>503</v>
          </cell>
          <cell r="C505" t="str">
            <v>도통시험특고공300MM3공</v>
          </cell>
          <cell r="D505">
            <v>1620</v>
          </cell>
        </row>
        <row r="506">
          <cell r="A506">
            <v>504</v>
          </cell>
          <cell r="C506" t="str">
            <v>도통시험특고공300MM4공</v>
          </cell>
          <cell r="D506">
            <v>1589</v>
          </cell>
        </row>
        <row r="507">
          <cell r="A507">
            <v>505</v>
          </cell>
          <cell r="C507" t="str">
            <v>도통시험특고공300MM5공</v>
          </cell>
          <cell r="D507">
            <v>1570</v>
          </cell>
        </row>
        <row r="508">
          <cell r="A508">
            <v>506</v>
          </cell>
          <cell r="C508" t="str">
            <v>도통시험특고공300MM6공</v>
          </cell>
          <cell r="D508">
            <v>1557</v>
          </cell>
        </row>
        <row r="509">
          <cell r="A509">
            <v>507</v>
          </cell>
          <cell r="C509" t="str">
            <v>도통시험특고공150MM1공</v>
          </cell>
          <cell r="D509">
            <v>1539</v>
          </cell>
        </row>
        <row r="510">
          <cell r="A510">
            <v>508</v>
          </cell>
          <cell r="C510" t="str">
            <v>도통시험특고공150MM2공</v>
          </cell>
          <cell r="D510">
            <v>1385</v>
          </cell>
        </row>
        <row r="511">
          <cell r="A511">
            <v>509</v>
          </cell>
          <cell r="C511" t="str">
            <v>도통시험특고공150MM3공</v>
          </cell>
          <cell r="D511">
            <v>1334</v>
          </cell>
        </row>
        <row r="512">
          <cell r="A512">
            <v>510</v>
          </cell>
          <cell r="C512" t="str">
            <v>도통시험특고공150MM4공</v>
          </cell>
          <cell r="D512">
            <v>1308</v>
          </cell>
        </row>
        <row r="513">
          <cell r="A513">
            <v>511</v>
          </cell>
          <cell r="C513" t="str">
            <v>도통시험특고공150MM5공</v>
          </cell>
          <cell r="D513">
            <v>1293</v>
          </cell>
        </row>
        <row r="514">
          <cell r="A514">
            <v>512</v>
          </cell>
          <cell r="C514" t="str">
            <v>도통시험특고공150MM6공</v>
          </cell>
          <cell r="D514">
            <v>1282</v>
          </cell>
        </row>
        <row r="515">
          <cell r="A515">
            <v>513</v>
          </cell>
          <cell r="C515" t="str">
            <v>도통시험저압공150MM1공</v>
          </cell>
          <cell r="D515">
            <v>1458</v>
          </cell>
        </row>
        <row r="516">
          <cell r="A516">
            <v>514</v>
          </cell>
          <cell r="C516" t="str">
            <v>도통시험저압공150MM2공</v>
          </cell>
          <cell r="D516">
            <v>1312</v>
          </cell>
        </row>
        <row r="517">
          <cell r="A517">
            <v>515</v>
          </cell>
          <cell r="C517" t="str">
            <v>도통시험저압공150MM3공</v>
          </cell>
          <cell r="D517">
            <v>1263</v>
          </cell>
        </row>
        <row r="518">
          <cell r="A518">
            <v>516</v>
          </cell>
          <cell r="C518" t="str">
            <v>도통시험저압공150MM4공</v>
          </cell>
          <cell r="D518">
            <v>1239</v>
          </cell>
        </row>
        <row r="519">
          <cell r="A519">
            <v>517</v>
          </cell>
          <cell r="C519" t="str">
            <v>도통시험저압공150MM5공</v>
          </cell>
          <cell r="D519">
            <v>1225</v>
          </cell>
        </row>
        <row r="520">
          <cell r="A520">
            <v>518</v>
          </cell>
          <cell r="C520" t="str">
            <v>도통시험저압공150MM6공</v>
          </cell>
          <cell r="D520">
            <v>1215</v>
          </cell>
        </row>
        <row r="521">
          <cell r="A521">
            <v>519</v>
          </cell>
          <cell r="C521" t="str">
            <v>도통시험저압공150MM7공</v>
          </cell>
          <cell r="D521">
            <v>1208</v>
          </cell>
        </row>
        <row r="522">
          <cell r="A522">
            <v>520</v>
          </cell>
          <cell r="C522" t="str">
            <v>도통시험저압공150MM8공</v>
          </cell>
          <cell r="D522">
            <v>1203</v>
          </cell>
        </row>
        <row r="523">
          <cell r="A523">
            <v>521</v>
          </cell>
          <cell r="C523" t="str">
            <v>도통시험저압공150MM10공</v>
          </cell>
          <cell r="D523">
            <v>1196</v>
          </cell>
        </row>
        <row r="524">
          <cell r="A524">
            <v>522</v>
          </cell>
          <cell r="C524" t="str">
            <v>도통시험특고공300MM7공</v>
          </cell>
          <cell r="D524">
            <v>1549</v>
          </cell>
        </row>
        <row r="525">
          <cell r="A525">
            <v>523</v>
          </cell>
          <cell r="C525" t="str">
            <v>도통시험특고공300MM8공</v>
          </cell>
          <cell r="D525">
            <v>1542</v>
          </cell>
        </row>
        <row r="526">
          <cell r="A526">
            <v>524</v>
          </cell>
          <cell r="C526" t="str">
            <v>도통시험특고공300MM10공</v>
          </cell>
          <cell r="D526">
            <v>1533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  <cell r="B532" t="str">
            <v>맨  홀  신  설</v>
          </cell>
        </row>
        <row r="533">
          <cell r="A533">
            <v>531</v>
          </cell>
          <cell r="C533" t="str">
            <v>접지공사1-2*1본(개당)</v>
          </cell>
          <cell r="D533">
            <v>26947</v>
          </cell>
        </row>
        <row r="534">
          <cell r="A534">
            <v>532</v>
          </cell>
          <cell r="C534" t="str">
            <v>접지공사1-2*3본</v>
          </cell>
          <cell r="D534">
            <v>141690</v>
          </cell>
        </row>
        <row r="535">
          <cell r="A535">
            <v>533</v>
          </cell>
          <cell r="C535" t="str">
            <v>고무아스팔트에멜젼도막방수</v>
          </cell>
          <cell r="D535">
            <v>14939</v>
          </cell>
        </row>
        <row r="536">
          <cell r="A536">
            <v>534</v>
          </cell>
          <cell r="C536" t="str">
            <v>접지선매설(M당)</v>
          </cell>
          <cell r="D536">
            <v>1355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  <cell r="B552" t="str">
            <v>핸 드 홀 신 설</v>
          </cell>
        </row>
        <row r="553">
          <cell r="A553">
            <v>551</v>
          </cell>
          <cell r="C553" t="str">
            <v>접지공사1-2*1본(개당)</v>
          </cell>
          <cell r="D553">
            <v>26947</v>
          </cell>
        </row>
        <row r="554">
          <cell r="A554">
            <v>552</v>
          </cell>
          <cell r="C554" t="str">
            <v>고무아스팔트에멀젼도막방수</v>
          </cell>
          <cell r="D554">
            <v>14939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  <cell r="B562" t="str">
            <v>개 폐 기 신 설</v>
          </cell>
        </row>
        <row r="563">
          <cell r="A563">
            <v>561</v>
          </cell>
          <cell r="C563" t="str">
            <v>접지공사1-2*1본(개당)</v>
          </cell>
          <cell r="D563">
            <v>26947</v>
          </cell>
        </row>
        <row r="564">
          <cell r="A564">
            <v>562</v>
          </cell>
          <cell r="C564" t="str">
            <v>개폐기신설인력</v>
          </cell>
          <cell r="D564">
            <v>347958</v>
          </cell>
        </row>
        <row r="565">
          <cell r="A565">
            <v>563</v>
          </cell>
          <cell r="C565" t="str">
            <v>개폐기엘보60SQ,1동시</v>
          </cell>
          <cell r="D565">
            <v>51935</v>
          </cell>
        </row>
        <row r="566">
          <cell r="A566">
            <v>564</v>
          </cell>
          <cell r="C566" t="str">
            <v>개폐기엘보60SQ,2동시</v>
          </cell>
          <cell r="D566">
            <v>47225</v>
          </cell>
        </row>
        <row r="567">
          <cell r="A567">
            <v>565</v>
          </cell>
          <cell r="C567" t="str">
            <v>개폐기엘보60SQ,3동시</v>
          </cell>
          <cell r="D567">
            <v>45010</v>
          </cell>
        </row>
        <row r="568">
          <cell r="A568">
            <v>566</v>
          </cell>
          <cell r="C568" t="str">
            <v>개폐기엘보60SQ,4동시</v>
          </cell>
          <cell r="D568">
            <v>47756</v>
          </cell>
        </row>
        <row r="569">
          <cell r="A569">
            <v>567</v>
          </cell>
          <cell r="C569" t="str">
            <v>개폐기엘보60SQ,5동시</v>
          </cell>
          <cell r="D569">
            <v>47194</v>
          </cell>
        </row>
        <row r="570">
          <cell r="A570">
            <v>568</v>
          </cell>
          <cell r="C570" t="str">
            <v>개폐기엘보60SQ,6동시</v>
          </cell>
          <cell r="D570">
            <v>43727</v>
          </cell>
        </row>
        <row r="571">
          <cell r="A571">
            <v>569</v>
          </cell>
          <cell r="C571" t="str">
            <v>개폐기엘보60SQ,7동시</v>
          </cell>
          <cell r="D571">
            <v>46552</v>
          </cell>
        </row>
        <row r="572">
          <cell r="A572">
            <v>570</v>
          </cell>
          <cell r="C572" t="str">
            <v>개폐기엘보60SQ,8동시</v>
          </cell>
          <cell r="D572">
            <v>46351</v>
          </cell>
        </row>
        <row r="573">
          <cell r="A573">
            <v>571</v>
          </cell>
          <cell r="C573" t="str">
            <v>개폐기엘보60SQ,9동시</v>
          </cell>
          <cell r="D573">
            <v>42702</v>
          </cell>
        </row>
        <row r="574">
          <cell r="A574">
            <v>572</v>
          </cell>
          <cell r="C574" t="str">
            <v>개폐기엘보60SQ,10동시</v>
          </cell>
          <cell r="D574">
            <v>46070</v>
          </cell>
        </row>
        <row r="575">
          <cell r="A575">
            <v>573</v>
          </cell>
          <cell r="C575" t="str">
            <v>개폐기엘보60SQ,11동시</v>
          </cell>
          <cell r="D575">
            <v>45968</v>
          </cell>
        </row>
        <row r="576">
          <cell r="A576">
            <v>574</v>
          </cell>
          <cell r="C576" t="str">
            <v>개폐기엘보60SQ,12동시</v>
          </cell>
          <cell r="D576">
            <v>42413</v>
          </cell>
        </row>
        <row r="577">
          <cell r="A577">
            <v>575</v>
          </cell>
          <cell r="C577" t="str">
            <v>개폐기엘보325SQ,3동시</v>
          </cell>
          <cell r="D577">
            <v>64919</v>
          </cell>
        </row>
        <row r="578">
          <cell r="A578">
            <v>576</v>
          </cell>
          <cell r="C578" t="str">
            <v>개폐기엘보325SQ,6동시</v>
          </cell>
          <cell r="D578">
            <v>62422</v>
          </cell>
        </row>
        <row r="579">
          <cell r="A579">
            <v>577</v>
          </cell>
          <cell r="C579" t="str">
            <v>개폐기엘보325SQ,9동시</v>
          </cell>
          <cell r="D579">
            <v>61590</v>
          </cell>
        </row>
        <row r="580">
          <cell r="A580">
            <v>578</v>
          </cell>
          <cell r="C580" t="str">
            <v>개폐기엘보325SQ,12동시</v>
          </cell>
          <cell r="D580">
            <v>61173</v>
          </cell>
        </row>
        <row r="581">
          <cell r="A581">
            <v>579</v>
          </cell>
          <cell r="C581" t="str">
            <v>접지선메설(M당)</v>
          </cell>
          <cell r="D581">
            <v>1355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  <cell r="B585" t="str">
            <v xml:space="preserve">          철거</v>
          </cell>
          <cell r="C585" t="str">
            <v>개폐기엘보60SQ, 3동시</v>
          </cell>
          <cell r="D585">
            <v>22505</v>
          </cell>
        </row>
        <row r="586">
          <cell r="A586">
            <v>584</v>
          </cell>
          <cell r="B586" t="str">
            <v xml:space="preserve">          철거</v>
          </cell>
          <cell r="C586" t="str">
            <v>개폐기엘보60SQ, 6동시</v>
          </cell>
          <cell r="D586">
            <v>21639</v>
          </cell>
        </row>
        <row r="587">
          <cell r="A587">
            <v>585</v>
          </cell>
          <cell r="B587" t="str">
            <v xml:space="preserve">          철거</v>
          </cell>
          <cell r="C587" t="str">
            <v>개페기엘보60SQ, 9동시</v>
          </cell>
          <cell r="D587">
            <v>21351</v>
          </cell>
        </row>
        <row r="588">
          <cell r="A588">
            <v>586</v>
          </cell>
          <cell r="B588" t="str">
            <v xml:space="preserve">          철거</v>
          </cell>
          <cell r="C588" t="str">
            <v>개폐기엘보60SQ, 12동시</v>
          </cell>
          <cell r="D588">
            <v>21206</v>
          </cell>
        </row>
        <row r="589">
          <cell r="A589">
            <v>587</v>
          </cell>
          <cell r="B589" t="str">
            <v xml:space="preserve">          철거</v>
          </cell>
          <cell r="C589" t="str">
            <v>개폐기엘보325SQ, 3동시</v>
          </cell>
          <cell r="D589">
            <v>32459</v>
          </cell>
        </row>
        <row r="590">
          <cell r="A590">
            <v>588</v>
          </cell>
          <cell r="B590" t="str">
            <v xml:space="preserve">          철거</v>
          </cell>
          <cell r="C590" t="str">
            <v>개페기엘보325SQ, 6동시</v>
          </cell>
          <cell r="D590">
            <v>31211</v>
          </cell>
        </row>
        <row r="591">
          <cell r="A591">
            <v>589</v>
          </cell>
          <cell r="B591" t="str">
            <v xml:space="preserve">          철거</v>
          </cell>
          <cell r="C591" t="str">
            <v>개폐기엘보325SQ, 9동시</v>
          </cell>
          <cell r="D591">
            <v>30795</v>
          </cell>
        </row>
        <row r="592">
          <cell r="A592">
            <v>590</v>
          </cell>
          <cell r="B592" t="str">
            <v xml:space="preserve">          철거</v>
          </cell>
          <cell r="C592" t="str">
            <v>개폐기엘보325SQ, 12동시</v>
          </cell>
          <cell r="D592">
            <v>30587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  <cell r="B612" t="str">
            <v>변 압 기 공 사</v>
          </cell>
        </row>
        <row r="613">
          <cell r="A613">
            <v>611</v>
          </cell>
          <cell r="C613" t="str">
            <v>접지공사1-2*1본(개당)</v>
          </cell>
          <cell r="D613">
            <v>26947</v>
          </cell>
        </row>
        <row r="614">
          <cell r="A614">
            <v>612</v>
          </cell>
          <cell r="C614" t="str">
            <v>접지선메설(M당)</v>
          </cell>
          <cell r="D614">
            <v>1355</v>
          </cell>
        </row>
        <row r="615">
          <cell r="A615">
            <v>613</v>
          </cell>
          <cell r="C615" t="str">
            <v>패드변압기3상75KVA</v>
          </cell>
          <cell r="D615">
            <v>465517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  <cell r="B622" t="str">
            <v>인력비용B(0.7)</v>
          </cell>
        </row>
        <row r="623">
          <cell r="A623">
            <v>621</v>
          </cell>
          <cell r="B623" t="str">
            <v>관로케이블신설</v>
          </cell>
        </row>
        <row r="624">
          <cell r="A624">
            <v>622</v>
          </cell>
          <cell r="C624" t="str">
            <v>행거취부(특고압)</v>
          </cell>
          <cell r="D624">
            <v>1398</v>
          </cell>
        </row>
        <row r="625">
          <cell r="A625">
            <v>623</v>
          </cell>
          <cell r="C625" t="str">
            <v>써포트2M이하1동시</v>
          </cell>
          <cell r="D625">
            <v>2798</v>
          </cell>
        </row>
        <row r="626">
          <cell r="A626">
            <v>624</v>
          </cell>
          <cell r="C626" t="str">
            <v>써포트2M이하2동시</v>
          </cell>
          <cell r="D626">
            <v>2518</v>
          </cell>
        </row>
        <row r="627">
          <cell r="A627">
            <v>625</v>
          </cell>
          <cell r="C627" t="str">
            <v>써포트2M이하3동시</v>
          </cell>
          <cell r="D627">
            <v>2425</v>
          </cell>
        </row>
        <row r="628">
          <cell r="A628">
            <v>626</v>
          </cell>
          <cell r="C628" t="str">
            <v>써포트2M이하4동시</v>
          </cell>
          <cell r="D628">
            <v>2378</v>
          </cell>
        </row>
        <row r="629">
          <cell r="A629">
            <v>627</v>
          </cell>
          <cell r="C629" t="str">
            <v>써포트2M이하5동시</v>
          </cell>
          <cell r="D629">
            <v>2350</v>
          </cell>
        </row>
        <row r="630">
          <cell r="A630">
            <v>628</v>
          </cell>
          <cell r="C630" t="str">
            <v>써포트2M이하6동시</v>
          </cell>
          <cell r="D630">
            <v>2285</v>
          </cell>
        </row>
        <row r="631">
          <cell r="A631">
            <v>629</v>
          </cell>
          <cell r="C631" t="str">
            <v>써포트2M이하7동시</v>
          </cell>
          <cell r="D631">
            <v>2272</v>
          </cell>
        </row>
        <row r="632">
          <cell r="A632">
            <v>630</v>
          </cell>
          <cell r="C632" t="str">
            <v>써포트2M이하8동시</v>
          </cell>
          <cell r="D632">
            <v>2263</v>
          </cell>
        </row>
        <row r="633">
          <cell r="A633">
            <v>631</v>
          </cell>
          <cell r="C633" t="str">
            <v>써포트2M이하9동시</v>
          </cell>
          <cell r="D633">
            <v>2255</v>
          </cell>
        </row>
        <row r="634">
          <cell r="A634">
            <v>632</v>
          </cell>
          <cell r="C634" t="str">
            <v>써포트2M이하10동시</v>
          </cell>
          <cell r="D634">
            <v>2249</v>
          </cell>
        </row>
        <row r="635">
          <cell r="A635">
            <v>633</v>
          </cell>
          <cell r="C635" t="str">
            <v>써포트2M이하11동시</v>
          </cell>
          <cell r="D635">
            <v>2319</v>
          </cell>
        </row>
        <row r="636">
          <cell r="A636">
            <v>634</v>
          </cell>
          <cell r="C636" t="str">
            <v>써포트2M이하12동시</v>
          </cell>
          <cell r="D636">
            <v>2240</v>
          </cell>
        </row>
        <row r="637">
          <cell r="A637">
            <v>635</v>
          </cell>
          <cell r="C637" t="str">
            <v>크리트취부,3선조임</v>
          </cell>
          <cell r="D637">
            <v>4871</v>
          </cell>
        </row>
        <row r="638">
          <cell r="A638">
            <v>636</v>
          </cell>
          <cell r="C638" t="str">
            <v>크리트취부,하부고정</v>
          </cell>
          <cell r="D638">
            <v>2435</v>
          </cell>
        </row>
        <row r="639">
          <cell r="A639">
            <v>637</v>
          </cell>
          <cell r="C639" t="str">
            <v>앙카볼트(13.8*100)</v>
          </cell>
          <cell r="D639">
            <v>4871</v>
          </cell>
        </row>
        <row r="640">
          <cell r="A640">
            <v>638</v>
          </cell>
          <cell r="C640" t="str">
            <v>지중용표시찰취부(특고압)</v>
          </cell>
          <cell r="D640">
            <v>881</v>
          </cell>
        </row>
        <row r="641">
          <cell r="A641">
            <v>639</v>
          </cell>
          <cell r="C641" t="str">
            <v>지중용표시찰취부(저압)</v>
          </cell>
          <cell r="D641">
            <v>780</v>
          </cell>
        </row>
        <row r="642">
          <cell r="A642">
            <v>640</v>
          </cell>
          <cell r="C642" t="str">
            <v>특고압케이블지중선로표시기</v>
          </cell>
          <cell r="D642">
            <v>11331</v>
          </cell>
        </row>
        <row r="643">
          <cell r="A643">
            <v>641</v>
          </cell>
          <cell r="C643" t="str">
            <v>삽입형관로구방수장치1동시</v>
          </cell>
          <cell r="D643">
            <v>23082</v>
          </cell>
        </row>
        <row r="644">
          <cell r="A644">
            <v>642</v>
          </cell>
          <cell r="C644" t="str">
            <v>삽입형관로구방수장치2동시</v>
          </cell>
          <cell r="D644">
            <v>20774</v>
          </cell>
        </row>
        <row r="645">
          <cell r="A645">
            <v>643</v>
          </cell>
          <cell r="C645" t="str">
            <v>삽입형관로구방수장치3동시</v>
          </cell>
          <cell r="D645">
            <v>20003</v>
          </cell>
        </row>
        <row r="646">
          <cell r="A646">
            <v>644</v>
          </cell>
          <cell r="C646" t="str">
            <v>삽입형관로구방수장치4동시</v>
          </cell>
          <cell r="D646">
            <v>19620</v>
          </cell>
        </row>
        <row r="647">
          <cell r="A647">
            <v>645</v>
          </cell>
          <cell r="C647" t="str">
            <v>삽입형관로구방수장치5동시</v>
          </cell>
          <cell r="D647">
            <v>19010</v>
          </cell>
        </row>
        <row r="648">
          <cell r="A648">
            <v>646</v>
          </cell>
          <cell r="C648" t="str">
            <v>삽입형관로구방수장치6동시</v>
          </cell>
          <cell r="D648">
            <v>18859</v>
          </cell>
        </row>
        <row r="649">
          <cell r="A649">
            <v>647</v>
          </cell>
          <cell r="C649" t="str">
            <v>삽입형관로구방수장치7동시</v>
          </cell>
          <cell r="D649">
            <v>18752</v>
          </cell>
        </row>
        <row r="650">
          <cell r="A650">
            <v>648</v>
          </cell>
          <cell r="C650" t="str">
            <v>삽입형관로구방수장치8동시</v>
          </cell>
          <cell r="D650">
            <v>18671</v>
          </cell>
        </row>
        <row r="651">
          <cell r="A651">
            <v>649</v>
          </cell>
          <cell r="C651" t="str">
            <v>삽입형관로구방수장치9동시</v>
          </cell>
          <cell r="D651">
            <v>18608</v>
          </cell>
        </row>
        <row r="652">
          <cell r="A652">
            <v>650</v>
          </cell>
          <cell r="C652" t="str">
            <v>삽입형관로구방수장치10동시</v>
          </cell>
          <cell r="D652">
            <v>18558</v>
          </cell>
        </row>
        <row r="653">
          <cell r="A653">
            <v>651</v>
          </cell>
          <cell r="C653" t="str">
            <v>삽입형관로구방수장치11동시</v>
          </cell>
          <cell r="D653">
            <v>19138</v>
          </cell>
        </row>
        <row r="654">
          <cell r="A654">
            <v>652</v>
          </cell>
          <cell r="C654" t="str">
            <v>삽입형관로구방수장치12동시</v>
          </cell>
          <cell r="D654">
            <v>18482</v>
          </cell>
        </row>
        <row r="655">
          <cell r="A655">
            <v>653</v>
          </cell>
          <cell r="C655" t="str">
            <v>동관단자단말처리22SQ</v>
          </cell>
          <cell r="D655">
            <v>8404</v>
          </cell>
        </row>
        <row r="656">
          <cell r="A656">
            <v>654</v>
          </cell>
          <cell r="C656" t="str">
            <v>동관단자단말처리38SQ</v>
          </cell>
          <cell r="D656">
            <v>9980</v>
          </cell>
        </row>
        <row r="657">
          <cell r="A657">
            <v>655</v>
          </cell>
          <cell r="C657" t="str">
            <v>동관단자단말처리60SQ</v>
          </cell>
          <cell r="D657">
            <v>12081</v>
          </cell>
        </row>
        <row r="658">
          <cell r="A658">
            <v>656</v>
          </cell>
          <cell r="C658" t="str">
            <v>강제전선관 ST54MM</v>
          </cell>
          <cell r="D658">
            <v>28979</v>
          </cell>
        </row>
        <row r="659">
          <cell r="A659">
            <v>657</v>
          </cell>
          <cell r="C659" t="str">
            <v>동관단자단말처리200SQ</v>
          </cell>
          <cell r="D659">
            <v>14502</v>
          </cell>
        </row>
        <row r="660">
          <cell r="A660">
            <v>658</v>
          </cell>
          <cell r="C660" t="str">
            <v>써포트1M이하1동시</v>
          </cell>
          <cell r="D660">
            <v>960</v>
          </cell>
        </row>
        <row r="661">
          <cell r="A661">
            <v>659</v>
          </cell>
          <cell r="C661" t="str">
            <v>써포트1M이하2동시</v>
          </cell>
          <cell r="D661">
            <v>864</v>
          </cell>
        </row>
        <row r="662">
          <cell r="A662">
            <v>660</v>
          </cell>
          <cell r="C662" t="str">
            <v>써포트1M이하4동시</v>
          </cell>
          <cell r="D662">
            <v>816</v>
          </cell>
        </row>
        <row r="663">
          <cell r="A663">
            <v>661</v>
          </cell>
          <cell r="C663" t="str">
            <v>동관단자단말처리100SQ</v>
          </cell>
          <cell r="D663">
            <v>10675</v>
          </cell>
        </row>
        <row r="664">
          <cell r="A664">
            <v>662</v>
          </cell>
          <cell r="B664" t="str">
            <v>관로케이블철거</v>
          </cell>
        </row>
        <row r="665">
          <cell r="A665">
            <v>663</v>
          </cell>
          <cell r="C665" t="str">
            <v>지중용표시찰(특고압)</v>
          </cell>
          <cell r="D665">
            <v>440</v>
          </cell>
        </row>
        <row r="666">
          <cell r="A666">
            <v>664</v>
          </cell>
          <cell r="C666" t="str">
            <v>삽입형관로구방수장치1동시</v>
          </cell>
          <cell r="D666">
            <v>11541</v>
          </cell>
        </row>
        <row r="667">
          <cell r="A667">
            <v>665</v>
          </cell>
          <cell r="C667" t="str">
            <v>삽입형관로구방수장치2동시</v>
          </cell>
          <cell r="D667">
            <v>10387</v>
          </cell>
        </row>
        <row r="668">
          <cell r="A668">
            <v>666</v>
          </cell>
          <cell r="C668" t="str">
            <v>삽입형관로구방수장치3동시</v>
          </cell>
          <cell r="D668">
            <v>10001</v>
          </cell>
        </row>
        <row r="669">
          <cell r="A669">
            <v>667</v>
          </cell>
          <cell r="C669" t="str">
            <v>삽입형관로구방수장치4동시</v>
          </cell>
          <cell r="D669">
            <v>9810</v>
          </cell>
        </row>
        <row r="670">
          <cell r="A670">
            <v>668</v>
          </cell>
          <cell r="C670" t="str">
            <v>삽입형관로구방수장치5동시</v>
          </cell>
          <cell r="D670">
            <v>9824</v>
          </cell>
        </row>
        <row r="671">
          <cell r="A671">
            <v>669</v>
          </cell>
          <cell r="C671" t="str">
            <v>삽입형관로구방수장치6동시</v>
          </cell>
          <cell r="D671">
            <v>9429</v>
          </cell>
        </row>
        <row r="672">
          <cell r="A672">
            <v>670</v>
          </cell>
          <cell r="C672" t="str">
            <v>삽입형관로구방수장치7동시</v>
          </cell>
          <cell r="D672">
            <v>9690</v>
          </cell>
        </row>
        <row r="673">
          <cell r="A673">
            <v>671</v>
          </cell>
          <cell r="C673" t="str">
            <v>삽입형관로구방수장치8동시</v>
          </cell>
          <cell r="D673">
            <v>9649</v>
          </cell>
        </row>
        <row r="674">
          <cell r="A674">
            <v>672</v>
          </cell>
          <cell r="C674" t="str">
            <v>삽입형관로구방수장치9동시</v>
          </cell>
          <cell r="D674">
            <v>9616</v>
          </cell>
        </row>
        <row r="675">
          <cell r="A675">
            <v>673</v>
          </cell>
          <cell r="C675" t="str">
            <v>삽입형관로구방수장치10동시</v>
          </cell>
          <cell r="D675">
            <v>9590</v>
          </cell>
        </row>
        <row r="676">
          <cell r="A676">
            <v>674</v>
          </cell>
          <cell r="C676" t="str">
            <v>지중용표시찰취부(저압)</v>
          </cell>
          <cell r="D676">
            <v>390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  <cell r="C685" t="str">
            <v>난연도료FR-C</v>
          </cell>
          <cell r="D685">
            <v>13518</v>
          </cell>
        </row>
        <row r="686">
          <cell r="A686">
            <v>684</v>
          </cell>
          <cell r="B686" t="str">
            <v>케이블햇드신설</v>
          </cell>
        </row>
        <row r="687">
          <cell r="A687">
            <v>685</v>
          </cell>
          <cell r="C687" t="str">
            <v>케이블지지금구(220)</v>
          </cell>
          <cell r="D687">
            <v>59353</v>
          </cell>
        </row>
        <row r="688">
          <cell r="A688">
            <v>686</v>
          </cell>
          <cell r="C688" t="str">
            <v>전주용입상관130*2.2*2</v>
          </cell>
          <cell r="D688">
            <v>57907</v>
          </cell>
        </row>
        <row r="689">
          <cell r="A689">
            <v>687</v>
          </cell>
          <cell r="C689" t="str">
            <v>분기스리브카바</v>
          </cell>
          <cell r="D689">
            <v>4232</v>
          </cell>
        </row>
        <row r="690">
          <cell r="A690">
            <v>688</v>
          </cell>
          <cell r="C690" t="str">
            <v>분기스리브카바4동시</v>
          </cell>
          <cell r="D690">
            <v>2099</v>
          </cell>
        </row>
        <row r="691">
          <cell r="A691">
            <v>689</v>
          </cell>
          <cell r="C691" t="str">
            <v>조립식반할관</v>
          </cell>
          <cell r="D691">
            <v>57907</v>
          </cell>
        </row>
        <row r="692">
          <cell r="A692">
            <v>690</v>
          </cell>
          <cell r="C692" t="str">
            <v>인하선3선식</v>
          </cell>
          <cell r="D692">
            <v>16792</v>
          </cell>
        </row>
        <row r="693">
          <cell r="A693">
            <v>691</v>
          </cell>
          <cell r="C693" t="str">
            <v>크리트취부상하고정</v>
          </cell>
          <cell r="D693">
            <v>4871</v>
          </cell>
        </row>
        <row r="694">
          <cell r="A694">
            <v>692</v>
          </cell>
          <cell r="C694" t="str">
            <v>인하선1선식</v>
          </cell>
          <cell r="D694">
            <v>9101</v>
          </cell>
        </row>
        <row r="695">
          <cell r="A695">
            <v>693</v>
          </cell>
        </row>
        <row r="696">
          <cell r="A696">
            <v>694</v>
          </cell>
          <cell r="B696" t="str">
            <v>케이블헤드철거</v>
          </cell>
          <cell r="C696" t="str">
            <v>크리트취부상하고정</v>
          </cell>
          <cell r="D696">
            <v>4871</v>
          </cell>
        </row>
        <row r="697">
          <cell r="A697">
            <v>695</v>
          </cell>
          <cell r="C697" t="str">
            <v>케이블지지금구(220)</v>
          </cell>
          <cell r="D697">
            <v>29676</v>
          </cell>
        </row>
        <row r="698">
          <cell r="A698">
            <v>696</v>
          </cell>
          <cell r="C698" t="str">
            <v>전주용입상관130*2.2*2</v>
          </cell>
          <cell r="D698">
            <v>28953</v>
          </cell>
        </row>
        <row r="699">
          <cell r="A699">
            <v>697</v>
          </cell>
          <cell r="C699" t="str">
            <v>조립식반할관</v>
          </cell>
          <cell r="D699">
            <v>28953</v>
          </cell>
        </row>
        <row r="700">
          <cell r="A700">
            <v>698</v>
          </cell>
          <cell r="C700" t="str">
            <v>인하선3선식</v>
          </cell>
          <cell r="D700">
            <v>8396</v>
          </cell>
        </row>
        <row r="701">
          <cell r="A701">
            <v>699</v>
          </cell>
        </row>
        <row r="702">
          <cell r="A702">
            <v>700</v>
          </cell>
          <cell r="B702" t="str">
            <v>관 로 신 설</v>
          </cell>
        </row>
        <row r="703">
          <cell r="A703">
            <v>701</v>
          </cell>
          <cell r="C703" t="str">
            <v>토사터파기(보통토)인력0-1M</v>
          </cell>
          <cell r="D703">
            <v>8495</v>
          </cell>
        </row>
        <row r="704">
          <cell r="A704">
            <v>702</v>
          </cell>
          <cell r="C704" t="str">
            <v>토사터파기(보통토)인력1-2M</v>
          </cell>
          <cell r="D704">
            <v>11468</v>
          </cell>
        </row>
        <row r="705">
          <cell r="A705">
            <v>703</v>
          </cell>
          <cell r="C705" t="str">
            <v>원토되메우기다지기인력</v>
          </cell>
          <cell r="D705">
            <v>8919</v>
          </cell>
        </row>
        <row r="706">
          <cell r="A706">
            <v>704</v>
          </cell>
          <cell r="C706" t="str">
            <v>포장파괴(AS)인력</v>
          </cell>
          <cell r="D706">
            <v>88195</v>
          </cell>
        </row>
        <row r="707">
          <cell r="A707">
            <v>705</v>
          </cell>
          <cell r="C707" t="str">
            <v>보도불럭철거및가복구</v>
          </cell>
          <cell r="D707">
            <v>4316</v>
          </cell>
        </row>
        <row r="708">
          <cell r="A708">
            <v>706</v>
          </cell>
          <cell r="C708" t="str">
            <v>모래되메우기다지기인력</v>
          </cell>
          <cell r="D708">
            <v>6796</v>
          </cell>
        </row>
        <row r="709">
          <cell r="A709">
            <v>707</v>
          </cell>
          <cell r="C709" t="str">
            <v>강관부설200MM동시3공</v>
          </cell>
          <cell r="D709">
            <v>18268</v>
          </cell>
        </row>
        <row r="710">
          <cell r="A710">
            <v>708</v>
          </cell>
          <cell r="C710" t="str">
            <v>강관부설200MM동시2공</v>
          </cell>
          <cell r="D710">
            <v>18971</v>
          </cell>
        </row>
        <row r="711">
          <cell r="A711">
            <v>709</v>
          </cell>
          <cell r="C711" t="str">
            <v>강관부설200MM동시1공</v>
          </cell>
          <cell r="D711">
            <v>21079</v>
          </cell>
        </row>
        <row r="712">
          <cell r="A712">
            <v>710</v>
          </cell>
          <cell r="C712" t="str">
            <v>레미콘타설R-40-135-8</v>
          </cell>
          <cell r="D712">
            <v>22118</v>
          </cell>
        </row>
        <row r="713">
          <cell r="A713">
            <v>711</v>
          </cell>
          <cell r="C713" t="str">
            <v>거프집설치6회</v>
          </cell>
          <cell r="D713">
            <v>9654</v>
          </cell>
        </row>
        <row r="714">
          <cell r="A714">
            <v>712</v>
          </cell>
          <cell r="C714" t="str">
            <v>케이블매설표지시트설치(특고)</v>
          </cell>
          <cell r="D714">
            <v>95</v>
          </cell>
        </row>
        <row r="715">
          <cell r="A715">
            <v>713</v>
          </cell>
          <cell r="C715" t="str">
            <v>100MM이상이종접속관설치</v>
          </cell>
          <cell r="D715">
            <v>15266</v>
          </cell>
        </row>
        <row r="716">
          <cell r="A716">
            <v>714</v>
          </cell>
          <cell r="C716" t="str">
            <v>파형관부설100MM1공</v>
          </cell>
          <cell r="D716">
            <v>4405</v>
          </cell>
        </row>
        <row r="717">
          <cell r="A717">
            <v>715</v>
          </cell>
          <cell r="C717" t="str">
            <v>파형관부설100MM2공</v>
          </cell>
          <cell r="D717">
            <v>3964</v>
          </cell>
        </row>
        <row r="718">
          <cell r="A718">
            <v>716</v>
          </cell>
          <cell r="C718" t="str">
            <v>파형관부설100MM3공</v>
          </cell>
          <cell r="D718">
            <v>3817</v>
          </cell>
        </row>
        <row r="719">
          <cell r="A719">
            <v>717</v>
          </cell>
          <cell r="C719" t="str">
            <v>파형관부설100MM4공</v>
          </cell>
          <cell r="D719">
            <v>3744</v>
          </cell>
        </row>
        <row r="720">
          <cell r="A720">
            <v>718</v>
          </cell>
          <cell r="C720" t="str">
            <v>파형관부설100MM6공</v>
          </cell>
          <cell r="D720">
            <v>3670</v>
          </cell>
        </row>
        <row r="721">
          <cell r="A721">
            <v>719</v>
          </cell>
          <cell r="C721" t="str">
            <v>파형관부설100MM8공</v>
          </cell>
          <cell r="D721">
            <v>3634</v>
          </cell>
        </row>
        <row r="722">
          <cell r="A722">
            <v>720</v>
          </cell>
          <cell r="C722" t="str">
            <v>파형관부설125MM1공</v>
          </cell>
          <cell r="D722">
            <v>6025</v>
          </cell>
        </row>
        <row r="723">
          <cell r="A723">
            <v>721</v>
          </cell>
          <cell r="C723" t="str">
            <v>파형관부설125MM2공</v>
          </cell>
          <cell r="D723">
            <v>5422</v>
          </cell>
        </row>
        <row r="724">
          <cell r="A724">
            <v>722</v>
          </cell>
          <cell r="C724" t="str">
            <v>파형관부설125MM3공</v>
          </cell>
          <cell r="D724">
            <v>5221</v>
          </cell>
        </row>
        <row r="725">
          <cell r="A725">
            <v>723</v>
          </cell>
          <cell r="C725" t="str">
            <v>파형관부설125MM4공</v>
          </cell>
          <cell r="D725">
            <v>5121</v>
          </cell>
        </row>
        <row r="726">
          <cell r="A726">
            <v>724</v>
          </cell>
          <cell r="C726" t="str">
            <v>파형관부설125MM6공</v>
          </cell>
          <cell r="D726">
            <v>5020</v>
          </cell>
        </row>
        <row r="727">
          <cell r="A727">
            <v>725</v>
          </cell>
          <cell r="C727" t="str">
            <v>파형관부설125MM8공</v>
          </cell>
          <cell r="D727">
            <v>4128</v>
          </cell>
        </row>
        <row r="728">
          <cell r="A728">
            <v>726</v>
          </cell>
          <cell r="C728" t="str">
            <v>파형관부설150MM1공</v>
          </cell>
          <cell r="D728">
            <v>7425</v>
          </cell>
        </row>
        <row r="729">
          <cell r="A729">
            <v>727</v>
          </cell>
          <cell r="C729" t="str">
            <v>파형관부설150MM2공</v>
          </cell>
          <cell r="D729">
            <v>6683</v>
          </cell>
        </row>
        <row r="730">
          <cell r="A730">
            <v>728</v>
          </cell>
          <cell r="C730" t="str">
            <v>파형관부설150MM3공</v>
          </cell>
          <cell r="D730">
            <v>6435</v>
          </cell>
        </row>
        <row r="731">
          <cell r="A731">
            <v>729</v>
          </cell>
          <cell r="C731" t="str">
            <v>파형관부설150MM4공</v>
          </cell>
          <cell r="D731">
            <v>6311</v>
          </cell>
        </row>
        <row r="732">
          <cell r="A732">
            <v>730</v>
          </cell>
          <cell r="C732" t="str">
            <v>파형관부설150MM6공</v>
          </cell>
          <cell r="D732">
            <v>6187</v>
          </cell>
        </row>
        <row r="733">
          <cell r="A733">
            <v>731</v>
          </cell>
          <cell r="C733" t="str">
            <v>파형관부설150MM8공</v>
          </cell>
          <cell r="D733">
            <v>6125</v>
          </cell>
        </row>
        <row r="734">
          <cell r="A734">
            <v>732</v>
          </cell>
          <cell r="C734" t="str">
            <v>파형관부설175MM1공</v>
          </cell>
          <cell r="D734">
            <v>8936</v>
          </cell>
        </row>
        <row r="735">
          <cell r="A735">
            <v>733</v>
          </cell>
          <cell r="C735" t="str">
            <v>파형관부설175MM2공</v>
          </cell>
          <cell r="D735">
            <v>8042</v>
          </cell>
        </row>
        <row r="736">
          <cell r="A736">
            <v>734</v>
          </cell>
          <cell r="C736" t="str">
            <v>파형관부설175MM3공</v>
          </cell>
          <cell r="D736">
            <v>7744</v>
          </cell>
        </row>
        <row r="737">
          <cell r="A737">
            <v>735</v>
          </cell>
          <cell r="C737" t="str">
            <v>파형관부설175MM4공</v>
          </cell>
          <cell r="D737">
            <v>7595</v>
          </cell>
        </row>
        <row r="738">
          <cell r="A738">
            <v>736</v>
          </cell>
          <cell r="C738" t="str">
            <v>파형관부설175MM6공</v>
          </cell>
          <cell r="D738">
            <v>5472</v>
          </cell>
        </row>
        <row r="739">
          <cell r="A739">
            <v>737</v>
          </cell>
          <cell r="C739" t="str">
            <v>파형관부설175MM8공</v>
          </cell>
          <cell r="D739">
            <v>4886</v>
          </cell>
        </row>
        <row r="740">
          <cell r="A740">
            <v>738</v>
          </cell>
          <cell r="C740" t="str">
            <v>AS기층(t=15cm )</v>
          </cell>
          <cell r="D740">
            <v>403987</v>
          </cell>
        </row>
        <row r="741">
          <cell r="A741">
            <v>739</v>
          </cell>
          <cell r="C741" t="str">
            <v>AS중간층(t=7.5cm )</v>
          </cell>
          <cell r="D741">
            <v>346899</v>
          </cell>
        </row>
        <row r="742">
          <cell r="A742">
            <v>740</v>
          </cell>
          <cell r="C742" t="str">
            <v>AS표층(t=5cm )</v>
          </cell>
          <cell r="D742">
            <v>307952</v>
          </cell>
        </row>
        <row r="743">
          <cell r="A743">
            <v>741</v>
          </cell>
          <cell r="C743" t="str">
            <v>파형관부설175MM9공</v>
          </cell>
          <cell r="D743">
            <v>4456</v>
          </cell>
        </row>
        <row r="744">
          <cell r="A744">
            <v>742</v>
          </cell>
          <cell r="C744" t="str">
            <v>파형관부설100MM5공</v>
          </cell>
          <cell r="D744">
            <v>2781</v>
          </cell>
        </row>
        <row r="745">
          <cell r="A745">
            <v>743</v>
          </cell>
          <cell r="C745" t="str">
            <v>파형관부설125MM5공</v>
          </cell>
          <cell r="D745">
            <v>4579</v>
          </cell>
        </row>
        <row r="746">
          <cell r="A746">
            <v>744</v>
          </cell>
          <cell r="C746" t="str">
            <v>파형관부설175MM5공</v>
          </cell>
          <cell r="D746">
            <v>6791</v>
          </cell>
        </row>
        <row r="747">
          <cell r="A747">
            <v>745</v>
          </cell>
          <cell r="C747" t="str">
            <v>보도블럭본복구(소형고압)</v>
          </cell>
          <cell r="D747">
            <v>631544</v>
          </cell>
        </row>
        <row r="748">
          <cell r="A748">
            <v>746</v>
          </cell>
          <cell r="C748" t="str">
            <v>보도블럭철거(소형저압)</v>
          </cell>
          <cell r="D748">
            <v>315772</v>
          </cell>
        </row>
        <row r="749">
          <cell r="A749">
            <v>747</v>
          </cell>
          <cell r="C749" t="str">
            <v>케이블매설표지시트(저압)</v>
          </cell>
          <cell r="D749">
            <v>79</v>
          </cell>
        </row>
        <row r="750">
          <cell r="A750">
            <v>748</v>
          </cell>
          <cell r="C750" t="str">
            <v>강관부설100MM동시1공</v>
          </cell>
          <cell r="D750">
            <v>13876</v>
          </cell>
        </row>
        <row r="751">
          <cell r="A751">
            <v>749</v>
          </cell>
          <cell r="C751" t="str">
            <v>강관부설150MM동시1공</v>
          </cell>
          <cell r="D751">
            <v>16978</v>
          </cell>
        </row>
        <row r="752">
          <cell r="A752">
            <v>750</v>
          </cell>
          <cell r="B752" t="str">
            <v>핸드홀신설</v>
          </cell>
        </row>
        <row r="753">
          <cell r="A753">
            <v>751</v>
          </cell>
          <cell r="C753" t="str">
            <v>보도블럭철거및가복구</v>
          </cell>
          <cell r="D753">
            <v>4316</v>
          </cell>
        </row>
        <row r="754">
          <cell r="A754">
            <v>752</v>
          </cell>
          <cell r="C754" t="str">
            <v>발판볼트설치</v>
          </cell>
          <cell r="D754">
            <v>4196</v>
          </cell>
        </row>
        <row r="755">
          <cell r="A755">
            <v>753</v>
          </cell>
          <cell r="C755" t="str">
            <v>청동볼트설치</v>
          </cell>
          <cell r="D755">
            <v>26285</v>
          </cell>
        </row>
        <row r="756">
          <cell r="A756">
            <v>754</v>
          </cell>
          <cell r="C756" t="str">
            <v>레미콘타설R-40-135-8</v>
          </cell>
          <cell r="D756">
            <v>22118</v>
          </cell>
        </row>
        <row r="757">
          <cell r="A757">
            <v>755</v>
          </cell>
          <cell r="C757" t="str">
            <v>핸드홀카바설치(4각)</v>
          </cell>
          <cell r="D757">
            <v>62954</v>
          </cell>
        </row>
        <row r="758">
          <cell r="A758">
            <v>756</v>
          </cell>
          <cell r="C758" t="str">
            <v>철근가공조립보통</v>
          </cell>
          <cell r="D758">
            <v>401457</v>
          </cell>
        </row>
        <row r="759">
          <cell r="A759">
            <v>757</v>
          </cell>
          <cell r="C759" t="str">
            <v>거프집설치3회</v>
          </cell>
          <cell r="D759">
            <v>15117</v>
          </cell>
        </row>
        <row r="760">
          <cell r="A760">
            <v>758</v>
          </cell>
          <cell r="C760" t="str">
            <v>훅구설치</v>
          </cell>
          <cell r="D760">
            <v>17012</v>
          </cell>
        </row>
        <row r="761">
          <cell r="A761">
            <v>759</v>
          </cell>
          <cell r="C761" t="str">
            <v>관로구방수장치몸체100MM1동시</v>
          </cell>
          <cell r="D761">
            <v>8619</v>
          </cell>
        </row>
        <row r="762">
          <cell r="A762">
            <v>760</v>
          </cell>
          <cell r="C762" t="str">
            <v>관로구방수장치몸체100MM2동시</v>
          </cell>
          <cell r="D762">
            <v>7757</v>
          </cell>
        </row>
        <row r="763">
          <cell r="A763">
            <v>761</v>
          </cell>
          <cell r="C763" t="str">
            <v>관로구방수장치몸체100MM3동시</v>
          </cell>
          <cell r="D763">
            <v>8054</v>
          </cell>
        </row>
        <row r="764">
          <cell r="A764">
            <v>762</v>
          </cell>
          <cell r="C764" t="str">
            <v>관로구방수장치몸체100MM4동시</v>
          </cell>
          <cell r="D764">
            <v>7326</v>
          </cell>
        </row>
        <row r="765">
          <cell r="A765">
            <v>763</v>
          </cell>
          <cell r="C765" t="str">
            <v>관로구방수장치몸체100MM5동시</v>
          </cell>
          <cell r="D765">
            <v>7239</v>
          </cell>
        </row>
        <row r="766">
          <cell r="A766">
            <v>764</v>
          </cell>
          <cell r="C766" t="str">
            <v>관로구방수장치몸체100MM6동시</v>
          </cell>
          <cell r="D766">
            <v>7182</v>
          </cell>
        </row>
        <row r="767">
          <cell r="A767">
            <v>765</v>
          </cell>
          <cell r="C767" t="str">
            <v>관로구방수장치몸체100MM7동시</v>
          </cell>
          <cell r="D767">
            <v>7700</v>
          </cell>
        </row>
        <row r="768">
          <cell r="A768">
            <v>766</v>
          </cell>
          <cell r="C768" t="str">
            <v>관로구방수장치몸체100MM8동시</v>
          </cell>
          <cell r="D768">
            <v>7110</v>
          </cell>
        </row>
        <row r="769">
          <cell r="A769">
            <v>767</v>
          </cell>
          <cell r="C769" t="str">
            <v>관로구방수장치몸체100MM9동시</v>
          </cell>
          <cell r="D769">
            <v>7086</v>
          </cell>
        </row>
        <row r="770">
          <cell r="A770">
            <v>768</v>
          </cell>
          <cell r="C770" t="str">
            <v>관로구방수장치몸체100MM10동시</v>
          </cell>
          <cell r="D770">
            <v>7067</v>
          </cell>
        </row>
        <row r="771">
          <cell r="A771">
            <v>769</v>
          </cell>
          <cell r="C771" t="str">
            <v>관로구방수장치몸체150MM1동시</v>
          </cell>
          <cell r="D771">
            <v>9489</v>
          </cell>
        </row>
        <row r="772">
          <cell r="A772">
            <v>770</v>
          </cell>
          <cell r="C772" t="str">
            <v>관로구방수장치몸체150MM2동시</v>
          </cell>
          <cell r="D772">
            <v>8540</v>
          </cell>
        </row>
        <row r="773">
          <cell r="A773">
            <v>771</v>
          </cell>
          <cell r="C773" t="str">
            <v>관로구방수장치몸체150MM3동시</v>
          </cell>
          <cell r="D773">
            <v>8224</v>
          </cell>
        </row>
        <row r="774">
          <cell r="A774">
            <v>772</v>
          </cell>
          <cell r="C774" t="str">
            <v>관로구방수장치몸체150MM4동시</v>
          </cell>
          <cell r="D774">
            <v>8066</v>
          </cell>
        </row>
        <row r="775">
          <cell r="A775">
            <v>773</v>
          </cell>
          <cell r="C775" t="str">
            <v>관로구방수장치몸체150MM5동시</v>
          </cell>
          <cell r="D775">
            <v>7971</v>
          </cell>
        </row>
        <row r="776">
          <cell r="A776">
            <v>774</v>
          </cell>
          <cell r="C776" t="str">
            <v>관로구방수장치몸체150MM6동시</v>
          </cell>
          <cell r="D776">
            <v>7907</v>
          </cell>
        </row>
        <row r="777">
          <cell r="A777">
            <v>775</v>
          </cell>
          <cell r="C777" t="str">
            <v>관로구방수장치몸체150MM7동시</v>
          </cell>
          <cell r="D777">
            <v>7862</v>
          </cell>
        </row>
        <row r="778">
          <cell r="A778">
            <v>776</v>
          </cell>
          <cell r="C778" t="str">
            <v>관로구방수장치몸체150MM8동시</v>
          </cell>
          <cell r="D778">
            <v>7828</v>
          </cell>
        </row>
        <row r="779">
          <cell r="A779">
            <v>777</v>
          </cell>
          <cell r="C779" t="str">
            <v>관로구방수장치몸체150MM9동시</v>
          </cell>
          <cell r="D779">
            <v>7802</v>
          </cell>
        </row>
        <row r="780">
          <cell r="A780">
            <v>778</v>
          </cell>
          <cell r="C780" t="str">
            <v>관로구방수장치몸체150MM10동시</v>
          </cell>
          <cell r="D780">
            <v>7781</v>
          </cell>
        </row>
        <row r="781">
          <cell r="A781">
            <v>779</v>
          </cell>
          <cell r="C781" t="str">
            <v>관로구방수장치몸체175MM1동시</v>
          </cell>
          <cell r="D781">
            <v>10692</v>
          </cell>
        </row>
        <row r="782">
          <cell r="A782">
            <v>780</v>
          </cell>
          <cell r="C782" t="str">
            <v>관로구방수장치몸체175MM2동시</v>
          </cell>
          <cell r="D782">
            <v>9623</v>
          </cell>
        </row>
        <row r="783">
          <cell r="A783">
            <v>781</v>
          </cell>
          <cell r="C783" t="str">
            <v>관로구방수장치몸체175MM3동시</v>
          </cell>
          <cell r="D783">
            <v>9266</v>
          </cell>
        </row>
        <row r="784">
          <cell r="A784">
            <v>782</v>
          </cell>
          <cell r="C784" t="str">
            <v>관로구방수장치몸체175MM4동시</v>
          </cell>
          <cell r="D784">
            <v>9088</v>
          </cell>
        </row>
        <row r="785">
          <cell r="A785">
            <v>783</v>
          </cell>
          <cell r="C785" t="str">
            <v>관로구방수장치몸체175MM5동시</v>
          </cell>
          <cell r="D785">
            <v>8981</v>
          </cell>
        </row>
        <row r="786">
          <cell r="A786">
            <v>784</v>
          </cell>
          <cell r="C786" t="str">
            <v>관로구방수장치몸체175MM6동시</v>
          </cell>
          <cell r="D786">
            <v>8910</v>
          </cell>
        </row>
        <row r="787">
          <cell r="A787">
            <v>785</v>
          </cell>
          <cell r="C787" t="str">
            <v>관로구방수장치몸체175MM7동시</v>
          </cell>
          <cell r="D787">
            <v>8859</v>
          </cell>
        </row>
        <row r="788">
          <cell r="A788">
            <v>786</v>
          </cell>
          <cell r="C788" t="str">
            <v>관로구방수장치몸체175MM8동시</v>
          </cell>
          <cell r="D788">
            <v>8821</v>
          </cell>
        </row>
        <row r="789">
          <cell r="A789">
            <v>787</v>
          </cell>
          <cell r="C789" t="str">
            <v>관로구방수장치몸체175MM9동시</v>
          </cell>
          <cell r="D789">
            <v>8791</v>
          </cell>
        </row>
        <row r="790">
          <cell r="A790">
            <v>788</v>
          </cell>
          <cell r="C790" t="str">
            <v>관로구방수장치몸체175MM10동시</v>
          </cell>
          <cell r="D790">
            <v>8767</v>
          </cell>
        </row>
        <row r="791">
          <cell r="A791">
            <v>789</v>
          </cell>
          <cell r="C791" t="str">
            <v>관로구방수장치몸체175MM11동시</v>
          </cell>
          <cell r="D791">
            <v>8291</v>
          </cell>
        </row>
        <row r="792">
          <cell r="A792">
            <v>790</v>
          </cell>
          <cell r="C792" t="str">
            <v>방수층 보호재바름</v>
          </cell>
          <cell r="D792">
            <v>3222</v>
          </cell>
        </row>
        <row r="793">
          <cell r="A793">
            <v>791</v>
          </cell>
          <cell r="C793" t="str">
            <v>벽체구멍뚫기200MM</v>
          </cell>
          <cell r="D793">
            <v>22787</v>
          </cell>
        </row>
        <row r="794">
          <cell r="A794">
            <v>792</v>
          </cell>
          <cell r="C794" t="str">
            <v>관로구방수장치몸체175MM20이상</v>
          </cell>
          <cell r="D794">
            <v>8170</v>
          </cell>
        </row>
        <row r="795">
          <cell r="A795">
            <v>793</v>
          </cell>
          <cell r="C795" t="str">
            <v>관로구방수장치몸체100MM20이상</v>
          </cell>
          <cell r="D795">
            <v>7064</v>
          </cell>
        </row>
        <row r="796">
          <cell r="A796">
            <v>794</v>
          </cell>
          <cell r="C796" t="str">
            <v>기초잡석부설</v>
          </cell>
          <cell r="D796">
            <v>21237</v>
          </cell>
        </row>
        <row r="797">
          <cell r="A797">
            <v>795</v>
          </cell>
          <cell r="C797" t="str">
            <v>보호몰탈바름5MM</v>
          </cell>
          <cell r="D797">
            <v>6200</v>
          </cell>
        </row>
        <row r="798">
          <cell r="A798">
            <v>796</v>
          </cell>
          <cell r="C798" t="str">
            <v>보호몰탈바름30MM</v>
          </cell>
          <cell r="D798">
            <v>7262</v>
          </cell>
        </row>
        <row r="799">
          <cell r="A799">
            <v>797</v>
          </cell>
          <cell r="C799" t="str">
            <v>수팽창고무지수재설치</v>
          </cell>
          <cell r="D799">
            <v>1061</v>
          </cell>
        </row>
        <row r="800">
          <cell r="A800">
            <v>798</v>
          </cell>
          <cell r="C800" t="str">
            <v>조립맨홀몰탈1:2</v>
          </cell>
          <cell r="D800">
            <v>46068</v>
          </cell>
        </row>
        <row r="801">
          <cell r="A801">
            <v>799</v>
          </cell>
          <cell r="C801" t="str">
            <v>조립맨홀몰탈1:3</v>
          </cell>
          <cell r="D801">
            <v>46068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  <cell r="B807" t="str">
            <v>맨 홀 신 설</v>
          </cell>
        </row>
        <row r="808">
          <cell r="A808">
            <v>806</v>
          </cell>
          <cell r="C808" t="str">
            <v>보도불럭철거및가복구</v>
          </cell>
          <cell r="D808">
            <v>4316</v>
          </cell>
        </row>
        <row r="809">
          <cell r="A809">
            <v>807</v>
          </cell>
          <cell r="C809" t="str">
            <v>발판볼트설치</v>
          </cell>
          <cell r="D809">
            <v>4196</v>
          </cell>
        </row>
        <row r="810">
          <cell r="A810">
            <v>808</v>
          </cell>
          <cell r="C810" t="str">
            <v>동바리설치철거3회</v>
          </cell>
          <cell r="D810">
            <v>19715</v>
          </cell>
        </row>
        <row r="811">
          <cell r="A811">
            <v>809</v>
          </cell>
          <cell r="C811" t="str">
            <v>청동볼트설치</v>
          </cell>
          <cell r="D811">
            <v>26285</v>
          </cell>
        </row>
        <row r="812">
          <cell r="A812">
            <v>810</v>
          </cell>
          <cell r="C812" t="str">
            <v>물받이설치</v>
          </cell>
          <cell r="D812">
            <v>17012</v>
          </cell>
        </row>
        <row r="813">
          <cell r="A813">
            <v>811</v>
          </cell>
          <cell r="C813" t="str">
            <v>훅구설치</v>
          </cell>
          <cell r="D813">
            <v>17012</v>
          </cell>
        </row>
        <row r="814">
          <cell r="A814">
            <v>812</v>
          </cell>
          <cell r="C814" t="str">
            <v>맨홀카바설치</v>
          </cell>
          <cell r="D814">
            <v>62954</v>
          </cell>
        </row>
        <row r="815">
          <cell r="A815">
            <v>813</v>
          </cell>
          <cell r="C815" t="str">
            <v>철근가공조립보통</v>
          </cell>
          <cell r="D815">
            <v>435493</v>
          </cell>
        </row>
        <row r="816">
          <cell r="A816">
            <v>814</v>
          </cell>
          <cell r="C816" t="str">
            <v>방수층보호재바름</v>
          </cell>
          <cell r="D816">
            <v>2545</v>
          </cell>
        </row>
        <row r="817">
          <cell r="A817">
            <v>815</v>
          </cell>
          <cell r="C817" t="str">
            <v>거프집설치3회</v>
          </cell>
          <cell r="D817">
            <v>15117</v>
          </cell>
        </row>
        <row r="818">
          <cell r="A818">
            <v>816</v>
          </cell>
          <cell r="C818" t="str">
            <v>거프집설치4회</v>
          </cell>
          <cell r="D818">
            <v>11167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  <cell r="B832" t="str">
            <v xml:space="preserve">개 폐 기 신 설 </v>
          </cell>
        </row>
        <row r="833">
          <cell r="A833">
            <v>831</v>
          </cell>
          <cell r="C833" t="str">
            <v>원토되메우기다지기인력</v>
          </cell>
          <cell r="D833">
            <v>8919</v>
          </cell>
        </row>
        <row r="834">
          <cell r="A834">
            <v>832</v>
          </cell>
          <cell r="C834" t="str">
            <v>터파기(보통토)인력0-1M</v>
          </cell>
          <cell r="D834">
            <v>8495</v>
          </cell>
        </row>
        <row r="835">
          <cell r="A835">
            <v>833</v>
          </cell>
          <cell r="C835" t="str">
            <v>터파기(보통토)인력1-2M</v>
          </cell>
          <cell r="D835">
            <v>11468</v>
          </cell>
        </row>
        <row r="836">
          <cell r="A836">
            <v>834</v>
          </cell>
          <cell r="C836" t="str">
            <v>보도불럭철거및가복구</v>
          </cell>
          <cell r="D836">
            <v>4316</v>
          </cell>
        </row>
        <row r="837">
          <cell r="A837">
            <v>835</v>
          </cell>
          <cell r="C837" t="str">
            <v>기초잡석부설</v>
          </cell>
          <cell r="D837">
            <v>21237</v>
          </cell>
        </row>
        <row r="838">
          <cell r="A838">
            <v>836</v>
          </cell>
          <cell r="C838" t="str">
            <v>모래되메우기다지기인력</v>
          </cell>
          <cell r="D838">
            <v>6796</v>
          </cell>
        </row>
        <row r="839">
          <cell r="A839">
            <v>837</v>
          </cell>
          <cell r="C839" t="str">
            <v>잔토처리(보통토)인력</v>
          </cell>
          <cell r="D839">
            <v>4714</v>
          </cell>
        </row>
        <row r="840">
          <cell r="A840">
            <v>838</v>
          </cell>
          <cell r="C840" t="str">
            <v>조립맨홀몰탈1:3</v>
          </cell>
          <cell r="D840">
            <v>44830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  <cell r="B852" t="str">
            <v>변 압 기 신 설</v>
          </cell>
        </row>
        <row r="853">
          <cell r="A853">
            <v>851</v>
          </cell>
          <cell r="C853" t="str">
            <v>원토되메우기다지기인력</v>
          </cell>
          <cell r="D853">
            <v>8919</v>
          </cell>
        </row>
        <row r="854">
          <cell r="A854">
            <v>852</v>
          </cell>
          <cell r="C854" t="str">
            <v>터파기(보통토)인력0-1</v>
          </cell>
          <cell r="D854">
            <v>8495</v>
          </cell>
        </row>
        <row r="855">
          <cell r="A855">
            <v>853</v>
          </cell>
          <cell r="C855" t="str">
            <v>터파기(보통토)인력1-2</v>
          </cell>
          <cell r="D855">
            <v>11468</v>
          </cell>
        </row>
        <row r="856">
          <cell r="A856">
            <v>854</v>
          </cell>
          <cell r="C856" t="str">
            <v>모래되메우기다지기인력</v>
          </cell>
          <cell r="D856">
            <v>6795</v>
          </cell>
        </row>
        <row r="857">
          <cell r="A857">
            <v>855</v>
          </cell>
          <cell r="C857" t="str">
            <v>잔토처리인력보통토</v>
          </cell>
          <cell r="D857">
            <v>4714</v>
          </cell>
        </row>
        <row r="858">
          <cell r="A858">
            <v>856</v>
          </cell>
          <cell r="C858" t="str">
            <v>기초잡석부설</v>
          </cell>
          <cell r="D858">
            <v>21237</v>
          </cell>
        </row>
        <row r="859">
          <cell r="A859">
            <v>857</v>
          </cell>
          <cell r="C859" t="str">
            <v>보도불럭철거및가복구</v>
          </cell>
          <cell r="D859">
            <v>4316</v>
          </cell>
        </row>
        <row r="860">
          <cell r="A860">
            <v>858</v>
          </cell>
          <cell r="C860" t="str">
            <v>앙카볼트</v>
          </cell>
          <cell r="D860">
            <v>4871</v>
          </cell>
        </row>
        <row r="861">
          <cell r="A861">
            <v>859</v>
          </cell>
          <cell r="C861" t="str">
            <v>패드변압기엘보1동시</v>
          </cell>
          <cell r="D861">
            <v>42866</v>
          </cell>
        </row>
        <row r="862">
          <cell r="A862">
            <v>860</v>
          </cell>
          <cell r="C862" t="str">
            <v>패드변압기엘보2동시</v>
          </cell>
          <cell r="D862">
            <v>38579</v>
          </cell>
        </row>
        <row r="863">
          <cell r="A863">
            <v>861</v>
          </cell>
          <cell r="C863" t="str">
            <v>패드변압기엘보3동시</v>
          </cell>
          <cell r="D863">
            <v>37150</v>
          </cell>
        </row>
        <row r="864">
          <cell r="A864">
            <v>862</v>
          </cell>
          <cell r="C864" t="str">
            <v>패드변압기엘보4동시</v>
          </cell>
          <cell r="D864">
            <v>36436</v>
          </cell>
        </row>
        <row r="865">
          <cell r="A865">
            <v>863</v>
          </cell>
          <cell r="C865" t="str">
            <v>패드변압기엘보5동시</v>
          </cell>
          <cell r="D865">
            <v>36007</v>
          </cell>
        </row>
        <row r="866">
          <cell r="A866">
            <v>864</v>
          </cell>
          <cell r="C866" t="str">
            <v>패드변압기엘보6동시</v>
          </cell>
          <cell r="D866">
            <v>35721</v>
          </cell>
        </row>
        <row r="867">
          <cell r="A867">
            <v>865</v>
          </cell>
          <cell r="C867" t="str">
            <v>터파기(견질토)인력0-1</v>
          </cell>
          <cell r="D867">
            <v>9458</v>
          </cell>
        </row>
        <row r="868">
          <cell r="A868">
            <v>866</v>
          </cell>
          <cell r="C868" t="str">
            <v>터파기(견질토)인력1-2</v>
          </cell>
          <cell r="D868">
            <v>12733</v>
          </cell>
        </row>
        <row r="869">
          <cell r="A869">
            <v>867</v>
          </cell>
          <cell r="C869" t="str">
            <v>터파기(견질토)인력2-3</v>
          </cell>
          <cell r="D869">
            <v>16007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  <cell r="B877" t="str">
            <v>변압기철거</v>
          </cell>
        </row>
        <row r="878">
          <cell r="A878">
            <v>876</v>
          </cell>
          <cell r="C878" t="str">
            <v>앙카볼트</v>
          </cell>
          <cell r="D878">
            <v>4871</v>
          </cell>
        </row>
        <row r="879">
          <cell r="A879">
            <v>877</v>
          </cell>
          <cell r="C879" t="str">
            <v>패드변압기엘보1동시</v>
          </cell>
          <cell r="D879">
            <v>21433</v>
          </cell>
        </row>
        <row r="880">
          <cell r="A880">
            <v>878</v>
          </cell>
          <cell r="C880" t="str">
            <v>패드변압기엘보2동시</v>
          </cell>
          <cell r="D880">
            <v>19289</v>
          </cell>
        </row>
        <row r="881">
          <cell r="A881">
            <v>879</v>
          </cell>
          <cell r="C881" t="str">
            <v>패드변압기엘보3동시</v>
          </cell>
          <cell r="D881">
            <v>18575</v>
          </cell>
        </row>
        <row r="882">
          <cell r="A882">
            <v>880</v>
          </cell>
          <cell r="C882" t="str">
            <v>패드변압기엘보4동시</v>
          </cell>
          <cell r="D882">
            <v>18218</v>
          </cell>
        </row>
        <row r="883">
          <cell r="A883">
            <v>881</v>
          </cell>
          <cell r="C883" t="str">
            <v>패드변압기엘보5동시</v>
          </cell>
          <cell r="D883">
            <v>18003</v>
          </cell>
        </row>
        <row r="884">
          <cell r="A884">
            <v>882</v>
          </cell>
          <cell r="C884" t="str">
            <v>패드변압기엘보6동시</v>
          </cell>
          <cell r="D884">
            <v>17860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  <cell r="B903" t="str">
            <v>기 계 비 용</v>
          </cell>
        </row>
        <row r="904">
          <cell r="A904">
            <v>902</v>
          </cell>
          <cell r="B904" t="str">
            <v>관로케이블신설</v>
          </cell>
        </row>
        <row r="905">
          <cell r="A905">
            <v>903</v>
          </cell>
          <cell r="C905" t="str">
            <v>케이블기계화포설22.9KVCNCV325SQ</v>
          </cell>
          <cell r="D905">
            <v>4405</v>
          </cell>
          <cell r="E905">
            <v>0.69</v>
          </cell>
        </row>
        <row r="906">
          <cell r="A906">
            <v>904</v>
          </cell>
          <cell r="C906" t="str">
            <v>케이블기계화포설22.9KVCNCV60SQ</v>
          </cell>
          <cell r="D906">
            <v>1508</v>
          </cell>
          <cell r="E906">
            <v>0.69</v>
          </cell>
        </row>
        <row r="907">
          <cell r="A907">
            <v>905</v>
          </cell>
          <cell r="C907" t="str">
            <v>케이블기계화포설22.9KVCNCV60SQ</v>
          </cell>
          <cell r="D907">
            <v>2262</v>
          </cell>
          <cell r="E907">
            <v>0.69</v>
          </cell>
        </row>
        <row r="908">
          <cell r="A908">
            <v>906</v>
          </cell>
          <cell r="C908" t="str">
            <v>케이블기계화포설22.9KVCNCV325SQ</v>
          </cell>
          <cell r="D908">
            <v>6419</v>
          </cell>
          <cell r="E908">
            <v>0.69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  <cell r="B913" t="str">
            <v>관로케이블철거</v>
          </cell>
        </row>
        <row r="914">
          <cell r="A914">
            <v>912</v>
          </cell>
          <cell r="C914" t="str">
            <v>케이블기계화포설22.9KVCNCV325SQ</v>
          </cell>
          <cell r="D914">
            <v>2643</v>
          </cell>
          <cell r="E914">
            <v>0.69</v>
          </cell>
        </row>
        <row r="915">
          <cell r="A915">
            <v>913</v>
          </cell>
          <cell r="C915" t="str">
            <v>케이블기계화포설22.9KVCNCV60SQ</v>
          </cell>
          <cell r="D915">
            <v>904</v>
          </cell>
          <cell r="E915">
            <v>0.69</v>
          </cell>
        </row>
        <row r="916">
          <cell r="A916">
            <v>914</v>
          </cell>
          <cell r="C916" t="str">
            <v>케이블기계화포설22.9KVCNCV60SQ</v>
          </cell>
          <cell r="D916">
            <v>1357</v>
          </cell>
          <cell r="E916">
            <v>0.69</v>
          </cell>
        </row>
        <row r="917">
          <cell r="A917">
            <v>915</v>
          </cell>
          <cell r="C917" t="str">
            <v>케이블기계화포설22.9KVCNCV60SQ</v>
          </cell>
          <cell r="D917">
            <v>2196</v>
          </cell>
          <cell r="E917">
            <v>0.69</v>
          </cell>
        </row>
        <row r="918">
          <cell r="A918">
            <v>916</v>
          </cell>
          <cell r="C918" t="str">
            <v>케이블기계화포설22.9KVCNCV60SQ</v>
          </cell>
          <cell r="D918">
            <v>1464</v>
          </cell>
          <cell r="E918">
            <v>0.69</v>
          </cell>
        </row>
        <row r="919">
          <cell r="A919">
            <v>917</v>
          </cell>
          <cell r="C919" t="str">
            <v>케이블기계화포설22.9KVCNCV325SQ</v>
          </cell>
          <cell r="D919">
            <v>4279</v>
          </cell>
          <cell r="E919">
            <v>0.69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  <cell r="B927" t="str">
            <v>맨  홀  신  설</v>
          </cell>
        </row>
        <row r="928">
          <cell r="A928">
            <v>926</v>
          </cell>
          <cell r="C928" t="str">
            <v>토사터파기0.4백호우</v>
          </cell>
          <cell r="D928">
            <v>776</v>
          </cell>
        </row>
        <row r="929">
          <cell r="A929">
            <v>927</v>
          </cell>
          <cell r="C929" t="str">
            <v>토사터파기0.4백호우</v>
          </cell>
          <cell r="D929">
            <v>688</v>
          </cell>
        </row>
        <row r="930">
          <cell r="A930">
            <v>928</v>
          </cell>
          <cell r="C930" t="str">
            <v>토사터파기0.4백호우</v>
          </cell>
          <cell r="D930">
            <v>807</v>
          </cell>
        </row>
        <row r="931">
          <cell r="A931">
            <v>929</v>
          </cell>
          <cell r="C931" t="str">
            <v>토사터파기0.7백호우</v>
          </cell>
          <cell r="D931">
            <v>907</v>
          </cell>
        </row>
        <row r="932">
          <cell r="A932">
            <v>930</v>
          </cell>
          <cell r="C932" t="str">
            <v>모래되메우기다지기기계</v>
          </cell>
          <cell r="D932">
            <v>5916</v>
          </cell>
          <cell r="E932">
            <v>0.68</v>
          </cell>
        </row>
        <row r="933">
          <cell r="A933">
            <v>931</v>
          </cell>
          <cell r="C933" t="str">
            <v>모래되메우기다지기인력</v>
          </cell>
          <cell r="D933">
            <v>18365</v>
          </cell>
        </row>
        <row r="934">
          <cell r="A934">
            <v>932</v>
          </cell>
          <cell r="C934" t="str">
            <v>원토되메우기다지기기계</v>
          </cell>
          <cell r="D934">
            <v>5916</v>
          </cell>
          <cell r="E934">
            <v>0.68</v>
          </cell>
        </row>
        <row r="935">
          <cell r="A935">
            <v>933</v>
          </cell>
          <cell r="C935" t="str">
            <v>잔토처리기계경암0.7</v>
          </cell>
          <cell r="D935">
            <v>20686</v>
          </cell>
        </row>
        <row r="936">
          <cell r="A936">
            <v>934</v>
          </cell>
          <cell r="C936" t="str">
            <v>잔토처리기계AS0.7</v>
          </cell>
          <cell r="D936">
            <v>15901</v>
          </cell>
        </row>
        <row r="937">
          <cell r="A937">
            <v>935</v>
          </cell>
          <cell r="C937" t="str">
            <v>잔토처리기계고사토0.7</v>
          </cell>
          <cell r="D937">
            <v>11358</v>
          </cell>
        </row>
        <row r="938">
          <cell r="A938">
            <v>936</v>
          </cell>
          <cell r="C938" t="str">
            <v>AS포장줄눈파기CUTTER</v>
          </cell>
          <cell r="D938">
            <v>766</v>
          </cell>
          <cell r="E938">
            <v>0.65</v>
          </cell>
        </row>
        <row r="939">
          <cell r="A939">
            <v>937</v>
          </cell>
          <cell r="C939" t="str">
            <v>포장파괴(AS)기계</v>
          </cell>
          <cell r="D939">
            <v>14872</v>
          </cell>
          <cell r="E939">
            <v>0.32</v>
          </cell>
        </row>
        <row r="940">
          <cell r="A940">
            <v>938</v>
          </cell>
          <cell r="C940" t="str">
            <v>잔토처리기계견질토0.4</v>
          </cell>
          <cell r="D940">
            <v>2652</v>
          </cell>
        </row>
        <row r="941">
          <cell r="A941">
            <v>939</v>
          </cell>
          <cell r="C941" t="str">
            <v>잔토처리기계견질토0.4</v>
          </cell>
          <cell r="D941">
            <v>1221</v>
          </cell>
        </row>
        <row r="942">
          <cell r="A942">
            <v>940</v>
          </cell>
          <cell r="C942" t="str">
            <v>잔토처리기계보통토0.4</v>
          </cell>
          <cell r="D942">
            <v>881</v>
          </cell>
        </row>
        <row r="943">
          <cell r="A943">
            <v>941</v>
          </cell>
          <cell r="C943" t="str">
            <v>잔토처리기계AS0.4</v>
          </cell>
          <cell r="D943">
            <v>2855</v>
          </cell>
        </row>
        <row r="944">
          <cell r="A944">
            <v>942</v>
          </cell>
          <cell r="C944" t="str">
            <v>콘크리트타설(믹셔)1:3:6</v>
          </cell>
          <cell r="D944">
            <v>105873</v>
          </cell>
        </row>
        <row r="945">
          <cell r="A945">
            <v>943</v>
          </cell>
          <cell r="C945" t="str">
            <v>경암파쇄기계</v>
          </cell>
          <cell r="D945">
            <v>28761</v>
          </cell>
        </row>
        <row r="946">
          <cell r="A946">
            <v>944</v>
          </cell>
          <cell r="C946" t="str">
            <v>레미콘타설R25-210-8</v>
          </cell>
          <cell r="D946">
            <v>24405</v>
          </cell>
          <cell r="E946">
            <v>0.69</v>
          </cell>
        </row>
        <row r="947">
          <cell r="A947">
            <v>945</v>
          </cell>
          <cell r="C947" t="str">
            <v>보호몰탈바름5MM</v>
          </cell>
          <cell r="D947">
            <v>5912</v>
          </cell>
          <cell r="E947">
            <v>0.69</v>
          </cell>
        </row>
        <row r="948">
          <cell r="A948">
            <v>946</v>
          </cell>
          <cell r="C948" t="str">
            <v>보호몰탈바름30MM</v>
          </cell>
          <cell r="D948">
            <v>7158</v>
          </cell>
          <cell r="E948">
            <v>0.68</v>
          </cell>
        </row>
        <row r="949">
          <cell r="A949">
            <v>947</v>
          </cell>
          <cell r="C949" t="str">
            <v>기초잡석부설</v>
          </cell>
          <cell r="D949">
            <v>33585</v>
          </cell>
          <cell r="E949">
            <v>0.6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  <cell r="B969" t="str">
            <v xml:space="preserve"> 핸 드 홀 신 설</v>
          </cell>
        </row>
        <row r="970">
          <cell r="A970">
            <v>968</v>
          </cell>
          <cell r="C970" t="str">
            <v>토사터파기0.4백호우</v>
          </cell>
          <cell r="D970">
            <v>776</v>
          </cell>
        </row>
        <row r="971">
          <cell r="A971">
            <v>969</v>
          </cell>
          <cell r="C971" t="str">
            <v>토사터파기0.4백호우</v>
          </cell>
          <cell r="D971">
            <v>860</v>
          </cell>
          <cell r="E971">
            <v>0.48</v>
          </cell>
        </row>
        <row r="972">
          <cell r="A972">
            <v>970</v>
          </cell>
          <cell r="C972" t="str">
            <v>토사터파기0.4백호우</v>
          </cell>
          <cell r="D972">
            <v>807</v>
          </cell>
          <cell r="E972">
            <v>0.45</v>
          </cell>
        </row>
        <row r="973">
          <cell r="A973">
            <v>971</v>
          </cell>
          <cell r="C973" t="str">
            <v>토사터파기0.4백호우</v>
          </cell>
          <cell r="D973">
            <v>907</v>
          </cell>
          <cell r="E973">
            <v>0.45</v>
          </cell>
        </row>
        <row r="974">
          <cell r="A974">
            <v>972</v>
          </cell>
          <cell r="C974" t="str">
            <v>모래되메우기다지기인력</v>
          </cell>
          <cell r="D974">
            <v>18365</v>
          </cell>
        </row>
        <row r="975">
          <cell r="A975">
            <v>973</v>
          </cell>
          <cell r="C975" t="str">
            <v>모래되메우기다지기기계</v>
          </cell>
          <cell r="D975">
            <v>18227</v>
          </cell>
          <cell r="E975">
            <v>0.5</v>
          </cell>
        </row>
        <row r="976">
          <cell r="A976">
            <v>974</v>
          </cell>
          <cell r="C976" t="str">
            <v>잔토처리견질토0.4</v>
          </cell>
          <cell r="D976">
            <v>1221</v>
          </cell>
        </row>
        <row r="977">
          <cell r="A977">
            <v>975</v>
          </cell>
          <cell r="C977" t="str">
            <v>잔토처리보통토0.4</v>
          </cell>
          <cell r="D977">
            <v>905</v>
          </cell>
          <cell r="E977">
            <v>0.42</v>
          </cell>
        </row>
        <row r="978">
          <cell r="A978">
            <v>976</v>
          </cell>
          <cell r="C978" t="str">
            <v>잔토처리보통토0.4</v>
          </cell>
          <cell r="D978">
            <v>1158</v>
          </cell>
          <cell r="E978">
            <v>0.42</v>
          </cell>
        </row>
        <row r="979">
          <cell r="A979">
            <v>977</v>
          </cell>
          <cell r="C979" t="str">
            <v>잔토처리기계(AS)0.4</v>
          </cell>
          <cell r="D979">
            <v>2855</v>
          </cell>
        </row>
        <row r="980">
          <cell r="A980">
            <v>978</v>
          </cell>
          <cell r="C980" t="str">
            <v>잔토처리기계(AS)0.7</v>
          </cell>
          <cell r="D980">
            <v>15901</v>
          </cell>
        </row>
        <row r="981">
          <cell r="A981">
            <v>979</v>
          </cell>
          <cell r="C981" t="str">
            <v>잔토처리기계고사토0.7</v>
          </cell>
          <cell r="D981">
            <v>11358</v>
          </cell>
        </row>
        <row r="982">
          <cell r="A982">
            <v>980</v>
          </cell>
          <cell r="C982" t="str">
            <v>잔토처리기계견질토0.4</v>
          </cell>
          <cell r="D982">
            <v>1221</v>
          </cell>
          <cell r="E982">
            <v>0.42</v>
          </cell>
        </row>
        <row r="983">
          <cell r="A983">
            <v>981</v>
          </cell>
          <cell r="C983" t="str">
            <v>잔토처리기계견질토0.4</v>
          </cell>
          <cell r="D983">
            <v>2652</v>
          </cell>
        </row>
        <row r="984">
          <cell r="A984">
            <v>982</v>
          </cell>
          <cell r="C984" t="str">
            <v>기초잡석부설</v>
          </cell>
          <cell r="D984">
            <v>33585</v>
          </cell>
          <cell r="E984">
            <v>0.6</v>
          </cell>
        </row>
        <row r="985">
          <cell r="A985">
            <v>983</v>
          </cell>
          <cell r="C985" t="str">
            <v>레미콘타설R-25-210-8</v>
          </cell>
          <cell r="D985">
            <v>22459</v>
          </cell>
          <cell r="E985">
            <v>0.69</v>
          </cell>
        </row>
        <row r="986">
          <cell r="A986">
            <v>984</v>
          </cell>
          <cell r="C986" t="str">
            <v>원토되메우기다지기기계</v>
          </cell>
          <cell r="D986">
            <v>5916</v>
          </cell>
          <cell r="E986">
            <v>0.68</v>
          </cell>
        </row>
        <row r="987">
          <cell r="A987">
            <v>985</v>
          </cell>
          <cell r="C987" t="str">
            <v>포장파괴(AS)기계</v>
          </cell>
          <cell r="D987">
            <v>14617</v>
          </cell>
          <cell r="E987">
            <v>0.32</v>
          </cell>
        </row>
        <row r="988">
          <cell r="A988">
            <v>986</v>
          </cell>
          <cell r="C988" t="str">
            <v>보호몰탈바름5MM</v>
          </cell>
          <cell r="D988">
            <v>5912</v>
          </cell>
          <cell r="E988">
            <v>0.69</v>
          </cell>
        </row>
        <row r="989">
          <cell r="A989">
            <v>987</v>
          </cell>
          <cell r="C989" t="str">
            <v>보호몰탈바름30MM</v>
          </cell>
          <cell r="D989">
            <v>7158</v>
          </cell>
          <cell r="E989">
            <v>0.68</v>
          </cell>
        </row>
        <row r="990">
          <cell r="A990">
            <v>988</v>
          </cell>
          <cell r="C990" t="str">
            <v>AS포장줄눈파기CUTTER</v>
          </cell>
          <cell r="D990">
            <v>687</v>
          </cell>
          <cell r="E990">
            <v>0.64</v>
          </cell>
        </row>
        <row r="991">
          <cell r="A991">
            <v>989</v>
          </cell>
          <cell r="C991" t="str">
            <v>벽돌쌓기0,5B</v>
          </cell>
          <cell r="D991">
            <v>13517</v>
          </cell>
          <cell r="E991">
            <v>0.69</v>
          </cell>
        </row>
        <row r="992">
          <cell r="A992">
            <v>990</v>
          </cell>
          <cell r="C992" t="str">
            <v>조립식핸드홀차도</v>
          </cell>
          <cell r="D992">
            <v>263551</v>
          </cell>
          <cell r="E992">
            <v>0.6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  <cell r="B999" t="str">
            <v>관  로  신  설</v>
          </cell>
        </row>
        <row r="1000">
          <cell r="A1000">
            <v>998</v>
          </cell>
          <cell r="C1000" t="str">
            <v>토사터파기0.7</v>
          </cell>
          <cell r="D1000">
            <v>907</v>
          </cell>
        </row>
        <row r="1001">
          <cell r="A1001">
            <v>999</v>
          </cell>
          <cell r="C1001" t="str">
            <v>토사터파기0.4</v>
          </cell>
          <cell r="D1001">
            <v>776</v>
          </cell>
          <cell r="E1001">
            <v>0.45</v>
          </cell>
        </row>
        <row r="1002">
          <cell r="A1002">
            <v>1000</v>
          </cell>
          <cell r="C1002" t="str">
            <v>토사터파기0.4</v>
          </cell>
          <cell r="D1002">
            <v>688</v>
          </cell>
          <cell r="E1002" t="str">
            <v>0.48</v>
          </cell>
        </row>
        <row r="1003">
          <cell r="A1003">
            <v>1001</v>
          </cell>
          <cell r="C1003" t="str">
            <v>토사터파기0.4</v>
          </cell>
          <cell r="D1003">
            <v>860</v>
          </cell>
          <cell r="E1003">
            <v>0.48</v>
          </cell>
        </row>
        <row r="1004">
          <cell r="A1004">
            <v>1002</v>
          </cell>
          <cell r="C1004" t="str">
            <v>모래되메우기다지기인력</v>
          </cell>
          <cell r="D1004">
            <v>18365</v>
          </cell>
        </row>
        <row r="1005">
          <cell r="A1005">
            <v>1003</v>
          </cell>
          <cell r="C1005" t="str">
            <v>모래되메우기다지기기계</v>
          </cell>
          <cell r="D1005">
            <v>5916</v>
          </cell>
          <cell r="E1005" t="str">
            <v>0.68</v>
          </cell>
        </row>
        <row r="1006">
          <cell r="A1006">
            <v>1004</v>
          </cell>
          <cell r="C1006" t="str">
            <v>원토되메우기다지기기계</v>
          </cell>
          <cell r="D1006">
            <v>5916</v>
          </cell>
          <cell r="E1006">
            <v>0.68</v>
          </cell>
        </row>
        <row r="1007">
          <cell r="A1007">
            <v>1005</v>
          </cell>
          <cell r="C1007" t="str">
            <v>잔토처리기계(AS)0.7</v>
          </cell>
          <cell r="D1007">
            <v>15901</v>
          </cell>
        </row>
        <row r="1008">
          <cell r="A1008">
            <v>1006</v>
          </cell>
          <cell r="C1008" t="str">
            <v>잔토처리기계(AS)0.4</v>
          </cell>
          <cell r="D1008">
            <v>2855</v>
          </cell>
        </row>
        <row r="1009">
          <cell r="A1009">
            <v>1007</v>
          </cell>
          <cell r="C1009" t="str">
            <v>잔토처리기계견질토0.4</v>
          </cell>
          <cell r="D1009">
            <v>2652</v>
          </cell>
          <cell r="E1009">
            <v>0.4</v>
          </cell>
        </row>
        <row r="1010">
          <cell r="A1010">
            <v>1008</v>
          </cell>
          <cell r="C1010" t="str">
            <v>잔토처리기계견질토0.4</v>
          </cell>
          <cell r="D1010">
            <v>1221</v>
          </cell>
          <cell r="E1010">
            <v>0.4</v>
          </cell>
        </row>
        <row r="1011">
          <cell r="A1011">
            <v>1009</v>
          </cell>
          <cell r="C1011" t="str">
            <v>잔토처리기계고사토0.7</v>
          </cell>
          <cell r="D1011">
            <v>11358</v>
          </cell>
        </row>
        <row r="1012">
          <cell r="A1012">
            <v>1010</v>
          </cell>
          <cell r="C1012" t="str">
            <v>잔토처리기계보통토0.4</v>
          </cell>
          <cell r="D1012">
            <v>928</v>
          </cell>
          <cell r="E1012">
            <v>0.43</v>
          </cell>
        </row>
        <row r="1013">
          <cell r="A1013">
            <v>1011</v>
          </cell>
          <cell r="C1013" t="str">
            <v>AS포장줄눈파기CUTTER</v>
          </cell>
          <cell r="D1013">
            <v>766</v>
          </cell>
          <cell r="E1013">
            <v>0.65</v>
          </cell>
        </row>
        <row r="1014">
          <cell r="A1014">
            <v>1012</v>
          </cell>
          <cell r="C1014" t="str">
            <v>포장파기(AS)기계</v>
          </cell>
          <cell r="D1014">
            <v>14872</v>
          </cell>
          <cell r="E1014">
            <v>0.32</v>
          </cell>
        </row>
        <row r="1015">
          <cell r="A1015">
            <v>1013</v>
          </cell>
          <cell r="C1015" t="str">
            <v>기초잡석부설</v>
          </cell>
          <cell r="D1015">
            <v>33585</v>
          </cell>
          <cell r="E1015">
            <v>0.6</v>
          </cell>
        </row>
        <row r="1016">
          <cell r="A1016">
            <v>1014</v>
          </cell>
          <cell r="C1016" t="str">
            <v>잔토처리기계견질토(0.4)</v>
          </cell>
          <cell r="D1016">
            <v>4230</v>
          </cell>
          <cell r="E1016">
            <v>0.42</v>
          </cell>
        </row>
        <row r="1017">
          <cell r="A1017">
            <v>1015</v>
          </cell>
          <cell r="C1017" t="str">
            <v>잔토처리기계AS(0.4)</v>
          </cell>
          <cell r="D1017">
            <v>6643</v>
          </cell>
          <cell r="E1017">
            <v>0.42</v>
          </cell>
        </row>
        <row r="1018">
          <cell r="A1018">
            <v>1016</v>
          </cell>
          <cell r="C1018" t="str">
            <v>잔토처리기계AS(0.4)</v>
          </cell>
          <cell r="D1018">
            <v>18840</v>
          </cell>
          <cell r="E1018">
            <v>0.43</v>
          </cell>
        </row>
        <row r="1019">
          <cell r="A1019">
            <v>1017</v>
          </cell>
          <cell r="C1019" t="str">
            <v>잔토처리기계보통토0.4</v>
          </cell>
          <cell r="D1019">
            <v>38234</v>
          </cell>
          <cell r="E1019">
            <v>0.43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  <cell r="B1025" t="str">
            <v>개 폐 기 신 설</v>
          </cell>
        </row>
        <row r="1026">
          <cell r="A1026">
            <v>1024</v>
          </cell>
          <cell r="C1026" t="str">
            <v>토사터파기0.7백호우</v>
          </cell>
          <cell r="D1026">
            <v>907</v>
          </cell>
        </row>
        <row r="1027">
          <cell r="A1027">
            <v>1025</v>
          </cell>
          <cell r="C1027" t="str">
            <v>토사터파기0.4백호우</v>
          </cell>
          <cell r="D1027">
            <v>776</v>
          </cell>
          <cell r="E1027">
            <v>0.45</v>
          </cell>
        </row>
        <row r="1028">
          <cell r="A1028">
            <v>1026</v>
          </cell>
          <cell r="C1028" t="str">
            <v>토사터파기0.4백호우</v>
          </cell>
          <cell r="D1028">
            <v>688</v>
          </cell>
          <cell r="E1028">
            <v>0.48</v>
          </cell>
        </row>
        <row r="1029">
          <cell r="A1029">
            <v>1027</v>
          </cell>
          <cell r="C1029" t="str">
            <v>토사터파기0.4백호우</v>
          </cell>
          <cell r="D1029">
            <v>807</v>
          </cell>
          <cell r="E1029">
            <v>0.45</v>
          </cell>
        </row>
        <row r="1030">
          <cell r="A1030">
            <v>1028</v>
          </cell>
          <cell r="C1030" t="str">
            <v>모래되메우기다지기인력</v>
          </cell>
          <cell r="D1030">
            <v>18365</v>
          </cell>
        </row>
        <row r="1031">
          <cell r="A1031">
            <v>1029</v>
          </cell>
          <cell r="C1031" t="str">
            <v>모래되메우기다지기기계</v>
          </cell>
          <cell r="D1031">
            <v>5916</v>
          </cell>
          <cell r="E1031">
            <v>0.68</v>
          </cell>
        </row>
        <row r="1032">
          <cell r="A1032">
            <v>1030</v>
          </cell>
          <cell r="C1032" t="str">
            <v>원토되메우기다지기기계</v>
          </cell>
          <cell r="D1032">
            <v>5916</v>
          </cell>
          <cell r="E1032">
            <v>0.68</v>
          </cell>
        </row>
        <row r="1033">
          <cell r="A1033">
            <v>1031</v>
          </cell>
          <cell r="C1033" t="str">
            <v>잔토처리기계(AS)0.7</v>
          </cell>
          <cell r="D1033">
            <v>15901</v>
          </cell>
        </row>
        <row r="1034">
          <cell r="A1034">
            <v>1032</v>
          </cell>
          <cell r="C1034" t="str">
            <v>잔토처리기계고사토0.7</v>
          </cell>
          <cell r="D1034">
            <v>11358</v>
          </cell>
        </row>
        <row r="1035">
          <cell r="A1035">
            <v>1033</v>
          </cell>
          <cell r="C1035" t="str">
            <v>잔토처리기계견질토0.4</v>
          </cell>
          <cell r="D1035">
            <v>2652</v>
          </cell>
          <cell r="E1035">
            <v>0.4</v>
          </cell>
        </row>
        <row r="1036">
          <cell r="A1036">
            <v>1034</v>
          </cell>
          <cell r="C1036" t="str">
            <v>잔토처리기계견질토0.4</v>
          </cell>
          <cell r="D1036">
            <v>2442</v>
          </cell>
          <cell r="E1036">
            <v>0.4</v>
          </cell>
        </row>
        <row r="1037">
          <cell r="A1037">
            <v>1035</v>
          </cell>
          <cell r="C1037" t="str">
            <v>잔토처리기계견질토0.4</v>
          </cell>
          <cell r="D1037">
            <v>1221</v>
          </cell>
          <cell r="E1037">
            <v>0.4</v>
          </cell>
        </row>
        <row r="1038">
          <cell r="A1038">
            <v>1036</v>
          </cell>
          <cell r="C1038" t="str">
            <v>잔토처리기계보통토0.4</v>
          </cell>
          <cell r="D1038">
            <v>928</v>
          </cell>
          <cell r="E1038">
            <v>0.43</v>
          </cell>
        </row>
        <row r="1039">
          <cell r="A1039">
            <v>1037</v>
          </cell>
          <cell r="C1039" t="str">
            <v>잔토처리기계보통토0.4</v>
          </cell>
          <cell r="D1039">
            <v>1158</v>
          </cell>
        </row>
        <row r="1040">
          <cell r="A1040">
            <v>1038</v>
          </cell>
          <cell r="C1040" t="str">
            <v>AS포장줄눈파기CUTTER</v>
          </cell>
          <cell r="D1040">
            <v>766</v>
          </cell>
          <cell r="E1040">
            <v>0.65</v>
          </cell>
        </row>
        <row r="1041">
          <cell r="A1041">
            <v>1039</v>
          </cell>
          <cell r="C1041" t="str">
            <v>포장파괴(AS)기계</v>
          </cell>
          <cell r="D1041">
            <v>14872</v>
          </cell>
          <cell r="E1041">
            <v>0.32</v>
          </cell>
        </row>
        <row r="1042">
          <cell r="A1042">
            <v>1040</v>
          </cell>
          <cell r="C1042" t="str">
            <v>기초잡석부설</v>
          </cell>
          <cell r="D1042">
            <v>33585</v>
          </cell>
          <cell r="E1042">
            <v>0.6</v>
          </cell>
        </row>
        <row r="1043">
          <cell r="A1043">
            <v>1041</v>
          </cell>
          <cell r="C1043" t="str">
            <v>개폐기기계화시공1대설치</v>
          </cell>
          <cell r="D1043">
            <v>208274</v>
          </cell>
          <cell r="E1043">
            <v>0.52</v>
          </cell>
        </row>
        <row r="1044">
          <cell r="A1044">
            <v>1042</v>
          </cell>
          <cell r="C1044" t="str">
            <v>조립식개폐기STICK</v>
          </cell>
          <cell r="D1044">
            <v>263551</v>
          </cell>
          <cell r="E1044">
            <v>0.6</v>
          </cell>
        </row>
        <row r="1045">
          <cell r="A1045">
            <v>1043</v>
          </cell>
          <cell r="B1045" t="str">
            <v xml:space="preserve">           철거</v>
          </cell>
          <cell r="C1045" t="str">
            <v>개폐기기계화시공1대설치</v>
          </cell>
          <cell r="D1045">
            <v>104137</v>
          </cell>
          <cell r="E1045">
            <v>0.52</v>
          </cell>
        </row>
        <row r="1046">
          <cell r="A1046">
            <v>1044</v>
          </cell>
          <cell r="B1046" t="str">
            <v xml:space="preserve">           철거</v>
          </cell>
          <cell r="C1046" t="str">
            <v>조립식개폐기STICK</v>
          </cell>
          <cell r="D1046">
            <v>131775</v>
          </cell>
          <cell r="E1046">
            <v>0.6</v>
          </cell>
        </row>
        <row r="1047">
          <cell r="A1047">
            <v>1045</v>
          </cell>
          <cell r="B1047" t="str">
            <v xml:space="preserve">      철거재사용</v>
          </cell>
          <cell r="C1047" t="str">
            <v>개폐기기계화시공1대설치</v>
          </cell>
          <cell r="D1047">
            <v>152104</v>
          </cell>
          <cell r="E1047">
            <v>0.5</v>
          </cell>
        </row>
        <row r="1048">
          <cell r="A1048">
            <v>1046</v>
          </cell>
          <cell r="B1048" t="str">
            <v xml:space="preserve">      철거재사용</v>
          </cell>
          <cell r="C1048" t="str">
            <v>조립식개폐기STICK</v>
          </cell>
          <cell r="D1048">
            <v>194755</v>
          </cell>
          <cell r="E1048">
            <v>0.6</v>
          </cell>
        </row>
        <row r="1049">
          <cell r="A1049">
            <v>1047</v>
          </cell>
          <cell r="C1049" t="str">
            <v>개폐기기계화시공2대설치</v>
          </cell>
          <cell r="D1049">
            <v>171118</v>
          </cell>
          <cell r="E1049">
            <v>0.5</v>
          </cell>
        </row>
        <row r="1050">
          <cell r="A1050">
            <v>1048</v>
          </cell>
          <cell r="C1050" t="str">
            <v>조립식맨홀몰탈1:3</v>
          </cell>
          <cell r="D1050">
            <v>50360</v>
          </cell>
          <cell r="E1050">
            <v>0.63</v>
          </cell>
        </row>
        <row r="1051">
          <cell r="A1051">
            <v>1049</v>
          </cell>
        </row>
        <row r="1052">
          <cell r="A1052">
            <v>1050</v>
          </cell>
        </row>
        <row r="1053">
          <cell r="A1053">
            <v>1051</v>
          </cell>
        </row>
        <row r="1054">
          <cell r="A1054">
            <v>1052</v>
          </cell>
        </row>
        <row r="1055">
          <cell r="A1055">
            <v>1053</v>
          </cell>
        </row>
        <row r="1056">
          <cell r="A1056">
            <v>1054</v>
          </cell>
        </row>
        <row r="1057">
          <cell r="A1057">
            <v>1055</v>
          </cell>
        </row>
        <row r="1058">
          <cell r="A1058">
            <v>1056</v>
          </cell>
        </row>
        <row r="1059">
          <cell r="A1059">
            <v>1057</v>
          </cell>
        </row>
        <row r="1060">
          <cell r="A1060">
            <v>1058</v>
          </cell>
          <cell r="B1060" t="str">
            <v>변 압 기 신 설</v>
          </cell>
        </row>
        <row r="1061">
          <cell r="A1061">
            <v>1059</v>
          </cell>
          <cell r="C1061" t="str">
            <v>토사터파기0.7백호우</v>
          </cell>
          <cell r="D1061">
            <v>907</v>
          </cell>
          <cell r="E1061">
            <v>0.38</v>
          </cell>
        </row>
        <row r="1062">
          <cell r="A1062">
            <v>1060</v>
          </cell>
          <cell r="C1062" t="str">
            <v>토사터파기0.4백호우</v>
          </cell>
          <cell r="D1062">
            <v>776</v>
          </cell>
          <cell r="E1062">
            <v>0.45</v>
          </cell>
        </row>
        <row r="1063">
          <cell r="A1063">
            <v>1061</v>
          </cell>
          <cell r="C1063" t="str">
            <v>토사터파기0.4백호우</v>
          </cell>
          <cell r="D1063">
            <v>715</v>
          </cell>
          <cell r="E1063">
            <v>0.47</v>
          </cell>
        </row>
        <row r="1064">
          <cell r="A1064">
            <v>1062</v>
          </cell>
          <cell r="C1064" t="str">
            <v>토사터파기0.4백호우</v>
          </cell>
          <cell r="D1064">
            <v>860</v>
          </cell>
          <cell r="E1064">
            <v>0.45</v>
          </cell>
        </row>
        <row r="1065">
          <cell r="A1065">
            <v>1063</v>
          </cell>
          <cell r="C1065" t="str">
            <v>모래되메우기다지기인력</v>
          </cell>
          <cell r="D1065">
            <v>18365</v>
          </cell>
          <cell r="E1065">
            <v>0.5</v>
          </cell>
        </row>
        <row r="1066">
          <cell r="A1066">
            <v>1064</v>
          </cell>
          <cell r="C1066" t="str">
            <v>모래되메우기다지기기계</v>
          </cell>
          <cell r="D1066">
            <v>5916</v>
          </cell>
          <cell r="E1066">
            <v>0.68</v>
          </cell>
        </row>
        <row r="1067">
          <cell r="A1067">
            <v>1065</v>
          </cell>
          <cell r="C1067" t="str">
            <v>원토되메우기다지기기계</v>
          </cell>
          <cell r="D1067">
            <v>5916</v>
          </cell>
          <cell r="E1067">
            <v>0.68</v>
          </cell>
        </row>
        <row r="1068">
          <cell r="A1068">
            <v>1066</v>
          </cell>
          <cell r="C1068" t="str">
            <v>잔토처리기계(AS)0.7</v>
          </cell>
          <cell r="D1068">
            <v>15901</v>
          </cell>
          <cell r="E1068">
            <v>0.41</v>
          </cell>
        </row>
        <row r="1069">
          <cell r="A1069">
            <v>1067</v>
          </cell>
          <cell r="C1069" t="str">
            <v>잔토처리기계고사토0.7</v>
          </cell>
          <cell r="D1069">
            <v>11358</v>
          </cell>
          <cell r="E1069">
            <v>0.42</v>
          </cell>
        </row>
        <row r="1070">
          <cell r="A1070">
            <v>1068</v>
          </cell>
          <cell r="C1070" t="str">
            <v>잔토처리기계견질토0.4</v>
          </cell>
          <cell r="D1070">
            <v>2652</v>
          </cell>
          <cell r="E1070">
            <v>0.41</v>
          </cell>
        </row>
        <row r="1071">
          <cell r="A1071">
            <v>1069</v>
          </cell>
          <cell r="C1071" t="str">
            <v>잔토처리기계견질토0.4</v>
          </cell>
          <cell r="D1071">
            <v>2442</v>
          </cell>
          <cell r="E1071">
            <v>0.42</v>
          </cell>
        </row>
        <row r="1072">
          <cell r="A1072">
            <v>1070</v>
          </cell>
          <cell r="C1072" t="str">
            <v>잔토처리기계견질토0.4</v>
          </cell>
          <cell r="D1072">
            <v>1221</v>
          </cell>
          <cell r="E1072">
            <v>0.4</v>
          </cell>
        </row>
        <row r="1073">
          <cell r="A1073">
            <v>1071</v>
          </cell>
          <cell r="C1073" t="str">
            <v>잔토처리기계보통토0.4</v>
          </cell>
          <cell r="D1073">
            <v>928</v>
          </cell>
          <cell r="E1073">
            <v>0.43</v>
          </cell>
        </row>
        <row r="1074">
          <cell r="A1074">
            <v>1072</v>
          </cell>
          <cell r="C1074" t="str">
            <v>잔토처리기계보통토0.4</v>
          </cell>
          <cell r="D1074">
            <v>1158</v>
          </cell>
          <cell r="E1074">
            <v>0.4</v>
          </cell>
        </row>
        <row r="1075">
          <cell r="A1075">
            <v>1073</v>
          </cell>
          <cell r="C1075" t="str">
            <v>(AS)포장줄눈파기CUTTER</v>
          </cell>
          <cell r="D1075">
            <v>666</v>
          </cell>
          <cell r="E1075">
            <v>0.64</v>
          </cell>
        </row>
        <row r="1076">
          <cell r="A1076">
            <v>1074</v>
          </cell>
          <cell r="C1076" t="str">
            <v>포장파괴(AS)기계</v>
          </cell>
          <cell r="D1076">
            <v>13944</v>
          </cell>
          <cell r="E1076">
            <v>0.3</v>
          </cell>
        </row>
        <row r="1077">
          <cell r="A1077">
            <v>1075</v>
          </cell>
          <cell r="C1077" t="str">
            <v>기초잡석부설</v>
          </cell>
          <cell r="D1077">
            <v>31408</v>
          </cell>
          <cell r="E1077">
            <v>0.59</v>
          </cell>
        </row>
        <row r="1078">
          <cell r="A1078">
            <v>1076</v>
          </cell>
          <cell r="C1078" t="str">
            <v>패드변압기1상30KVA기계화시공</v>
          </cell>
          <cell r="D1078">
            <v>158126</v>
          </cell>
          <cell r="E1078">
            <v>0.49</v>
          </cell>
        </row>
        <row r="1079">
          <cell r="A1079">
            <v>1077</v>
          </cell>
          <cell r="C1079" t="str">
            <v>패드변압기1상50KVA기계화시공</v>
          </cell>
          <cell r="D1079">
            <v>158126</v>
          </cell>
          <cell r="E1079">
            <v>0.49</v>
          </cell>
        </row>
        <row r="1080">
          <cell r="A1080">
            <v>1078</v>
          </cell>
          <cell r="C1080" t="str">
            <v>패드변압기1상75KVA기계화시공</v>
          </cell>
          <cell r="D1080">
            <v>215194</v>
          </cell>
          <cell r="E1080">
            <v>0.5</v>
          </cell>
        </row>
        <row r="1081">
          <cell r="A1081">
            <v>1079</v>
          </cell>
          <cell r="C1081" t="str">
            <v>패드변압기1상100KVA기계화시공</v>
          </cell>
          <cell r="D1081">
            <v>215194</v>
          </cell>
          <cell r="E1081">
            <v>0.5</v>
          </cell>
        </row>
        <row r="1082">
          <cell r="A1082">
            <v>1080</v>
          </cell>
          <cell r="C1082" t="str">
            <v>패드변압기1상150KVA기계화시공</v>
          </cell>
          <cell r="D1082">
            <v>311042</v>
          </cell>
          <cell r="E1082">
            <v>0.53</v>
          </cell>
        </row>
        <row r="1083">
          <cell r="A1083">
            <v>1081</v>
          </cell>
          <cell r="C1083" t="str">
            <v>패드변압기1상200KVA기계화시공</v>
          </cell>
          <cell r="D1083">
            <v>311042</v>
          </cell>
          <cell r="E1083">
            <v>0.53</v>
          </cell>
        </row>
        <row r="1084">
          <cell r="A1084">
            <v>1082</v>
          </cell>
          <cell r="C1084" t="str">
            <v>패드변압기3상75KVA기계화시공</v>
          </cell>
          <cell r="D1084">
            <v>215194</v>
          </cell>
          <cell r="E1084">
            <v>0.5</v>
          </cell>
        </row>
        <row r="1085">
          <cell r="A1085">
            <v>1083</v>
          </cell>
          <cell r="C1085" t="str">
            <v>패드변압기3상100KVA기계화시공</v>
          </cell>
          <cell r="D1085">
            <v>215194</v>
          </cell>
          <cell r="E1085">
            <v>0.5</v>
          </cell>
        </row>
        <row r="1086">
          <cell r="A1086">
            <v>1084</v>
          </cell>
          <cell r="C1086" t="str">
            <v>패드변압기3상150KVA기계화시공</v>
          </cell>
          <cell r="D1086">
            <v>311042</v>
          </cell>
          <cell r="E1086">
            <v>0.53</v>
          </cell>
        </row>
        <row r="1087">
          <cell r="A1087">
            <v>1085</v>
          </cell>
          <cell r="C1087" t="str">
            <v>패드변압기3상200KVA기계화시공</v>
          </cell>
          <cell r="D1087">
            <v>311042</v>
          </cell>
          <cell r="E1087">
            <v>0.53</v>
          </cell>
        </row>
        <row r="1088">
          <cell r="A1088">
            <v>1086</v>
          </cell>
          <cell r="C1088" t="str">
            <v>패드변압기3상300KVA기계화시공</v>
          </cell>
          <cell r="D1088">
            <v>337725</v>
          </cell>
          <cell r="E1088">
            <v>0.53</v>
          </cell>
        </row>
        <row r="1089">
          <cell r="A1089">
            <v>1087</v>
          </cell>
          <cell r="C1089" t="str">
            <v>조립식기초대단상</v>
          </cell>
          <cell r="D1089">
            <v>263551</v>
          </cell>
          <cell r="E1089">
            <v>0.6</v>
          </cell>
        </row>
        <row r="1090">
          <cell r="A1090">
            <v>1088</v>
          </cell>
          <cell r="C1090" t="str">
            <v>조립식기초대삼상</v>
          </cell>
          <cell r="D1090">
            <v>263551</v>
          </cell>
          <cell r="E1090">
            <v>0.6</v>
          </cell>
        </row>
        <row r="1091">
          <cell r="A1091">
            <v>1089</v>
          </cell>
          <cell r="C1091" t="str">
            <v>조립식맨홀몰탈1:3</v>
          </cell>
          <cell r="D1091">
            <v>50360</v>
          </cell>
          <cell r="E1091">
            <v>0.63</v>
          </cell>
        </row>
        <row r="1092">
          <cell r="A1092">
            <v>1090</v>
          </cell>
        </row>
        <row r="1093">
          <cell r="A1093">
            <v>1091</v>
          </cell>
        </row>
        <row r="1094">
          <cell r="A1094">
            <v>1092</v>
          </cell>
        </row>
        <row r="1095">
          <cell r="A1095">
            <v>1093</v>
          </cell>
        </row>
        <row r="1096">
          <cell r="A1096">
            <v>1094</v>
          </cell>
        </row>
        <row r="1097">
          <cell r="A1097">
            <v>1095</v>
          </cell>
        </row>
        <row r="1098">
          <cell r="A1098">
            <v>1096</v>
          </cell>
        </row>
        <row r="1099">
          <cell r="A1099">
            <v>1097</v>
          </cell>
        </row>
        <row r="1100">
          <cell r="A1100">
            <v>1098</v>
          </cell>
        </row>
        <row r="1101">
          <cell r="A1101">
            <v>1099</v>
          </cell>
        </row>
        <row r="1102">
          <cell r="A1102">
            <v>1100</v>
          </cell>
        </row>
        <row r="1103">
          <cell r="A1103">
            <v>1101</v>
          </cell>
        </row>
        <row r="1104">
          <cell r="A1104">
            <v>1102</v>
          </cell>
        </row>
        <row r="1105">
          <cell r="A1105">
            <v>1103</v>
          </cell>
          <cell r="B1105" t="str">
            <v>변 압 기 철 거</v>
          </cell>
        </row>
        <row r="1106">
          <cell r="A1106">
            <v>1104</v>
          </cell>
          <cell r="C1106" t="str">
            <v>패드변압기1상30KVA기계화시공</v>
          </cell>
          <cell r="D1106">
            <v>79063</v>
          </cell>
          <cell r="E1106">
            <v>0.49</v>
          </cell>
        </row>
        <row r="1107">
          <cell r="A1107">
            <v>1105</v>
          </cell>
          <cell r="C1107" t="str">
            <v>패드변압기1상50KVA기계화시공</v>
          </cell>
          <cell r="D1107">
            <v>79063</v>
          </cell>
          <cell r="E1107">
            <v>0.49</v>
          </cell>
        </row>
        <row r="1108">
          <cell r="A1108">
            <v>1106</v>
          </cell>
          <cell r="C1108" t="str">
            <v>패드변압기1상75KVA기계화시공</v>
          </cell>
          <cell r="D1108">
            <v>107597</v>
          </cell>
          <cell r="E1108">
            <v>0.5</v>
          </cell>
        </row>
        <row r="1109">
          <cell r="A1109">
            <v>1107</v>
          </cell>
          <cell r="C1109" t="str">
            <v>패드변압기1상100KVA기계화시공</v>
          </cell>
          <cell r="D1109">
            <v>107597</v>
          </cell>
          <cell r="E1109">
            <v>0.5</v>
          </cell>
        </row>
        <row r="1110">
          <cell r="A1110">
            <v>1108</v>
          </cell>
          <cell r="C1110" t="str">
            <v>패드변압기1상150KVA기계화시공</v>
          </cell>
          <cell r="D1110">
            <v>155521</v>
          </cell>
          <cell r="E1110">
            <v>0.53</v>
          </cell>
        </row>
        <row r="1111">
          <cell r="A1111">
            <v>1109</v>
          </cell>
          <cell r="C1111" t="str">
            <v>패드변압기1상200KVA기계화시공</v>
          </cell>
          <cell r="D1111">
            <v>155521</v>
          </cell>
          <cell r="E1111">
            <v>0.53</v>
          </cell>
        </row>
        <row r="1112">
          <cell r="A1112">
            <v>1110</v>
          </cell>
          <cell r="C1112" t="str">
            <v>패드변압기3상75KVA기계화시공</v>
          </cell>
          <cell r="D1112">
            <v>107597</v>
          </cell>
          <cell r="E1112">
            <v>0.5</v>
          </cell>
        </row>
        <row r="1113">
          <cell r="A1113">
            <v>1111</v>
          </cell>
          <cell r="C1113" t="str">
            <v>패드변압기3상100KVA기계화시공</v>
          </cell>
          <cell r="D1113">
            <v>107597</v>
          </cell>
          <cell r="E1113">
            <v>0.5</v>
          </cell>
        </row>
        <row r="1114">
          <cell r="A1114">
            <v>1112</v>
          </cell>
          <cell r="C1114" t="str">
            <v>패드변압기3상150KVA기계화시공</v>
          </cell>
          <cell r="D1114">
            <v>155521</v>
          </cell>
          <cell r="E1114">
            <v>0.53</v>
          </cell>
        </row>
        <row r="1115">
          <cell r="A1115">
            <v>1113</v>
          </cell>
          <cell r="C1115" t="str">
            <v>패드변압기3상200KVA기계화시공</v>
          </cell>
          <cell r="D1115">
            <v>155521</v>
          </cell>
          <cell r="E1115">
            <v>0.53</v>
          </cell>
        </row>
        <row r="1116">
          <cell r="A1116">
            <v>1114</v>
          </cell>
          <cell r="C1116" t="str">
            <v>패드변압기3상300KVA기계화시공</v>
          </cell>
          <cell r="D1116">
            <v>147854</v>
          </cell>
          <cell r="E1116">
            <v>0.51</v>
          </cell>
        </row>
        <row r="1117">
          <cell r="A1117">
            <v>1115</v>
          </cell>
          <cell r="C1117" t="str">
            <v>변압기기초대(삼상)-철거</v>
          </cell>
          <cell r="D1117">
            <v>131775</v>
          </cell>
          <cell r="E1117">
            <v>0.6</v>
          </cell>
        </row>
        <row r="1118">
          <cell r="A1118">
            <v>1116</v>
          </cell>
          <cell r="C1118" t="str">
            <v>변압기기초대(단상)-철거</v>
          </cell>
          <cell r="D1118">
            <v>131775</v>
          </cell>
          <cell r="E1118">
            <v>0.6</v>
          </cell>
        </row>
        <row r="1119">
          <cell r="A1119">
            <v>1117</v>
          </cell>
        </row>
        <row r="1120">
          <cell r="A1120">
            <v>1118</v>
          </cell>
        </row>
        <row r="1121">
          <cell r="A1121">
            <v>1119</v>
          </cell>
        </row>
        <row r="1122">
          <cell r="A1122">
            <v>1120</v>
          </cell>
        </row>
        <row r="1123">
          <cell r="A1123">
            <v>1121</v>
          </cell>
        </row>
        <row r="1124">
          <cell r="A1124">
            <v>1122</v>
          </cell>
        </row>
        <row r="1125">
          <cell r="A1125">
            <v>1123</v>
          </cell>
          <cell r="B1125" t="str">
            <v>변압기(재사용)</v>
          </cell>
        </row>
        <row r="1126">
          <cell r="A1126">
            <v>1124</v>
          </cell>
          <cell r="C1126" t="str">
            <v>패드변압기1상30KVA기계화시공</v>
          </cell>
          <cell r="D1126">
            <v>126500</v>
          </cell>
          <cell r="E1126">
            <v>0.49</v>
          </cell>
        </row>
        <row r="1127">
          <cell r="A1127">
            <v>1125</v>
          </cell>
          <cell r="C1127" t="str">
            <v>패드변압기1상50KVA기계화시공</v>
          </cell>
          <cell r="D1127">
            <v>126500</v>
          </cell>
          <cell r="E1127">
            <v>0.49</v>
          </cell>
        </row>
        <row r="1128">
          <cell r="A1128">
            <v>1126</v>
          </cell>
          <cell r="C1128" t="str">
            <v>패드변압기1상75KVA기계화시공</v>
          </cell>
          <cell r="D1128">
            <v>172155</v>
          </cell>
          <cell r="E1128">
            <v>0.5</v>
          </cell>
        </row>
        <row r="1129">
          <cell r="A1129">
            <v>1127</v>
          </cell>
          <cell r="C1129" t="str">
            <v>패드변압기1상100KVA기계화시공</v>
          </cell>
          <cell r="D1129">
            <v>172155</v>
          </cell>
          <cell r="E1129">
            <v>0.5</v>
          </cell>
        </row>
        <row r="1130">
          <cell r="A1130">
            <v>1128</v>
          </cell>
          <cell r="C1130" t="str">
            <v>패드변압기1상150KVA기계화시공</v>
          </cell>
          <cell r="D1130">
            <v>248833</v>
          </cell>
          <cell r="E1130">
            <v>0.53</v>
          </cell>
        </row>
        <row r="1131">
          <cell r="A1131">
            <v>1129</v>
          </cell>
          <cell r="C1131" t="str">
            <v>패드변압기1상200KVA기계화시공</v>
          </cell>
          <cell r="D1131">
            <v>248833</v>
          </cell>
          <cell r="E1131">
            <v>0.53</v>
          </cell>
        </row>
        <row r="1132">
          <cell r="A1132">
            <v>1130</v>
          </cell>
          <cell r="C1132" t="str">
            <v>패드변압기3상75KVA기계화시공</v>
          </cell>
          <cell r="D1132">
            <v>172155</v>
          </cell>
          <cell r="E1132">
            <v>0.5</v>
          </cell>
        </row>
        <row r="1133">
          <cell r="A1133">
            <v>1131</v>
          </cell>
          <cell r="C1133" t="str">
            <v>패드변압기3상100KVA기계화시공</v>
          </cell>
          <cell r="D1133">
            <v>172155</v>
          </cell>
          <cell r="E1133">
            <v>0.5</v>
          </cell>
        </row>
        <row r="1134">
          <cell r="A1134">
            <v>1132</v>
          </cell>
          <cell r="C1134" t="str">
            <v>패드변압기3상150KVA기계화시공</v>
          </cell>
          <cell r="D1134">
            <v>248833</v>
          </cell>
          <cell r="E1134">
            <v>0.53</v>
          </cell>
        </row>
        <row r="1135">
          <cell r="A1135">
            <v>1133</v>
          </cell>
          <cell r="C1135" t="str">
            <v>패드변압기3상200KVA기계화시공</v>
          </cell>
          <cell r="D1135">
            <v>248833</v>
          </cell>
          <cell r="E1135">
            <v>0.53</v>
          </cell>
        </row>
        <row r="1136">
          <cell r="A1136">
            <v>1134</v>
          </cell>
          <cell r="C1136" t="str">
            <v>패드변압기3상300KVA기계화시공</v>
          </cell>
          <cell r="D1136">
            <v>270180</v>
          </cell>
          <cell r="E1136">
            <v>0.53</v>
          </cell>
        </row>
        <row r="1137">
          <cell r="A1137">
            <v>1135</v>
          </cell>
          <cell r="C1137" t="str">
            <v>기초대단상철거재사용</v>
          </cell>
          <cell r="D1137">
            <v>210840</v>
          </cell>
          <cell r="E1137">
            <v>0.6</v>
          </cell>
        </row>
        <row r="1138">
          <cell r="A1138">
            <v>1136</v>
          </cell>
          <cell r="C1138" t="str">
            <v>기초대삼상철거재사용</v>
          </cell>
          <cell r="D1138">
            <v>210840</v>
          </cell>
          <cell r="E1138">
            <v>0.6</v>
          </cell>
        </row>
        <row r="1139">
          <cell r="A1139">
            <v>1137</v>
          </cell>
        </row>
        <row r="1140">
          <cell r="A1140">
            <v>1138</v>
          </cell>
        </row>
        <row r="1141">
          <cell r="A1141">
            <v>1139</v>
          </cell>
        </row>
        <row r="1142">
          <cell r="A1142">
            <v>1140</v>
          </cell>
        </row>
        <row r="1143">
          <cell r="A1143">
            <v>1141</v>
          </cell>
        </row>
        <row r="1144">
          <cell r="A1144">
            <v>1142</v>
          </cell>
        </row>
        <row r="1145">
          <cell r="A1145">
            <v>1143</v>
          </cell>
        </row>
        <row r="1146">
          <cell r="A1146">
            <v>1144</v>
          </cell>
        </row>
        <row r="1147">
          <cell r="A1147">
            <v>1145</v>
          </cell>
        </row>
        <row r="1148">
          <cell r="A1148">
            <v>1146</v>
          </cell>
        </row>
        <row r="1149">
          <cell r="A1149">
            <v>1147</v>
          </cell>
        </row>
        <row r="1150">
          <cell r="A1150">
            <v>1148</v>
          </cell>
        </row>
        <row r="1151">
          <cell r="A1151">
            <v>1149</v>
          </cell>
        </row>
        <row r="1152">
          <cell r="A1152">
            <v>1150</v>
          </cell>
        </row>
        <row r="1153">
          <cell r="A1153">
            <v>1151</v>
          </cell>
        </row>
        <row r="1154">
          <cell r="A1154">
            <v>1152</v>
          </cell>
        </row>
        <row r="1155">
          <cell r="A1155">
            <v>1153</v>
          </cell>
        </row>
        <row r="1156">
          <cell r="A1156">
            <v>1154</v>
          </cell>
        </row>
        <row r="1157">
          <cell r="A1157">
            <v>1155</v>
          </cell>
        </row>
        <row r="1158">
          <cell r="A1158">
            <v>1156</v>
          </cell>
        </row>
        <row r="1159">
          <cell r="A1159">
            <v>1157</v>
          </cell>
        </row>
        <row r="1160">
          <cell r="A1160">
            <v>1158</v>
          </cell>
        </row>
        <row r="1161">
          <cell r="A1161">
            <v>1159</v>
          </cell>
        </row>
        <row r="1162">
          <cell r="A1162">
            <v>1160</v>
          </cell>
        </row>
        <row r="1163">
          <cell r="A1163">
            <v>1161</v>
          </cell>
        </row>
        <row r="1164">
          <cell r="A1164">
            <v>1162</v>
          </cell>
        </row>
        <row r="1165">
          <cell r="A1165">
            <v>1163</v>
          </cell>
        </row>
        <row r="1166">
          <cell r="A1166">
            <v>1164</v>
          </cell>
        </row>
        <row r="1167">
          <cell r="A1167">
            <v>1165</v>
          </cell>
        </row>
        <row r="1168">
          <cell r="A1168">
            <v>1166</v>
          </cell>
        </row>
        <row r="1169">
          <cell r="A1169">
            <v>1167</v>
          </cell>
        </row>
        <row r="1170">
          <cell r="A1170">
            <v>1168</v>
          </cell>
        </row>
        <row r="1171">
          <cell r="A1171">
            <v>1169</v>
          </cell>
        </row>
        <row r="1172">
          <cell r="A1172">
            <v>1170</v>
          </cell>
        </row>
        <row r="1173">
          <cell r="A1173">
            <v>1171</v>
          </cell>
        </row>
        <row r="1174">
          <cell r="A1174">
            <v>1172</v>
          </cell>
        </row>
        <row r="1175">
          <cell r="A1175">
            <v>1173</v>
          </cell>
        </row>
        <row r="1176">
          <cell r="A1176">
            <v>1174</v>
          </cell>
        </row>
        <row r="1177">
          <cell r="A1177">
            <v>1175</v>
          </cell>
        </row>
        <row r="1178">
          <cell r="A1178">
            <v>1176</v>
          </cell>
        </row>
        <row r="1179">
          <cell r="A1179">
            <v>1177</v>
          </cell>
        </row>
        <row r="1180">
          <cell r="A1180">
            <v>1178</v>
          </cell>
        </row>
        <row r="1181">
          <cell r="A1181">
            <v>1179</v>
          </cell>
        </row>
        <row r="1182">
          <cell r="A1182">
            <v>1180</v>
          </cell>
        </row>
        <row r="1183">
          <cell r="A1183">
            <v>1181</v>
          </cell>
        </row>
        <row r="1184">
          <cell r="A1184">
            <v>1182</v>
          </cell>
        </row>
        <row r="1185">
          <cell r="A1185">
            <v>1183</v>
          </cell>
        </row>
        <row r="1186">
          <cell r="A1186">
            <v>1184</v>
          </cell>
        </row>
        <row r="1187">
          <cell r="A1187">
            <v>1185</v>
          </cell>
        </row>
        <row r="1188">
          <cell r="A1188">
            <v>1186</v>
          </cell>
        </row>
        <row r="1189">
          <cell r="A1189">
            <v>1187</v>
          </cell>
        </row>
        <row r="1190">
          <cell r="A1190">
            <v>1188</v>
          </cell>
        </row>
        <row r="1191">
          <cell r="A1191">
            <v>1189</v>
          </cell>
        </row>
        <row r="1192">
          <cell r="A1192">
            <v>1190</v>
          </cell>
        </row>
        <row r="1193">
          <cell r="A1193">
            <v>1191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"/>
      <sheetName val="정산내역"/>
      <sheetName val="data"/>
    </sheetNames>
    <sheetDataSet>
      <sheetData sheetId="0" refreshError="1"/>
      <sheetData sheetId="1" refreshError="1"/>
      <sheetData sheetId="2" refreshError="1">
        <row r="1">
          <cell r="A1" t="str">
            <v>cord</v>
          </cell>
          <cell r="B1" t="str">
            <v>공   종</v>
          </cell>
          <cell r="C1" t="str">
            <v>규격</v>
          </cell>
          <cell r="D1" t="str">
            <v>단가</v>
          </cell>
          <cell r="E1" t="str">
            <v>요  율</v>
          </cell>
          <cell r="F1" t="str">
            <v>단위</v>
          </cell>
        </row>
        <row r="2">
          <cell r="A2">
            <v>0</v>
          </cell>
          <cell r="B2" t="str">
            <v>지입재료비</v>
          </cell>
        </row>
        <row r="3">
          <cell r="A3">
            <v>1</v>
          </cell>
          <cell r="C3" t="str">
            <v>열쇠</v>
          </cell>
          <cell r="D3">
            <v>1200</v>
          </cell>
          <cell r="F3" t="str">
            <v>개</v>
          </cell>
        </row>
        <row r="4">
          <cell r="A4">
            <v>2</v>
          </cell>
          <cell r="C4" t="str">
            <v>모래 (되메우기)</v>
          </cell>
          <cell r="D4">
            <v>9000</v>
          </cell>
          <cell r="E4" t="str">
            <v>할증1.276</v>
          </cell>
          <cell r="F4" t="str">
            <v>개</v>
          </cell>
        </row>
        <row r="5">
          <cell r="A5">
            <v>3</v>
          </cell>
          <cell r="C5" t="str">
            <v>잡석 4-40-200</v>
          </cell>
          <cell r="D5">
            <v>6600</v>
          </cell>
          <cell r="E5" t="str">
            <v>할증1.12</v>
          </cell>
          <cell r="F5" t="str">
            <v>개</v>
          </cell>
        </row>
        <row r="6">
          <cell r="A6">
            <v>4</v>
          </cell>
          <cell r="C6" t="str">
            <v>세트앙카</v>
          </cell>
          <cell r="D6">
            <v>150</v>
          </cell>
          <cell r="F6" t="str">
            <v>개</v>
          </cell>
        </row>
        <row r="7">
          <cell r="A7">
            <v>5</v>
          </cell>
          <cell r="C7" t="str">
            <v>상표시찰</v>
          </cell>
          <cell r="D7">
            <v>500</v>
          </cell>
          <cell r="F7" t="str">
            <v>개</v>
          </cell>
        </row>
        <row r="8">
          <cell r="A8">
            <v>6</v>
          </cell>
          <cell r="C8" t="str">
            <v>레미콘 40*135*8</v>
          </cell>
          <cell r="D8">
            <v>32246</v>
          </cell>
          <cell r="F8" t="str">
            <v>개</v>
          </cell>
        </row>
        <row r="9">
          <cell r="A9">
            <v>7</v>
          </cell>
          <cell r="C9" t="str">
            <v>레미콘 20*210*8</v>
          </cell>
          <cell r="D9">
            <v>40472</v>
          </cell>
          <cell r="F9" t="str">
            <v>개</v>
          </cell>
        </row>
        <row r="10">
          <cell r="A10">
            <v>8</v>
          </cell>
          <cell r="C10" t="str">
            <v>전산번호찰</v>
          </cell>
          <cell r="D10">
            <v>1500</v>
          </cell>
          <cell r="F10" t="str">
            <v>개</v>
          </cell>
        </row>
        <row r="11">
          <cell r="A11">
            <v>9</v>
          </cell>
          <cell r="C11" t="str">
            <v>선로명시찰</v>
          </cell>
          <cell r="D11">
            <v>1000</v>
          </cell>
          <cell r="F11" t="str">
            <v>개</v>
          </cell>
        </row>
        <row r="12">
          <cell r="A12">
            <v>10</v>
          </cell>
          <cell r="C12" t="str">
            <v>접속자명찰</v>
          </cell>
          <cell r="D12">
            <v>2000</v>
          </cell>
        </row>
        <row r="13">
          <cell r="A13">
            <v>11</v>
          </cell>
          <cell r="C13" t="str">
            <v>600V 비닐전선 22SQ</v>
          </cell>
        </row>
        <row r="14">
          <cell r="A14">
            <v>12</v>
          </cell>
          <cell r="C14" t="str">
            <v>600V 비닐전선 38SQ</v>
          </cell>
          <cell r="D14">
            <v>1100</v>
          </cell>
        </row>
        <row r="15">
          <cell r="A15">
            <v>13</v>
          </cell>
          <cell r="C15" t="str">
            <v>600V 비닐전선 60SQ</v>
          </cell>
          <cell r="D15">
            <v>1730</v>
          </cell>
        </row>
        <row r="16">
          <cell r="A16">
            <v>14</v>
          </cell>
          <cell r="C16" t="str">
            <v>WO 전선 22SQ</v>
          </cell>
        </row>
        <row r="17">
          <cell r="A17">
            <v>15</v>
          </cell>
          <cell r="C17" t="str">
            <v>WO 전선 38SQ</v>
          </cell>
          <cell r="D17">
            <v>980</v>
          </cell>
        </row>
        <row r="18">
          <cell r="A18">
            <v>16</v>
          </cell>
          <cell r="C18" t="str">
            <v>WO 전선 60SQ</v>
          </cell>
          <cell r="D18">
            <v>351436</v>
          </cell>
        </row>
        <row r="19">
          <cell r="A19">
            <v>17</v>
          </cell>
          <cell r="C19" t="str">
            <v>케이블표지시트</v>
          </cell>
          <cell r="D19">
            <v>65</v>
          </cell>
        </row>
        <row r="20">
          <cell r="A20">
            <v>18</v>
          </cell>
          <cell r="C20" t="str">
            <v>이형철근D-10</v>
          </cell>
          <cell r="D20">
            <v>241301</v>
          </cell>
        </row>
        <row r="21">
          <cell r="A21">
            <v>19</v>
          </cell>
          <cell r="C21" t="str">
            <v>이형철근D-16</v>
          </cell>
          <cell r="D21">
            <v>233332</v>
          </cell>
        </row>
        <row r="22">
          <cell r="A22">
            <v>20</v>
          </cell>
          <cell r="C22" t="str">
            <v>맨홀용발판볼트</v>
          </cell>
          <cell r="D22">
            <v>1100</v>
          </cell>
        </row>
        <row r="23">
          <cell r="A23">
            <v>21</v>
          </cell>
          <cell r="C23" t="str">
            <v>맨홀용사다리L=1700(H/H용)</v>
          </cell>
          <cell r="D23">
            <v>18600</v>
          </cell>
        </row>
        <row r="24">
          <cell r="A24">
            <v>22</v>
          </cell>
          <cell r="C24" t="str">
            <v>접지동봉</v>
          </cell>
          <cell r="D24">
            <v>3590</v>
          </cell>
        </row>
        <row r="25">
          <cell r="A25">
            <v>23</v>
          </cell>
          <cell r="C25" t="str">
            <v>리드단자</v>
          </cell>
          <cell r="D25">
            <v>1708</v>
          </cell>
        </row>
        <row r="26">
          <cell r="A26">
            <v>24</v>
          </cell>
          <cell r="C26" t="str">
            <v>청동볼트</v>
          </cell>
          <cell r="D26">
            <v>17000</v>
          </cell>
        </row>
        <row r="27">
          <cell r="A27">
            <v>25</v>
          </cell>
          <cell r="C27" t="str">
            <v>합성수지관로구몸체125</v>
          </cell>
          <cell r="D27">
            <v>14300</v>
          </cell>
        </row>
        <row r="28">
          <cell r="A28">
            <v>26</v>
          </cell>
          <cell r="C28" t="str">
            <v>합성수지관로구덮개125</v>
          </cell>
          <cell r="D28">
            <v>3500</v>
          </cell>
        </row>
        <row r="29">
          <cell r="A29">
            <v>27</v>
          </cell>
          <cell r="C29" t="str">
            <v>합성수지관로구몸체150</v>
          </cell>
          <cell r="D29">
            <v>18000</v>
          </cell>
        </row>
        <row r="30">
          <cell r="A30">
            <v>28</v>
          </cell>
          <cell r="C30" t="str">
            <v>합성수지관로구덮개150</v>
          </cell>
          <cell r="D30">
            <v>4300</v>
          </cell>
        </row>
        <row r="31">
          <cell r="A31">
            <v>29</v>
          </cell>
          <cell r="C31" t="str">
            <v>합성수지관로구몸체175</v>
          </cell>
          <cell r="D31">
            <v>19700</v>
          </cell>
        </row>
        <row r="32">
          <cell r="A32">
            <v>30</v>
          </cell>
          <cell r="C32" t="str">
            <v>합성수지관로구덮개175</v>
          </cell>
          <cell r="D32">
            <v>5500</v>
          </cell>
        </row>
        <row r="33">
          <cell r="A33">
            <v>31</v>
          </cell>
          <cell r="C33" t="str">
            <v>합성수지파형관아탑타125</v>
          </cell>
          <cell r="D33">
            <v>3000</v>
          </cell>
        </row>
        <row r="34">
          <cell r="A34">
            <v>32</v>
          </cell>
          <cell r="C34" t="str">
            <v>합성수지파형관아탑타150</v>
          </cell>
          <cell r="D34">
            <v>6000</v>
          </cell>
        </row>
        <row r="35">
          <cell r="A35">
            <v>33</v>
          </cell>
          <cell r="C35" t="str">
            <v>합성수지파형관아탑타175</v>
          </cell>
          <cell r="D35">
            <v>6000</v>
          </cell>
        </row>
        <row r="36">
          <cell r="A36">
            <v>34</v>
          </cell>
          <cell r="C36" t="str">
            <v>앵글형지지대AS=1100</v>
          </cell>
          <cell r="D36">
            <v>7050</v>
          </cell>
        </row>
        <row r="37">
          <cell r="A37">
            <v>35</v>
          </cell>
          <cell r="C37" t="str">
            <v>앵글형지지대AS=1500</v>
          </cell>
          <cell r="D37">
            <v>9600</v>
          </cell>
        </row>
        <row r="38">
          <cell r="A38">
            <v>36</v>
          </cell>
          <cell r="C38" t="str">
            <v>앵글형지지대L=1800</v>
          </cell>
          <cell r="D38">
            <v>11520</v>
          </cell>
        </row>
        <row r="39">
          <cell r="A39">
            <v>37</v>
          </cell>
          <cell r="C39" t="str">
            <v>I형항가260*40</v>
          </cell>
          <cell r="D39">
            <v>2200</v>
          </cell>
        </row>
        <row r="40">
          <cell r="A40">
            <v>38</v>
          </cell>
          <cell r="C40" t="str">
            <v>I형항가370*40</v>
          </cell>
          <cell r="D40">
            <v>2600</v>
          </cell>
        </row>
        <row r="41">
          <cell r="A41">
            <v>39</v>
          </cell>
          <cell r="C41" t="str">
            <v>I형항가460*50</v>
          </cell>
          <cell r="D41">
            <v>3400</v>
          </cell>
        </row>
        <row r="42">
          <cell r="A42">
            <v>40</v>
          </cell>
          <cell r="C42" t="str">
            <v>기역형항가앵글260*40</v>
          </cell>
          <cell r="D42">
            <v>2140</v>
          </cell>
        </row>
        <row r="43">
          <cell r="A43">
            <v>41</v>
          </cell>
          <cell r="C43" t="str">
            <v>기역형항가앵글370*40</v>
          </cell>
          <cell r="D43">
            <v>2770</v>
          </cell>
        </row>
        <row r="44">
          <cell r="A44">
            <v>42</v>
          </cell>
          <cell r="C44" t="str">
            <v>기역형항가앵글460*50</v>
          </cell>
          <cell r="D44">
            <v>4200</v>
          </cell>
        </row>
        <row r="45">
          <cell r="A45">
            <v>43</v>
          </cell>
          <cell r="C45" t="str">
            <v>I형항가실린더형260*40</v>
          </cell>
          <cell r="D45">
            <v>4390</v>
          </cell>
        </row>
        <row r="46">
          <cell r="A46">
            <v>44</v>
          </cell>
          <cell r="C46" t="str">
            <v>I형항가실린더형370*40</v>
          </cell>
          <cell r="D46">
            <v>4480</v>
          </cell>
        </row>
        <row r="47">
          <cell r="A47">
            <v>45</v>
          </cell>
          <cell r="C47" t="str">
            <v>I형항가실린더형460*50</v>
          </cell>
          <cell r="D47">
            <v>5100</v>
          </cell>
        </row>
        <row r="48">
          <cell r="A48">
            <v>46</v>
          </cell>
          <cell r="C48" t="str">
            <v>지지대(실린더)L=1600</v>
          </cell>
          <cell r="D48">
            <v>37000</v>
          </cell>
        </row>
        <row r="49">
          <cell r="A49">
            <v>47</v>
          </cell>
          <cell r="C49" t="str">
            <v>지지대(실린더)L=1800</v>
          </cell>
          <cell r="D49">
            <v>39700</v>
          </cell>
        </row>
        <row r="50">
          <cell r="A50">
            <v>48</v>
          </cell>
          <cell r="C50" t="str">
            <v>지지대(실린더)L=2000</v>
          </cell>
          <cell r="D50">
            <v>40200</v>
          </cell>
        </row>
        <row r="51">
          <cell r="A51">
            <v>49</v>
          </cell>
          <cell r="C51" t="str">
            <v>지지대(실린더)L=2200</v>
          </cell>
          <cell r="D51">
            <v>41500</v>
          </cell>
        </row>
        <row r="52">
          <cell r="A52">
            <v>50</v>
          </cell>
          <cell r="C52" t="str">
            <v>케이블크리트C-D3선조</v>
          </cell>
          <cell r="D52">
            <v>1573</v>
          </cell>
        </row>
        <row r="53">
          <cell r="A53">
            <v>51</v>
          </cell>
          <cell r="C53" t="str">
            <v>케이블크리트3구25*150</v>
          </cell>
          <cell r="D53">
            <v>1240</v>
          </cell>
        </row>
        <row r="54">
          <cell r="A54">
            <v>52</v>
          </cell>
          <cell r="C54" t="str">
            <v>케이블크리트3구25*240</v>
          </cell>
          <cell r="D54">
            <v>1560</v>
          </cell>
        </row>
        <row r="55">
          <cell r="A55">
            <v>53</v>
          </cell>
          <cell r="C55" t="str">
            <v>케이블지지금구220</v>
          </cell>
          <cell r="D55">
            <v>36000</v>
          </cell>
        </row>
        <row r="56">
          <cell r="A56">
            <v>54</v>
          </cell>
          <cell r="C56" t="str">
            <v>전주용입상관130*2.2</v>
          </cell>
          <cell r="D56">
            <v>10000</v>
          </cell>
        </row>
        <row r="57">
          <cell r="A57">
            <v>55</v>
          </cell>
          <cell r="C57" t="str">
            <v>훅  크(맨홀용)100*250</v>
          </cell>
          <cell r="D57">
            <v>6590</v>
          </cell>
        </row>
        <row r="58">
          <cell r="A58">
            <v>56</v>
          </cell>
          <cell r="C58" t="str">
            <v>맨홀뚜껑750*250(원형)</v>
          </cell>
          <cell r="D58">
            <v>253608</v>
          </cell>
        </row>
        <row r="59">
          <cell r="A59">
            <v>57</v>
          </cell>
          <cell r="C59" t="str">
            <v>조립식반활관</v>
          </cell>
          <cell r="D59">
            <v>28500</v>
          </cell>
        </row>
        <row r="60">
          <cell r="A60">
            <v>58</v>
          </cell>
          <cell r="C60" t="str">
            <v>케이블입상용반활관</v>
          </cell>
          <cell r="D60">
            <v>58980</v>
          </cell>
        </row>
        <row r="61">
          <cell r="A61">
            <v>59</v>
          </cell>
          <cell r="C61" t="str">
            <v>강새들SS-2</v>
          </cell>
          <cell r="D61">
            <v>840</v>
          </cell>
        </row>
        <row r="62">
          <cell r="A62">
            <v>60</v>
          </cell>
          <cell r="C62" t="str">
            <v>강새들SS-3</v>
          </cell>
          <cell r="D62">
            <v>1000</v>
          </cell>
        </row>
        <row r="63">
          <cell r="A63">
            <v>61</v>
          </cell>
          <cell r="C63" t="str">
            <v>튜브방수장치125-60</v>
          </cell>
          <cell r="D63">
            <v>32000</v>
          </cell>
        </row>
        <row r="64">
          <cell r="A64">
            <v>62</v>
          </cell>
          <cell r="C64" t="str">
            <v>튜브방수장치175-60</v>
          </cell>
          <cell r="D64">
            <v>39000</v>
          </cell>
        </row>
        <row r="65">
          <cell r="A65">
            <v>63</v>
          </cell>
          <cell r="C65" t="str">
            <v>튜브방수장치175-325</v>
          </cell>
          <cell r="D65">
            <v>39000</v>
          </cell>
        </row>
        <row r="66">
          <cell r="A66">
            <v>64</v>
          </cell>
          <cell r="C66" t="str">
            <v>600V CV케이블22SQ</v>
          </cell>
          <cell r="D66">
            <v>777</v>
          </cell>
        </row>
        <row r="67">
          <cell r="A67">
            <v>65</v>
          </cell>
          <cell r="C67" t="str">
            <v>600V CV케이블38SQ</v>
          </cell>
          <cell r="D67">
            <v>1163</v>
          </cell>
        </row>
        <row r="68">
          <cell r="A68">
            <v>66</v>
          </cell>
          <cell r="C68" t="str">
            <v>600V CV케이블60SQ</v>
          </cell>
          <cell r="D68">
            <v>1784</v>
          </cell>
        </row>
        <row r="69">
          <cell r="A69">
            <v>67</v>
          </cell>
          <cell r="C69" t="str">
            <v>튜브방수장치150*60</v>
          </cell>
          <cell r="D69">
            <v>32000</v>
          </cell>
        </row>
        <row r="70">
          <cell r="A70">
            <v>68</v>
          </cell>
          <cell r="C70" t="str">
            <v>변압기기초대T-1B</v>
          </cell>
          <cell r="D70">
            <v>269980</v>
          </cell>
        </row>
        <row r="71">
          <cell r="A71">
            <v>69</v>
          </cell>
          <cell r="C71" t="str">
            <v>변압기기초대T-1H</v>
          </cell>
          <cell r="D71">
            <v>289890</v>
          </cell>
        </row>
        <row r="72">
          <cell r="A72">
            <v>70</v>
          </cell>
          <cell r="C72" t="str">
            <v>변압기기초대T-3L</v>
          </cell>
          <cell r="D72">
            <v>312120</v>
          </cell>
        </row>
        <row r="73">
          <cell r="A73">
            <v>71</v>
          </cell>
          <cell r="C73" t="str">
            <v>변압기기초대T-3U</v>
          </cell>
          <cell r="D73">
            <v>318250</v>
          </cell>
        </row>
        <row r="74">
          <cell r="A74">
            <v>72</v>
          </cell>
          <cell r="C74" t="str">
            <v>개폐기기초대S-O</v>
          </cell>
          <cell r="D74">
            <v>342910</v>
          </cell>
        </row>
        <row r="75">
          <cell r="A75">
            <v>73</v>
          </cell>
          <cell r="C75" t="str">
            <v>흄관용아탑타200</v>
          </cell>
          <cell r="D75">
            <v>6000</v>
          </cell>
        </row>
        <row r="76">
          <cell r="A76">
            <v>74</v>
          </cell>
          <cell r="C76" t="str">
            <v>맨홀용사다리L=2300(M/H용)</v>
          </cell>
          <cell r="D76">
            <v>23800</v>
          </cell>
        </row>
        <row r="77">
          <cell r="A77">
            <v>75</v>
          </cell>
          <cell r="C77" t="str">
            <v>맨홀용물받이300*H350</v>
          </cell>
          <cell r="D77">
            <v>19000</v>
          </cell>
        </row>
        <row r="78">
          <cell r="A78">
            <v>76</v>
          </cell>
          <cell r="C78" t="str">
            <v>합성수지파형관100MM</v>
          </cell>
          <cell r="D78">
            <v>1830</v>
          </cell>
        </row>
        <row r="79">
          <cell r="A79">
            <v>77</v>
          </cell>
          <cell r="C79" t="str">
            <v>합성수지파형관125MM</v>
          </cell>
          <cell r="D79">
            <v>2388</v>
          </cell>
        </row>
        <row r="80">
          <cell r="A80">
            <v>78</v>
          </cell>
          <cell r="C80" t="str">
            <v>합성수지파형관150MM</v>
          </cell>
          <cell r="D80">
            <v>3044</v>
          </cell>
        </row>
        <row r="81">
          <cell r="A81">
            <v>79</v>
          </cell>
          <cell r="C81" t="str">
            <v>합성수지파형관175MM</v>
          </cell>
          <cell r="D81">
            <v>4497</v>
          </cell>
        </row>
        <row r="82">
          <cell r="A82">
            <v>80</v>
          </cell>
          <cell r="C82" t="str">
            <v>합성수지이음관125MM</v>
          </cell>
          <cell r="D82">
            <v>2238</v>
          </cell>
        </row>
        <row r="83">
          <cell r="A83">
            <v>81</v>
          </cell>
          <cell r="C83" t="str">
            <v>합성수지이음관150MM</v>
          </cell>
          <cell r="D83">
            <v>2955</v>
          </cell>
        </row>
        <row r="84">
          <cell r="A84">
            <v>82</v>
          </cell>
          <cell r="C84" t="str">
            <v>합성수지이음관175MM</v>
          </cell>
          <cell r="D84">
            <v>4885</v>
          </cell>
        </row>
        <row r="85">
          <cell r="A85">
            <v>83</v>
          </cell>
          <cell r="C85" t="str">
            <v>지중케이블용강관200*6</v>
          </cell>
          <cell r="D85">
            <v>103000</v>
          </cell>
        </row>
        <row r="86">
          <cell r="A86">
            <v>84</v>
          </cell>
          <cell r="C86" t="str">
            <v>강관접속용스리브200</v>
          </cell>
          <cell r="D86">
            <v>3480</v>
          </cell>
        </row>
        <row r="87">
          <cell r="A87">
            <v>85</v>
          </cell>
          <cell r="C87" t="str">
            <v>이형철근D-13</v>
          </cell>
          <cell r="D87">
            <v>237317</v>
          </cell>
        </row>
        <row r="88">
          <cell r="A88">
            <v>86</v>
          </cell>
          <cell r="C88" t="str">
            <v>자갈#467-40-50</v>
          </cell>
          <cell r="D88">
            <v>8000</v>
          </cell>
        </row>
        <row r="89">
          <cell r="A89">
            <v>87</v>
          </cell>
          <cell r="C89" t="str">
            <v>포틀랜드시멘트1종보통</v>
          </cell>
          <cell r="D89">
            <v>1879</v>
          </cell>
        </row>
        <row r="90">
          <cell r="A90">
            <v>88</v>
          </cell>
          <cell r="C90" t="str">
            <v>레미콘40*210*8</v>
          </cell>
          <cell r="D90">
            <v>38389</v>
          </cell>
        </row>
        <row r="91">
          <cell r="A91">
            <v>89</v>
          </cell>
          <cell r="C91" t="str">
            <v>멤브레인클로스</v>
          </cell>
          <cell r="D91">
            <v>525</v>
          </cell>
        </row>
        <row r="92">
          <cell r="A92">
            <v>90</v>
          </cell>
          <cell r="C92" t="str">
            <v>보호재(폴리에틸렌품)</v>
          </cell>
          <cell r="D92">
            <v>3000</v>
          </cell>
        </row>
        <row r="93">
          <cell r="A93">
            <v>91</v>
          </cell>
          <cell r="C93" t="str">
            <v>도막시멘트페이스트</v>
          </cell>
          <cell r="D93">
            <v>600</v>
          </cell>
        </row>
        <row r="94">
          <cell r="A94">
            <v>92</v>
          </cell>
          <cell r="C94" t="str">
            <v>고무아스팔트에멜젼</v>
          </cell>
          <cell r="D94">
            <v>1800</v>
          </cell>
        </row>
        <row r="95">
          <cell r="A95">
            <v>93</v>
          </cell>
          <cell r="C95" t="str">
            <v>GROUNDING        KIT</v>
          </cell>
          <cell r="D95">
            <v>4600</v>
          </cell>
        </row>
        <row r="96">
          <cell r="A96">
            <v>94</v>
          </cell>
          <cell r="C96" t="str">
            <v>이형철근D-22</v>
          </cell>
          <cell r="D96">
            <v>233332</v>
          </cell>
        </row>
        <row r="97">
          <cell r="A97">
            <v>95</v>
          </cell>
          <cell r="C97" t="str">
            <v>앵글형지지대  L=1800</v>
          </cell>
          <cell r="D97">
            <v>5130</v>
          </cell>
        </row>
        <row r="98">
          <cell r="A98">
            <v>96</v>
          </cell>
          <cell r="C98" t="str">
            <v>맨홀뚜껑  880*360(각형)</v>
          </cell>
          <cell r="D98">
            <v>151190</v>
          </cell>
        </row>
        <row r="99">
          <cell r="A99">
            <v>97</v>
          </cell>
          <cell r="C99" t="str">
            <v>합성수지파형이음관100MM</v>
          </cell>
        </row>
        <row r="100">
          <cell r="A100">
            <v>98</v>
          </cell>
          <cell r="C100" t="str">
            <v>지중선로표시기  직선방향UM-1</v>
          </cell>
          <cell r="D100">
            <v>3860</v>
          </cell>
        </row>
        <row r="101">
          <cell r="A101">
            <v>99</v>
          </cell>
          <cell r="C101" t="str">
            <v>케이블접속장치 2TS</v>
          </cell>
          <cell r="D101">
            <v>64680</v>
          </cell>
        </row>
        <row r="102">
          <cell r="A102">
            <v>100</v>
          </cell>
          <cell r="C102" t="str">
            <v>케이블접속장치 4TS</v>
          </cell>
          <cell r="D102">
            <v>123480</v>
          </cell>
        </row>
        <row r="103">
          <cell r="A103">
            <v>101</v>
          </cell>
          <cell r="C103" t="str">
            <v>동관단자  22SQ</v>
          </cell>
          <cell r="D103">
            <v>350</v>
          </cell>
        </row>
        <row r="104">
          <cell r="A104">
            <v>102</v>
          </cell>
          <cell r="C104" t="str">
            <v>동관단자  38SQ</v>
          </cell>
          <cell r="D104">
            <v>475</v>
          </cell>
        </row>
        <row r="105">
          <cell r="A105">
            <v>103</v>
          </cell>
          <cell r="C105" t="str">
            <v>동관단자  60SQ</v>
          </cell>
          <cell r="D105">
            <v>770</v>
          </cell>
        </row>
        <row r="106">
          <cell r="A106">
            <v>104</v>
          </cell>
          <cell r="C106" t="str">
            <v>개폐기압착터미널60-325SQ</v>
          </cell>
          <cell r="D106">
            <v>15000</v>
          </cell>
        </row>
        <row r="107">
          <cell r="A107">
            <v>105</v>
          </cell>
          <cell r="C107">
            <v>14</v>
          </cell>
        </row>
        <row r="108">
          <cell r="A108">
            <v>106</v>
          </cell>
          <cell r="C108">
            <v>15</v>
          </cell>
        </row>
        <row r="109">
          <cell r="A109">
            <v>107</v>
          </cell>
          <cell r="C109">
            <v>16</v>
          </cell>
        </row>
        <row r="110">
          <cell r="A110">
            <v>108</v>
          </cell>
          <cell r="C110">
            <v>17</v>
          </cell>
        </row>
        <row r="111">
          <cell r="A111">
            <v>109</v>
          </cell>
          <cell r="C111">
            <v>18</v>
          </cell>
        </row>
        <row r="112">
          <cell r="A112">
            <v>110</v>
          </cell>
          <cell r="C112">
            <v>19</v>
          </cell>
        </row>
        <row r="113">
          <cell r="A113">
            <v>111</v>
          </cell>
          <cell r="C113">
            <v>20</v>
          </cell>
        </row>
        <row r="114">
          <cell r="A114">
            <v>112</v>
          </cell>
          <cell r="C114">
            <v>21</v>
          </cell>
        </row>
        <row r="115">
          <cell r="A115">
            <v>113</v>
          </cell>
          <cell r="C115">
            <v>22</v>
          </cell>
        </row>
        <row r="116">
          <cell r="A116">
            <v>114</v>
          </cell>
          <cell r="B116" t="str">
            <v>잡 재 료 비</v>
          </cell>
        </row>
        <row r="117">
          <cell r="A117">
            <v>115</v>
          </cell>
          <cell r="B117" t="str">
            <v xml:space="preserve">관 로 신 설 </v>
          </cell>
        </row>
        <row r="118">
          <cell r="A118">
            <v>116</v>
          </cell>
          <cell r="C118" t="str">
            <v>토사터파기0.4백호우</v>
          </cell>
          <cell r="D118">
            <v>48</v>
          </cell>
        </row>
        <row r="119">
          <cell r="A119">
            <v>117</v>
          </cell>
          <cell r="C119" t="str">
            <v>토사터파기0.4백호우</v>
          </cell>
          <cell r="D119">
            <v>62</v>
          </cell>
        </row>
        <row r="120">
          <cell r="A120">
            <v>118</v>
          </cell>
          <cell r="C120" t="str">
            <v>토사터파기0.7백호우</v>
          </cell>
          <cell r="D120">
            <v>71</v>
          </cell>
        </row>
        <row r="121">
          <cell r="A121">
            <v>119</v>
          </cell>
          <cell r="C121" t="str">
            <v>모래되메우기다지기인력</v>
          </cell>
          <cell r="D121">
            <v>2435</v>
          </cell>
        </row>
        <row r="122">
          <cell r="A122">
            <v>120</v>
          </cell>
          <cell r="C122" t="str">
            <v>모래되메우기다지기기계</v>
          </cell>
          <cell r="D122">
            <v>2469</v>
          </cell>
        </row>
        <row r="123">
          <cell r="A123">
            <v>121</v>
          </cell>
          <cell r="C123" t="str">
            <v>원토되메우기다지기기계</v>
          </cell>
          <cell r="D123">
            <v>34</v>
          </cell>
        </row>
        <row r="124">
          <cell r="A124">
            <v>122</v>
          </cell>
          <cell r="C124" t="str">
            <v>원토되메우기다지기인력</v>
          </cell>
        </row>
        <row r="125">
          <cell r="A125">
            <v>123</v>
          </cell>
          <cell r="C125" t="str">
            <v>잔토처리기계보통토0.4</v>
          </cell>
          <cell r="D125">
            <v>171</v>
          </cell>
        </row>
        <row r="126">
          <cell r="A126">
            <v>124</v>
          </cell>
          <cell r="C126" t="str">
            <v>잔토처리기계보통토0.4</v>
          </cell>
          <cell r="D126">
            <v>217</v>
          </cell>
        </row>
        <row r="127">
          <cell r="A127">
            <v>125</v>
          </cell>
          <cell r="C127" t="str">
            <v>잔토처리기계견질토0.4</v>
          </cell>
          <cell r="D127">
            <v>228</v>
          </cell>
        </row>
        <row r="128">
          <cell r="A128">
            <v>126</v>
          </cell>
          <cell r="C128" t="str">
            <v>잔토처리기계견질토0.4</v>
          </cell>
          <cell r="D128">
            <v>474</v>
          </cell>
        </row>
        <row r="129">
          <cell r="A129">
            <v>127</v>
          </cell>
          <cell r="C129" t="str">
            <v>잔토처리기계견질토0.4</v>
          </cell>
          <cell r="D129">
            <v>506</v>
          </cell>
        </row>
        <row r="130">
          <cell r="A130">
            <v>128</v>
          </cell>
          <cell r="C130" t="str">
            <v>잔토처리인력AS</v>
          </cell>
          <cell r="D130">
            <v>89</v>
          </cell>
        </row>
        <row r="131">
          <cell r="A131">
            <v>129</v>
          </cell>
          <cell r="C131" t="str">
            <v>잔토처리인력보통토</v>
          </cell>
          <cell r="D131">
            <v>69</v>
          </cell>
        </row>
        <row r="132">
          <cell r="A132">
            <v>130</v>
          </cell>
          <cell r="C132" t="str">
            <v>잔토처리기계AS0.7</v>
          </cell>
          <cell r="D132">
            <v>2949</v>
          </cell>
        </row>
        <row r="133">
          <cell r="A133">
            <v>131</v>
          </cell>
          <cell r="C133" t="str">
            <v>잔토처리기계고사토0.7</v>
          </cell>
          <cell r="D133">
            <v>2205</v>
          </cell>
        </row>
        <row r="134">
          <cell r="A134">
            <v>132</v>
          </cell>
          <cell r="C134" t="str">
            <v>잔토처리기계AS0.7</v>
          </cell>
          <cell r="D134">
            <v>409</v>
          </cell>
        </row>
        <row r="135">
          <cell r="A135">
            <v>133</v>
          </cell>
          <cell r="C135" t="str">
            <v>잔토처리기계경암0.7</v>
          </cell>
          <cell r="D135">
            <v>3222</v>
          </cell>
        </row>
        <row r="136">
          <cell r="A136">
            <v>134</v>
          </cell>
          <cell r="C136" t="str">
            <v>보도불럭철거및가복구</v>
          </cell>
          <cell r="D136">
            <v>123</v>
          </cell>
        </row>
        <row r="137">
          <cell r="A137">
            <v>135</v>
          </cell>
          <cell r="C137" t="str">
            <v>AS포장줄눈파기CUTTER</v>
          </cell>
          <cell r="D137">
            <v>246</v>
          </cell>
        </row>
        <row r="138">
          <cell r="A138">
            <v>136</v>
          </cell>
          <cell r="C138" t="str">
            <v>포장파기(AS)인력</v>
          </cell>
          <cell r="D138">
            <v>2691</v>
          </cell>
        </row>
        <row r="139">
          <cell r="A139">
            <v>137</v>
          </cell>
          <cell r="C139" t="str">
            <v>포장파기(AS)기계</v>
          </cell>
          <cell r="D139">
            <v>1328</v>
          </cell>
        </row>
        <row r="140">
          <cell r="A140">
            <v>138</v>
          </cell>
          <cell r="C140" t="str">
            <v>강관부설200동시4공</v>
          </cell>
          <cell r="D140">
            <v>13</v>
          </cell>
        </row>
        <row r="141">
          <cell r="A141">
            <v>139</v>
          </cell>
          <cell r="C141" t="str">
            <v>기초잡석부설</v>
          </cell>
          <cell r="D141">
            <v>2275</v>
          </cell>
        </row>
        <row r="142">
          <cell r="A142">
            <v>140</v>
          </cell>
          <cell r="C142" t="str">
            <v>콘크리트타설(인력)1:2:4</v>
          </cell>
          <cell r="D142">
            <v>2610</v>
          </cell>
        </row>
        <row r="143">
          <cell r="A143">
            <v>141</v>
          </cell>
          <cell r="C143" t="str">
            <v>거프집설치6회</v>
          </cell>
          <cell r="D143">
            <v>2064</v>
          </cell>
        </row>
        <row r="144">
          <cell r="A144">
            <v>142</v>
          </cell>
        </row>
        <row r="145">
          <cell r="A145">
            <v>143</v>
          </cell>
        </row>
        <row r="146">
          <cell r="A146">
            <v>144</v>
          </cell>
        </row>
        <row r="147">
          <cell r="A147">
            <v>145</v>
          </cell>
        </row>
        <row r="148">
          <cell r="A148">
            <v>146</v>
          </cell>
        </row>
        <row r="149">
          <cell r="A149">
            <v>147</v>
          </cell>
        </row>
        <row r="150">
          <cell r="A150">
            <v>148</v>
          </cell>
        </row>
        <row r="151">
          <cell r="A151">
            <v>149</v>
          </cell>
        </row>
        <row r="152">
          <cell r="A152">
            <v>150</v>
          </cell>
        </row>
        <row r="153">
          <cell r="A153">
            <v>151</v>
          </cell>
        </row>
        <row r="154">
          <cell r="A154">
            <v>152</v>
          </cell>
        </row>
        <row r="155">
          <cell r="A155">
            <v>153</v>
          </cell>
        </row>
        <row r="156">
          <cell r="A156">
            <v>154</v>
          </cell>
        </row>
        <row r="157">
          <cell r="A157">
            <v>155</v>
          </cell>
        </row>
        <row r="158">
          <cell r="A158">
            <v>156</v>
          </cell>
        </row>
        <row r="159">
          <cell r="A159">
            <v>157</v>
          </cell>
        </row>
        <row r="160">
          <cell r="A160">
            <v>158</v>
          </cell>
        </row>
        <row r="161">
          <cell r="A161">
            <v>159</v>
          </cell>
        </row>
        <row r="162">
          <cell r="A162">
            <v>160</v>
          </cell>
          <cell r="B162" t="str">
            <v>맨 홀 신 설</v>
          </cell>
        </row>
        <row r="163">
          <cell r="A163">
            <v>161</v>
          </cell>
          <cell r="C163" t="str">
            <v>토사더파기0.7백호우</v>
          </cell>
          <cell r="D163">
            <v>71</v>
          </cell>
        </row>
        <row r="164">
          <cell r="A164">
            <v>162</v>
          </cell>
          <cell r="C164" t="str">
            <v>토사더파기0.4백호우</v>
          </cell>
          <cell r="D164">
            <v>48</v>
          </cell>
        </row>
        <row r="165">
          <cell r="A165">
            <v>163</v>
          </cell>
          <cell r="C165" t="str">
            <v>토사더파기0.4백호우</v>
          </cell>
          <cell r="D165">
            <v>62</v>
          </cell>
        </row>
        <row r="166">
          <cell r="A166">
            <v>164</v>
          </cell>
          <cell r="C166" t="str">
            <v>모래되메우기다지기인력</v>
          </cell>
          <cell r="D166">
            <v>2435</v>
          </cell>
        </row>
        <row r="167">
          <cell r="A167">
            <v>165</v>
          </cell>
          <cell r="C167" t="str">
            <v>모래되메우기다지기기계</v>
          </cell>
          <cell r="D167">
            <v>2469</v>
          </cell>
        </row>
        <row r="168">
          <cell r="A168">
            <v>166</v>
          </cell>
          <cell r="C168" t="str">
            <v>원토되메우기다지기기계</v>
          </cell>
          <cell r="D168">
            <v>34</v>
          </cell>
        </row>
        <row r="169">
          <cell r="A169">
            <v>167</v>
          </cell>
          <cell r="C169" t="str">
            <v>원토되메우기다지기인력</v>
          </cell>
        </row>
        <row r="170">
          <cell r="A170">
            <v>168</v>
          </cell>
          <cell r="C170" t="str">
            <v>잔토처리기계경암0.7</v>
          </cell>
          <cell r="D170">
            <v>3222</v>
          </cell>
        </row>
        <row r="171">
          <cell r="A171">
            <v>169</v>
          </cell>
          <cell r="C171" t="str">
            <v>잔토처리기계보통토0.4</v>
          </cell>
          <cell r="D171">
            <v>171</v>
          </cell>
        </row>
        <row r="172">
          <cell r="A172">
            <v>170</v>
          </cell>
          <cell r="C172" t="str">
            <v>잔토처리기계견질토0.4</v>
          </cell>
          <cell r="D172">
            <v>228</v>
          </cell>
        </row>
        <row r="173">
          <cell r="A173">
            <v>171</v>
          </cell>
          <cell r="C173" t="str">
            <v>잔토처리기계견질토0.4</v>
          </cell>
          <cell r="D173">
            <v>506</v>
          </cell>
        </row>
        <row r="174">
          <cell r="A174">
            <v>172</v>
          </cell>
          <cell r="C174" t="str">
            <v>잔토처리인력(AS)</v>
          </cell>
          <cell r="D174">
            <v>89</v>
          </cell>
        </row>
        <row r="175">
          <cell r="A175">
            <v>173</v>
          </cell>
          <cell r="C175" t="str">
            <v>잔토처리인력보통토</v>
          </cell>
          <cell r="D175">
            <v>69</v>
          </cell>
        </row>
        <row r="176">
          <cell r="A176">
            <v>174</v>
          </cell>
          <cell r="C176" t="str">
            <v>잔토처리기계(AS)0.7</v>
          </cell>
          <cell r="D176">
            <v>2949</v>
          </cell>
        </row>
        <row r="177">
          <cell r="A177">
            <v>175</v>
          </cell>
          <cell r="C177" t="str">
            <v>잔토처리기계고사토0.7</v>
          </cell>
          <cell r="D177">
            <v>2205</v>
          </cell>
        </row>
        <row r="178">
          <cell r="A178">
            <v>176</v>
          </cell>
          <cell r="C178" t="str">
            <v>잔토처리기계(AS)0.4</v>
          </cell>
          <cell r="D178">
            <v>409</v>
          </cell>
        </row>
        <row r="179">
          <cell r="A179">
            <v>177</v>
          </cell>
          <cell r="C179" t="str">
            <v>보도불럭철거및가복구</v>
          </cell>
          <cell r="D179">
            <v>123</v>
          </cell>
        </row>
        <row r="180">
          <cell r="A180">
            <v>178</v>
          </cell>
          <cell r="C180" t="str">
            <v>AS포장줄눈파기CUTTER</v>
          </cell>
          <cell r="D180">
            <v>246</v>
          </cell>
        </row>
        <row r="181">
          <cell r="A181">
            <v>179</v>
          </cell>
          <cell r="C181" t="str">
            <v>포장파기(AS)인력</v>
          </cell>
          <cell r="D181">
            <v>2691</v>
          </cell>
        </row>
        <row r="182">
          <cell r="A182">
            <v>180</v>
          </cell>
          <cell r="C182" t="str">
            <v>포장파기(AS)기계</v>
          </cell>
          <cell r="D182">
            <v>1328</v>
          </cell>
        </row>
        <row r="183">
          <cell r="A183">
            <v>181</v>
          </cell>
          <cell r="C183" t="str">
            <v>기초잡석부설</v>
          </cell>
          <cell r="D183">
            <v>2275</v>
          </cell>
        </row>
        <row r="184">
          <cell r="A184">
            <v>182</v>
          </cell>
          <cell r="C184" t="str">
            <v>동바리설치철거3회</v>
          </cell>
          <cell r="D184">
            <v>621</v>
          </cell>
        </row>
        <row r="185">
          <cell r="A185">
            <v>183</v>
          </cell>
          <cell r="C185" t="str">
            <v>경암파쇄기계</v>
          </cell>
          <cell r="D185">
            <v>5435</v>
          </cell>
        </row>
        <row r="186">
          <cell r="A186">
            <v>184</v>
          </cell>
          <cell r="C186" t="str">
            <v>콘크리트타설(믹서)1:3:6</v>
          </cell>
          <cell r="D186">
            <v>3014</v>
          </cell>
        </row>
        <row r="187">
          <cell r="A187">
            <v>185</v>
          </cell>
          <cell r="C187" t="str">
            <v>레미콘타설R-40-210-8</v>
          </cell>
          <cell r="D187">
            <v>26</v>
          </cell>
        </row>
        <row r="188">
          <cell r="A188">
            <v>186</v>
          </cell>
          <cell r="C188" t="str">
            <v>보호몰탈바름5MM</v>
          </cell>
          <cell r="D188">
            <v>10</v>
          </cell>
        </row>
        <row r="189">
          <cell r="A189">
            <v>187</v>
          </cell>
          <cell r="C189" t="str">
            <v>보호몰탈바름30MM</v>
          </cell>
          <cell r="D189">
            <v>62</v>
          </cell>
        </row>
        <row r="190">
          <cell r="A190">
            <v>188</v>
          </cell>
          <cell r="C190" t="str">
            <v>철근가공조립복잡</v>
          </cell>
          <cell r="D190">
            <v>3080</v>
          </cell>
        </row>
        <row r="191">
          <cell r="A191">
            <v>189</v>
          </cell>
          <cell r="C191" t="str">
            <v>거프집설치3회</v>
          </cell>
          <cell r="D191">
            <v>2742</v>
          </cell>
        </row>
        <row r="192">
          <cell r="A192">
            <v>190</v>
          </cell>
          <cell r="C192" t="str">
            <v>거프집설치4회</v>
          </cell>
          <cell r="D192">
            <v>2385</v>
          </cell>
        </row>
        <row r="193">
          <cell r="A193">
            <v>191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  <cell r="B217" t="str">
            <v>핸    드    홀</v>
          </cell>
        </row>
        <row r="218">
          <cell r="A218">
            <v>216</v>
          </cell>
          <cell r="C218" t="str">
            <v>토사터파기0.4백호우</v>
          </cell>
          <cell r="D218">
            <v>48</v>
          </cell>
        </row>
        <row r="219">
          <cell r="A219">
            <v>217</v>
          </cell>
          <cell r="C219" t="str">
            <v>토사터파기0.4백호우</v>
          </cell>
          <cell r="D219">
            <v>60</v>
          </cell>
        </row>
        <row r="220">
          <cell r="A220">
            <v>218</v>
          </cell>
          <cell r="C220" t="str">
            <v>토사터파기0.4백호우</v>
          </cell>
          <cell r="D220">
            <v>62</v>
          </cell>
        </row>
        <row r="221">
          <cell r="A221">
            <v>219</v>
          </cell>
          <cell r="C221" t="str">
            <v>토사터파기0.7백호우</v>
          </cell>
          <cell r="D221">
            <v>71</v>
          </cell>
        </row>
        <row r="222">
          <cell r="A222">
            <v>220</v>
          </cell>
          <cell r="C222" t="str">
            <v>모래되메우기다지기인력</v>
          </cell>
          <cell r="D222">
            <v>2435</v>
          </cell>
        </row>
        <row r="223">
          <cell r="A223">
            <v>221</v>
          </cell>
          <cell r="C223" t="str">
            <v>모래되메우기다지기기계</v>
          </cell>
          <cell r="D223">
            <v>2469</v>
          </cell>
        </row>
        <row r="224">
          <cell r="A224">
            <v>222</v>
          </cell>
          <cell r="C224" t="str">
            <v>원토되메우기다지기기계</v>
          </cell>
          <cell r="D224">
            <v>34</v>
          </cell>
        </row>
        <row r="225">
          <cell r="A225">
            <v>223</v>
          </cell>
          <cell r="C225" t="str">
            <v>잔토처리기계보통토0.4</v>
          </cell>
          <cell r="D225">
            <v>171</v>
          </cell>
        </row>
        <row r="226">
          <cell r="A226">
            <v>224</v>
          </cell>
          <cell r="C226" t="str">
            <v>잔토처리기계보통토0.4</v>
          </cell>
          <cell r="D226">
            <v>217</v>
          </cell>
        </row>
        <row r="227">
          <cell r="A227">
            <v>225</v>
          </cell>
          <cell r="C227" t="str">
            <v>잔토처리기계견질토0.4</v>
          </cell>
          <cell r="D227">
            <v>228</v>
          </cell>
        </row>
        <row r="228">
          <cell r="A228">
            <v>226</v>
          </cell>
          <cell r="C228" t="str">
            <v>잔토처리기계견질토0.4</v>
          </cell>
          <cell r="D228">
            <v>506</v>
          </cell>
        </row>
        <row r="229">
          <cell r="A229">
            <v>227</v>
          </cell>
          <cell r="C229" t="str">
            <v>잔토처리인력AS</v>
          </cell>
          <cell r="D229">
            <v>89</v>
          </cell>
        </row>
        <row r="230">
          <cell r="A230">
            <v>228</v>
          </cell>
          <cell r="C230" t="str">
            <v>잔토처리인력보통토</v>
          </cell>
          <cell r="D230">
            <v>69</v>
          </cell>
        </row>
        <row r="231">
          <cell r="A231">
            <v>229</v>
          </cell>
          <cell r="C231" t="str">
            <v>잔토처리기계AS0.7</v>
          </cell>
          <cell r="D231">
            <v>2949</v>
          </cell>
        </row>
        <row r="232">
          <cell r="A232">
            <v>230</v>
          </cell>
          <cell r="C232" t="str">
            <v>잔토처리기계고사토0.7</v>
          </cell>
          <cell r="D232">
            <v>2205</v>
          </cell>
        </row>
        <row r="233">
          <cell r="A233">
            <v>231</v>
          </cell>
          <cell r="C233" t="str">
            <v>잔토처리기계AS0.4</v>
          </cell>
          <cell r="D233">
            <v>409</v>
          </cell>
        </row>
        <row r="234">
          <cell r="A234">
            <v>232</v>
          </cell>
          <cell r="C234" t="str">
            <v>잔토처리기계경암0.7</v>
          </cell>
          <cell r="D234">
            <v>3222</v>
          </cell>
        </row>
        <row r="235">
          <cell r="A235">
            <v>233</v>
          </cell>
          <cell r="C235" t="str">
            <v>보도불럭철거및가복구</v>
          </cell>
          <cell r="D235">
            <v>123</v>
          </cell>
        </row>
        <row r="236">
          <cell r="A236">
            <v>234</v>
          </cell>
          <cell r="C236" t="str">
            <v>AS포장줄눈파기CUTTER</v>
          </cell>
          <cell r="D236">
            <v>246</v>
          </cell>
        </row>
        <row r="237">
          <cell r="A237">
            <v>235</v>
          </cell>
          <cell r="C237" t="str">
            <v>포장파괴(AS)인력</v>
          </cell>
          <cell r="D237">
            <v>2691</v>
          </cell>
        </row>
        <row r="238">
          <cell r="A238">
            <v>236</v>
          </cell>
          <cell r="C238" t="str">
            <v>포장파괴(AS)기계</v>
          </cell>
          <cell r="D238">
            <v>1328</v>
          </cell>
        </row>
        <row r="239">
          <cell r="A239">
            <v>237</v>
          </cell>
          <cell r="C239" t="str">
            <v>기초잡석부설</v>
          </cell>
          <cell r="D239">
            <v>2275</v>
          </cell>
        </row>
        <row r="240">
          <cell r="A240">
            <v>238</v>
          </cell>
          <cell r="C240" t="str">
            <v>레미콘타설R-20-210-8</v>
          </cell>
          <cell r="D240">
            <v>26</v>
          </cell>
        </row>
        <row r="241">
          <cell r="A241">
            <v>239</v>
          </cell>
          <cell r="C241" t="str">
            <v>철근가공조립보통</v>
          </cell>
          <cell r="D241">
            <v>2502</v>
          </cell>
        </row>
        <row r="242">
          <cell r="A242">
            <v>240</v>
          </cell>
          <cell r="C242" t="str">
            <v>거프집설치3회</v>
          </cell>
          <cell r="D242">
            <v>2742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  <cell r="B262" t="str">
            <v>개 폐 기 신 설</v>
          </cell>
        </row>
        <row r="263">
          <cell r="A263">
            <v>261</v>
          </cell>
          <cell r="C263" t="str">
            <v>토사터파기0.4백호우</v>
          </cell>
          <cell r="D263">
            <v>48</v>
          </cell>
        </row>
        <row r="264">
          <cell r="A264">
            <v>262</v>
          </cell>
          <cell r="C264" t="str">
            <v>토사터파기0.4백호우</v>
          </cell>
          <cell r="D264">
            <v>60</v>
          </cell>
        </row>
        <row r="265">
          <cell r="A265">
            <v>263</v>
          </cell>
          <cell r="C265" t="str">
            <v>토사터파기0.4백호우</v>
          </cell>
          <cell r="D265">
            <v>62</v>
          </cell>
        </row>
        <row r="266">
          <cell r="A266">
            <v>264</v>
          </cell>
          <cell r="C266" t="str">
            <v>모래되메우기다지기인력</v>
          </cell>
          <cell r="D266">
            <v>2435</v>
          </cell>
        </row>
        <row r="267">
          <cell r="A267">
            <v>265</v>
          </cell>
          <cell r="C267" t="str">
            <v>모래되메우기다지기기계</v>
          </cell>
          <cell r="D267">
            <v>2469</v>
          </cell>
        </row>
        <row r="268">
          <cell r="A268">
            <v>266</v>
          </cell>
          <cell r="C268" t="str">
            <v>원토되메우기다지기기계</v>
          </cell>
          <cell r="D268">
            <v>34</v>
          </cell>
        </row>
        <row r="269">
          <cell r="A269">
            <v>267</v>
          </cell>
          <cell r="C269" t="str">
            <v>잔토처리기계보통토0.4</v>
          </cell>
          <cell r="D269">
            <v>171</v>
          </cell>
        </row>
        <row r="270">
          <cell r="A270">
            <v>268</v>
          </cell>
          <cell r="C270" t="str">
            <v>잔토처리기계보통토0.4</v>
          </cell>
          <cell r="D270">
            <v>217</v>
          </cell>
        </row>
        <row r="271">
          <cell r="A271">
            <v>269</v>
          </cell>
          <cell r="C271" t="str">
            <v>잔토처리기계견질토0.4</v>
          </cell>
          <cell r="D271">
            <v>228</v>
          </cell>
        </row>
        <row r="272">
          <cell r="A272">
            <v>270</v>
          </cell>
          <cell r="C272" t="str">
            <v>잔토처리기계견질토0.4</v>
          </cell>
          <cell r="D272">
            <v>506</v>
          </cell>
        </row>
        <row r="273">
          <cell r="A273">
            <v>271</v>
          </cell>
          <cell r="C273" t="str">
            <v>잔토처리기계견질토0.4</v>
          </cell>
          <cell r="D273">
            <v>474</v>
          </cell>
        </row>
        <row r="274">
          <cell r="A274">
            <v>272</v>
          </cell>
          <cell r="C274" t="str">
            <v>잔토처리인력AS</v>
          </cell>
          <cell r="D274">
            <v>89</v>
          </cell>
        </row>
        <row r="275">
          <cell r="A275">
            <v>273</v>
          </cell>
          <cell r="C275" t="str">
            <v>잔토처리인력보통토</v>
          </cell>
          <cell r="D275">
            <v>69</v>
          </cell>
        </row>
        <row r="276">
          <cell r="A276">
            <v>274</v>
          </cell>
          <cell r="C276" t="str">
            <v>잔토처리기계AS0.7</v>
          </cell>
          <cell r="D276">
            <v>2949</v>
          </cell>
        </row>
        <row r="277">
          <cell r="A277">
            <v>275</v>
          </cell>
          <cell r="C277" t="str">
            <v>잔토처리기계고사토0.7</v>
          </cell>
          <cell r="D277">
            <v>2205</v>
          </cell>
        </row>
        <row r="278">
          <cell r="A278">
            <v>276</v>
          </cell>
          <cell r="C278" t="str">
            <v>잔토처리기계AS0.4</v>
          </cell>
          <cell r="D278">
            <v>409</v>
          </cell>
        </row>
        <row r="279">
          <cell r="A279">
            <v>277</v>
          </cell>
          <cell r="C279" t="str">
            <v>잔토처리기계경암0.7</v>
          </cell>
          <cell r="D279">
            <v>3222</v>
          </cell>
        </row>
        <row r="280">
          <cell r="A280">
            <v>278</v>
          </cell>
          <cell r="C280" t="str">
            <v>보도불러철거및가복구</v>
          </cell>
          <cell r="D280">
            <v>123</v>
          </cell>
        </row>
        <row r="281">
          <cell r="A281">
            <v>279</v>
          </cell>
          <cell r="C281" t="str">
            <v>AS포장줄눈파기CUTTER</v>
          </cell>
          <cell r="D281">
            <v>246</v>
          </cell>
        </row>
        <row r="282">
          <cell r="A282">
            <v>280</v>
          </cell>
          <cell r="C282" t="str">
            <v>포장파기(AS)인력</v>
          </cell>
          <cell r="D282">
            <v>2691</v>
          </cell>
        </row>
        <row r="283">
          <cell r="A283">
            <v>281</v>
          </cell>
          <cell r="C283" t="str">
            <v>포장파기(AS)기계</v>
          </cell>
          <cell r="D283">
            <v>1328</v>
          </cell>
        </row>
        <row r="284">
          <cell r="A284">
            <v>282</v>
          </cell>
          <cell r="C284" t="str">
            <v>기초잡석부설</v>
          </cell>
          <cell r="D284">
            <v>2275</v>
          </cell>
        </row>
        <row r="285">
          <cell r="A285">
            <v>283</v>
          </cell>
          <cell r="C285" t="str">
            <v>개폐기기계화시공1대설치</v>
          </cell>
          <cell r="D285">
            <v>4611</v>
          </cell>
        </row>
        <row r="286">
          <cell r="A286">
            <v>284</v>
          </cell>
          <cell r="C286" t="str">
            <v>조립식개폐기STICK</v>
          </cell>
          <cell r="D286">
            <v>3860</v>
          </cell>
        </row>
        <row r="287">
          <cell r="A287">
            <v>285</v>
          </cell>
          <cell r="B287" t="str">
            <v xml:space="preserve">   철거재사용</v>
          </cell>
          <cell r="C287" t="str">
            <v>개폐기기계화시공1대설치</v>
          </cell>
          <cell r="D287">
            <v>3688</v>
          </cell>
        </row>
        <row r="288">
          <cell r="A288">
            <v>286</v>
          </cell>
          <cell r="B288" t="str">
            <v xml:space="preserve">   철거재사용</v>
          </cell>
          <cell r="C288" t="str">
            <v>조립식개폐기STICK</v>
          </cell>
          <cell r="D288">
            <v>3088</v>
          </cell>
        </row>
        <row r="289">
          <cell r="A289">
            <v>287</v>
          </cell>
          <cell r="B289" t="str">
            <v xml:space="preserve">         철거</v>
          </cell>
          <cell r="C289" t="str">
            <v>개폐기기계화시공1대설치</v>
          </cell>
          <cell r="D289">
            <v>2305</v>
          </cell>
        </row>
        <row r="290">
          <cell r="A290">
            <v>288</v>
          </cell>
          <cell r="B290" t="str">
            <v xml:space="preserve">         철거</v>
          </cell>
          <cell r="C290" t="str">
            <v>조립식개폐기STICK</v>
          </cell>
          <cell r="D290">
            <v>1930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  <cell r="B307" t="str">
            <v>변 압 기 신 설</v>
          </cell>
        </row>
        <row r="308">
          <cell r="A308">
            <v>306</v>
          </cell>
          <cell r="C308" t="str">
            <v>토사터파기0.4백호우</v>
          </cell>
          <cell r="D308">
            <v>48</v>
          </cell>
        </row>
        <row r="309">
          <cell r="A309">
            <v>307</v>
          </cell>
          <cell r="C309" t="str">
            <v>토사터파기0.4백호우</v>
          </cell>
          <cell r="D309">
            <v>60</v>
          </cell>
        </row>
        <row r="310">
          <cell r="A310">
            <v>308</v>
          </cell>
          <cell r="C310" t="str">
            <v>토사터파기0.4백호우</v>
          </cell>
          <cell r="D310">
            <v>62</v>
          </cell>
        </row>
        <row r="311">
          <cell r="A311">
            <v>309</v>
          </cell>
          <cell r="C311" t="str">
            <v>모래되메우기다지기인력</v>
          </cell>
          <cell r="D311">
            <v>2435</v>
          </cell>
        </row>
        <row r="312">
          <cell r="A312">
            <v>310</v>
          </cell>
          <cell r="C312" t="str">
            <v>모래되메우기다지기기계</v>
          </cell>
          <cell r="D312">
            <v>2469</v>
          </cell>
        </row>
        <row r="313">
          <cell r="A313">
            <v>311</v>
          </cell>
          <cell r="C313" t="str">
            <v>원토되메우기다지기기계</v>
          </cell>
          <cell r="D313">
            <v>34</v>
          </cell>
        </row>
        <row r="314">
          <cell r="A314">
            <v>312</v>
          </cell>
          <cell r="C314" t="str">
            <v>원토되메우기다지기인력</v>
          </cell>
        </row>
        <row r="315">
          <cell r="A315">
            <v>313</v>
          </cell>
          <cell r="C315" t="str">
            <v>잔토처리기계보통토0.4</v>
          </cell>
          <cell r="D315">
            <v>171</v>
          </cell>
        </row>
        <row r="316">
          <cell r="A316">
            <v>314</v>
          </cell>
          <cell r="C316" t="str">
            <v>잔토처리기계보통토0.4</v>
          </cell>
          <cell r="D316">
            <v>217</v>
          </cell>
        </row>
        <row r="317">
          <cell r="A317">
            <v>315</v>
          </cell>
          <cell r="C317" t="str">
            <v>잔토처리기계견질토0.4</v>
          </cell>
          <cell r="D317">
            <v>228</v>
          </cell>
        </row>
        <row r="318">
          <cell r="A318">
            <v>316</v>
          </cell>
          <cell r="C318" t="str">
            <v>잔토처리기계견질토0.4</v>
          </cell>
          <cell r="D318">
            <v>506</v>
          </cell>
        </row>
        <row r="319">
          <cell r="A319">
            <v>317</v>
          </cell>
          <cell r="C319" t="str">
            <v>잔토처리기계견질토0.4</v>
          </cell>
          <cell r="D319">
            <v>474</v>
          </cell>
        </row>
        <row r="320">
          <cell r="A320">
            <v>318</v>
          </cell>
          <cell r="C320" t="str">
            <v>잔토처리인력AS</v>
          </cell>
          <cell r="D320">
            <v>89</v>
          </cell>
        </row>
        <row r="321">
          <cell r="A321">
            <v>319</v>
          </cell>
          <cell r="C321" t="str">
            <v>잔토처리인력보통토</v>
          </cell>
          <cell r="D321">
            <v>69</v>
          </cell>
        </row>
        <row r="322">
          <cell r="A322">
            <v>320</v>
          </cell>
          <cell r="C322" t="str">
            <v>잔토처리기계AS0.7</v>
          </cell>
          <cell r="D322">
            <v>2949</v>
          </cell>
        </row>
        <row r="323">
          <cell r="A323">
            <v>321</v>
          </cell>
          <cell r="C323" t="str">
            <v>잔토처리기계고사토0.7</v>
          </cell>
          <cell r="D323">
            <v>2205</v>
          </cell>
        </row>
        <row r="324">
          <cell r="A324">
            <v>322</v>
          </cell>
          <cell r="C324" t="str">
            <v>잔토처리기계AS0.4</v>
          </cell>
          <cell r="D324">
            <v>409</v>
          </cell>
        </row>
        <row r="325">
          <cell r="A325">
            <v>323</v>
          </cell>
          <cell r="C325" t="str">
            <v>잔토처리기계경암0.7</v>
          </cell>
          <cell r="D325">
            <v>3222</v>
          </cell>
        </row>
        <row r="326">
          <cell r="A326">
            <v>324</v>
          </cell>
          <cell r="C326" t="str">
            <v>보도불럭철거및가복구</v>
          </cell>
          <cell r="D326">
            <v>123</v>
          </cell>
        </row>
        <row r="327">
          <cell r="A327">
            <v>325</v>
          </cell>
          <cell r="C327" t="str">
            <v>AS포장줄눈파기CUTTER</v>
          </cell>
          <cell r="D327">
            <v>246</v>
          </cell>
        </row>
        <row r="328">
          <cell r="A328">
            <v>326</v>
          </cell>
          <cell r="C328" t="str">
            <v>포장파기(AS)인력</v>
          </cell>
          <cell r="D328">
            <v>2691</v>
          </cell>
        </row>
        <row r="329">
          <cell r="A329">
            <v>327</v>
          </cell>
          <cell r="C329" t="str">
            <v>포장파기(AS)기계</v>
          </cell>
          <cell r="D329">
            <v>1328</v>
          </cell>
        </row>
        <row r="330">
          <cell r="A330">
            <v>328</v>
          </cell>
          <cell r="C330" t="str">
            <v>기초잡석부설</v>
          </cell>
          <cell r="D330">
            <v>2275</v>
          </cell>
        </row>
        <row r="331">
          <cell r="A331">
            <v>329</v>
          </cell>
          <cell r="C331" t="str">
            <v>지상변압기1상30KVA기계화</v>
          </cell>
          <cell r="D331">
            <v>4017</v>
          </cell>
        </row>
        <row r="332">
          <cell r="A332">
            <v>330</v>
          </cell>
          <cell r="C332" t="str">
            <v>지상변압기1상50KVA기계화</v>
          </cell>
          <cell r="D332">
            <v>4017</v>
          </cell>
        </row>
        <row r="333">
          <cell r="A333">
            <v>331</v>
          </cell>
          <cell r="C333" t="str">
            <v>지상변압기1상75KVA기계화</v>
          </cell>
          <cell r="D333">
            <v>5188</v>
          </cell>
        </row>
        <row r="334">
          <cell r="A334">
            <v>332</v>
          </cell>
          <cell r="C334" t="str">
            <v>지상변압기1상100KVA기계화</v>
          </cell>
          <cell r="D334">
            <v>5188</v>
          </cell>
        </row>
        <row r="335">
          <cell r="A335">
            <v>333</v>
          </cell>
          <cell r="C335" t="str">
            <v>지상변압기1상150KVA기계화</v>
          </cell>
          <cell r="D335">
            <v>6575</v>
          </cell>
        </row>
        <row r="336">
          <cell r="A336">
            <v>334</v>
          </cell>
          <cell r="C336" t="str">
            <v>지상변압기1상200KVA기계화</v>
          </cell>
          <cell r="D336">
            <v>6575</v>
          </cell>
        </row>
        <row r="337">
          <cell r="A337">
            <v>335</v>
          </cell>
          <cell r="C337" t="str">
            <v>지상변압기3상기계화75KVA</v>
          </cell>
          <cell r="D337">
            <v>5188</v>
          </cell>
        </row>
        <row r="338">
          <cell r="A338">
            <v>336</v>
          </cell>
          <cell r="C338" t="str">
            <v>지상변압기3상기계화100KVA</v>
          </cell>
          <cell r="D338">
            <v>5188</v>
          </cell>
        </row>
        <row r="339">
          <cell r="A339">
            <v>337</v>
          </cell>
          <cell r="C339" t="str">
            <v>지상변압기3상기계화150KVA</v>
          </cell>
          <cell r="D339">
            <v>6575</v>
          </cell>
        </row>
        <row r="340">
          <cell r="A340">
            <v>338</v>
          </cell>
          <cell r="C340" t="str">
            <v>지상변압기3상기계화200KVA</v>
          </cell>
          <cell r="D340">
            <v>6575</v>
          </cell>
        </row>
        <row r="341">
          <cell r="A341">
            <v>339</v>
          </cell>
          <cell r="C341" t="str">
            <v>지상변압기3상기계화300KVA</v>
          </cell>
          <cell r="D341">
            <v>6845</v>
          </cell>
        </row>
        <row r="342">
          <cell r="A342">
            <v>340</v>
          </cell>
          <cell r="C342" t="str">
            <v>조립식기초대단상</v>
          </cell>
          <cell r="D342">
            <v>3860</v>
          </cell>
        </row>
        <row r="343">
          <cell r="A343">
            <v>341</v>
          </cell>
          <cell r="C343" t="str">
            <v>조립식기초대삼상</v>
          </cell>
          <cell r="D343">
            <v>3860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  <cell r="B357" t="str">
            <v>변 압 기 철 거</v>
          </cell>
        </row>
        <row r="358">
          <cell r="A358">
            <v>356</v>
          </cell>
          <cell r="C358" t="str">
            <v>지상변압기1상30KVA</v>
          </cell>
          <cell r="D358">
            <v>2008</v>
          </cell>
        </row>
        <row r="359">
          <cell r="A359">
            <v>357</v>
          </cell>
          <cell r="C359" t="str">
            <v>지상변압기1상50KVA</v>
          </cell>
          <cell r="D359">
            <v>2008</v>
          </cell>
        </row>
        <row r="360">
          <cell r="A360">
            <v>358</v>
          </cell>
          <cell r="C360" t="str">
            <v>지상변압기1상75KVA</v>
          </cell>
          <cell r="D360">
            <v>2594</v>
          </cell>
        </row>
        <row r="361">
          <cell r="A361">
            <v>359</v>
          </cell>
          <cell r="C361" t="str">
            <v>지상변압기1상100KVA</v>
          </cell>
          <cell r="D361">
            <v>2594</v>
          </cell>
        </row>
        <row r="362">
          <cell r="A362">
            <v>360</v>
          </cell>
          <cell r="C362" t="str">
            <v>지상변압기1상150KVA</v>
          </cell>
          <cell r="D362">
            <v>3287</v>
          </cell>
        </row>
        <row r="363">
          <cell r="A363">
            <v>361</v>
          </cell>
          <cell r="C363" t="str">
            <v>지상변압기1상200KVA</v>
          </cell>
          <cell r="D363">
            <v>3287</v>
          </cell>
        </row>
        <row r="364">
          <cell r="A364">
            <v>362</v>
          </cell>
          <cell r="C364" t="str">
            <v>지상변압기3상75KVA</v>
          </cell>
          <cell r="D364">
            <v>2594</v>
          </cell>
        </row>
        <row r="365">
          <cell r="A365">
            <v>363</v>
          </cell>
          <cell r="C365" t="str">
            <v>지상변압기3상100KVA</v>
          </cell>
          <cell r="D365">
            <v>2594</v>
          </cell>
        </row>
        <row r="366">
          <cell r="A366">
            <v>364</v>
          </cell>
          <cell r="C366" t="str">
            <v>지상변압기3상150KVA</v>
          </cell>
          <cell r="D366">
            <v>3287</v>
          </cell>
        </row>
        <row r="367">
          <cell r="A367">
            <v>365</v>
          </cell>
          <cell r="C367" t="str">
            <v>지상변압기3상200KVA</v>
          </cell>
          <cell r="D367">
            <v>3287</v>
          </cell>
        </row>
        <row r="368">
          <cell r="A368">
            <v>366</v>
          </cell>
          <cell r="C368" t="str">
            <v>지상변압기3상300KVA</v>
          </cell>
          <cell r="D368">
            <v>3422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  <cell r="B373" t="str">
            <v>변압기철거재사용</v>
          </cell>
        </row>
        <row r="374">
          <cell r="A374">
            <v>372</v>
          </cell>
          <cell r="C374" t="str">
            <v>지상변압기1상30KVA</v>
          </cell>
          <cell r="D374">
            <v>3213</v>
          </cell>
        </row>
        <row r="375">
          <cell r="A375">
            <v>373</v>
          </cell>
          <cell r="C375" t="str">
            <v>지상변압기1상50KVA</v>
          </cell>
          <cell r="D375">
            <v>3213</v>
          </cell>
        </row>
        <row r="376">
          <cell r="A376">
            <v>374</v>
          </cell>
          <cell r="C376" t="str">
            <v>지상변압기1상75KVA</v>
          </cell>
          <cell r="D376">
            <v>4150</v>
          </cell>
        </row>
        <row r="377">
          <cell r="A377">
            <v>375</v>
          </cell>
          <cell r="C377" t="str">
            <v>지상변압기1상100KVA</v>
          </cell>
          <cell r="D377">
            <v>4150</v>
          </cell>
        </row>
        <row r="378">
          <cell r="A378">
            <v>376</v>
          </cell>
          <cell r="C378" t="str">
            <v>지상변압기1상150KVA</v>
          </cell>
          <cell r="D378">
            <v>5260</v>
          </cell>
        </row>
        <row r="379">
          <cell r="A379">
            <v>377</v>
          </cell>
          <cell r="C379" t="str">
            <v>지상변압기1상200KVA</v>
          </cell>
          <cell r="D379">
            <v>5260</v>
          </cell>
        </row>
        <row r="380">
          <cell r="A380">
            <v>378</v>
          </cell>
          <cell r="C380" t="str">
            <v>지상변압기3상75KVA</v>
          </cell>
          <cell r="D380">
            <v>4150</v>
          </cell>
        </row>
        <row r="381">
          <cell r="A381">
            <v>379</v>
          </cell>
          <cell r="C381" t="str">
            <v>지상변압기3상100KVA</v>
          </cell>
          <cell r="D381">
            <v>4150</v>
          </cell>
        </row>
        <row r="382">
          <cell r="A382">
            <v>380</v>
          </cell>
          <cell r="C382" t="str">
            <v>지상변압기3상150KVA</v>
          </cell>
          <cell r="D382">
            <v>5260</v>
          </cell>
        </row>
        <row r="383">
          <cell r="A383">
            <v>381</v>
          </cell>
          <cell r="C383" t="str">
            <v>지상변압기3상200KVA</v>
          </cell>
          <cell r="D383">
            <v>5260</v>
          </cell>
        </row>
        <row r="384">
          <cell r="A384">
            <v>382</v>
          </cell>
          <cell r="C384" t="str">
            <v>지상변압기3상300KVA</v>
          </cell>
          <cell r="D384">
            <v>5476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  <cell r="B399" t="str">
            <v>잡재료비  소계</v>
          </cell>
        </row>
        <row r="400">
          <cell r="A400">
            <v>398</v>
          </cell>
          <cell r="B400" t="str">
            <v>인력비용A 소계</v>
          </cell>
        </row>
        <row r="401">
          <cell r="A401">
            <v>399</v>
          </cell>
          <cell r="B401" t="str">
            <v>인력비용B 소계</v>
          </cell>
        </row>
        <row r="402">
          <cell r="A402">
            <v>400</v>
          </cell>
          <cell r="B402" t="str">
            <v>소     계</v>
          </cell>
        </row>
        <row r="403">
          <cell r="A403">
            <v>401</v>
          </cell>
          <cell r="B403" t="str">
            <v>기계비용  소계</v>
          </cell>
        </row>
        <row r="404">
          <cell r="A404">
            <v>402</v>
          </cell>
          <cell r="B404" t="str">
            <v>기 준 비 용</v>
          </cell>
        </row>
        <row r="405">
          <cell r="A405">
            <v>403</v>
          </cell>
          <cell r="B405" t="str">
            <v>인력비용A(0.68)</v>
          </cell>
        </row>
        <row r="406">
          <cell r="A406">
            <v>404</v>
          </cell>
          <cell r="B406" t="str">
            <v>관로케이블신설</v>
          </cell>
        </row>
        <row r="407">
          <cell r="A407">
            <v>405</v>
          </cell>
          <cell r="C407" t="str">
            <v>직선접속60SQ1개동시</v>
          </cell>
          <cell r="D407">
            <v>68068</v>
          </cell>
        </row>
        <row r="408">
          <cell r="A408">
            <v>406</v>
          </cell>
          <cell r="C408" t="str">
            <v>직선접속60SQ2개동시</v>
          </cell>
          <cell r="D408">
            <v>67388</v>
          </cell>
        </row>
        <row r="409">
          <cell r="A409">
            <v>407</v>
          </cell>
          <cell r="C409" t="str">
            <v>직선접속60SQ3개동시</v>
          </cell>
          <cell r="D409">
            <v>64891</v>
          </cell>
        </row>
        <row r="410">
          <cell r="A410">
            <v>408</v>
          </cell>
          <cell r="C410" t="str">
            <v>직선접속60SQ4개동시</v>
          </cell>
          <cell r="D410">
            <v>63644</v>
          </cell>
        </row>
        <row r="411">
          <cell r="A411">
            <v>409</v>
          </cell>
          <cell r="C411" t="str">
            <v>직선접속60SQ5개동시</v>
          </cell>
          <cell r="D411">
            <v>62895</v>
          </cell>
        </row>
        <row r="412">
          <cell r="A412">
            <v>410</v>
          </cell>
          <cell r="C412" t="str">
            <v>직선접속60SQ6개동시</v>
          </cell>
          <cell r="D412">
            <v>62396</v>
          </cell>
        </row>
        <row r="413">
          <cell r="A413">
            <v>411</v>
          </cell>
          <cell r="C413" t="str">
            <v>직선접속60SQ9개동시</v>
          </cell>
          <cell r="D413">
            <v>61564</v>
          </cell>
        </row>
        <row r="414">
          <cell r="A414">
            <v>412</v>
          </cell>
          <cell r="C414" t="str">
            <v>직선접속60SQ12개동시</v>
          </cell>
          <cell r="D414">
            <v>61148</v>
          </cell>
        </row>
        <row r="415">
          <cell r="A415">
            <v>413</v>
          </cell>
          <cell r="C415" t="str">
            <v>직선접속325SQ1개동시</v>
          </cell>
          <cell r="D415">
            <v>136137</v>
          </cell>
        </row>
        <row r="416">
          <cell r="A416">
            <v>414</v>
          </cell>
          <cell r="C416" t="str">
            <v>직선접속325SQ2개동시</v>
          </cell>
          <cell r="D416">
            <v>134775</v>
          </cell>
        </row>
        <row r="417">
          <cell r="A417">
            <v>415</v>
          </cell>
          <cell r="C417" t="str">
            <v>직선접속325SQ3개동시</v>
          </cell>
          <cell r="D417">
            <v>129782</v>
          </cell>
        </row>
        <row r="418">
          <cell r="A418">
            <v>416</v>
          </cell>
          <cell r="C418" t="str">
            <v>직선접속325SQ4개동시</v>
          </cell>
          <cell r="D418">
            <v>127288</v>
          </cell>
        </row>
        <row r="419">
          <cell r="A419">
            <v>417</v>
          </cell>
          <cell r="C419" t="str">
            <v>직선접속325SQ5개동시</v>
          </cell>
          <cell r="D419">
            <v>125790</v>
          </cell>
        </row>
        <row r="420">
          <cell r="A420">
            <v>418</v>
          </cell>
          <cell r="C420" t="str">
            <v>직선접속325SQ6개동시</v>
          </cell>
          <cell r="D420">
            <v>124792</v>
          </cell>
        </row>
        <row r="421">
          <cell r="A421">
            <v>419</v>
          </cell>
          <cell r="C421" t="str">
            <v>직선접속325SQ9개동시</v>
          </cell>
          <cell r="D421">
            <v>123128</v>
          </cell>
        </row>
        <row r="422">
          <cell r="A422">
            <v>420</v>
          </cell>
          <cell r="C422" t="str">
            <v>직선접속325SQ12개동시</v>
          </cell>
          <cell r="D422">
            <v>122295</v>
          </cell>
        </row>
        <row r="423">
          <cell r="A423">
            <v>421</v>
          </cell>
          <cell r="C423" t="str">
            <v>접지공사600V비닐(개소당)</v>
          </cell>
          <cell r="D423">
            <v>5448</v>
          </cell>
        </row>
        <row r="424">
          <cell r="A424">
            <v>422</v>
          </cell>
          <cell r="C424" t="str">
            <v>도통시험특고공300MM1공</v>
          </cell>
          <cell r="D424">
            <v>1826</v>
          </cell>
        </row>
        <row r="425">
          <cell r="A425">
            <v>423</v>
          </cell>
          <cell r="C425" t="str">
            <v>도통시험특고공300MM2공</v>
          </cell>
          <cell r="D425">
            <v>1643</v>
          </cell>
        </row>
        <row r="426">
          <cell r="A426">
            <v>424</v>
          </cell>
          <cell r="C426" t="str">
            <v>도통시험특고공300MM3공</v>
          </cell>
          <cell r="D426">
            <v>1582</v>
          </cell>
        </row>
        <row r="427">
          <cell r="A427">
            <v>425</v>
          </cell>
          <cell r="C427" t="str">
            <v>도통시험특고공300MM4공</v>
          </cell>
          <cell r="D427">
            <v>1552</v>
          </cell>
        </row>
        <row r="428">
          <cell r="A428">
            <v>426</v>
          </cell>
          <cell r="C428" t="str">
            <v>도통시험특고공300MM5공</v>
          </cell>
          <cell r="D428">
            <v>1533</v>
          </cell>
        </row>
        <row r="429">
          <cell r="A429">
            <v>427</v>
          </cell>
          <cell r="C429" t="str">
            <v>도통시험특고공300MM6공</v>
          </cell>
          <cell r="D429">
            <v>1521</v>
          </cell>
        </row>
        <row r="430">
          <cell r="A430">
            <v>428</v>
          </cell>
          <cell r="C430" t="str">
            <v>도통시험특고공150MM1공</v>
          </cell>
          <cell r="D430">
            <v>1498</v>
          </cell>
        </row>
        <row r="431">
          <cell r="A431">
            <v>429</v>
          </cell>
          <cell r="C431" t="str">
            <v>도통시험특고공150MM2공</v>
          </cell>
          <cell r="D431">
            <v>1348</v>
          </cell>
        </row>
        <row r="432">
          <cell r="A432">
            <v>430</v>
          </cell>
          <cell r="C432" t="str">
            <v>도통시험특고공150MM3공</v>
          </cell>
          <cell r="D432">
            <v>1298</v>
          </cell>
        </row>
        <row r="433">
          <cell r="A433">
            <v>431</v>
          </cell>
          <cell r="C433" t="str">
            <v>도통시험특고공150MM4공</v>
          </cell>
          <cell r="D433">
            <v>1273</v>
          </cell>
        </row>
        <row r="434">
          <cell r="A434">
            <v>432</v>
          </cell>
          <cell r="C434" t="str">
            <v>도통시험특고공150MM5공</v>
          </cell>
          <cell r="D434">
            <v>1258</v>
          </cell>
        </row>
        <row r="435">
          <cell r="A435">
            <v>433</v>
          </cell>
          <cell r="C435" t="str">
            <v>도통시험특고공150MM6공</v>
          </cell>
          <cell r="D435">
            <v>1248</v>
          </cell>
        </row>
        <row r="436">
          <cell r="A436">
            <v>434</v>
          </cell>
          <cell r="C436" t="str">
            <v>도통시험저압공150MM1공</v>
          </cell>
          <cell r="D436">
            <v>1221</v>
          </cell>
        </row>
        <row r="437">
          <cell r="A437">
            <v>435</v>
          </cell>
          <cell r="C437" t="str">
            <v>도통시험저압공150MM2공</v>
          </cell>
          <cell r="D437">
            <v>1099</v>
          </cell>
        </row>
        <row r="438">
          <cell r="A438">
            <v>436</v>
          </cell>
          <cell r="C438" t="str">
            <v>도통시험저압공150MM3공</v>
          </cell>
          <cell r="D438">
            <v>1058</v>
          </cell>
        </row>
        <row r="439">
          <cell r="A439">
            <v>437</v>
          </cell>
          <cell r="C439" t="str">
            <v>도통시험저압공150MM4공</v>
          </cell>
          <cell r="D439">
            <v>1037</v>
          </cell>
        </row>
        <row r="440">
          <cell r="A440">
            <v>438</v>
          </cell>
          <cell r="C440" t="str">
            <v>도통시험저압공150MM5공</v>
          </cell>
          <cell r="D440">
            <v>1025</v>
          </cell>
        </row>
        <row r="441">
          <cell r="A441">
            <v>439</v>
          </cell>
          <cell r="C441" t="str">
            <v>도통시험저압공150MM6공</v>
          </cell>
          <cell r="D441">
            <v>1017</v>
          </cell>
        </row>
        <row r="442">
          <cell r="A442">
            <v>440</v>
          </cell>
          <cell r="C442" t="str">
            <v>CV1회조수2CV22SQ</v>
          </cell>
          <cell r="D442">
            <v>647</v>
          </cell>
        </row>
        <row r="443">
          <cell r="A443">
            <v>441</v>
          </cell>
          <cell r="C443" t="str">
            <v>CV1회조수2CV38SQ</v>
          </cell>
          <cell r="D443">
            <v>730</v>
          </cell>
        </row>
        <row r="444">
          <cell r="A444">
            <v>442</v>
          </cell>
          <cell r="C444" t="str">
            <v>CV1회조수2CV60SQ</v>
          </cell>
          <cell r="D444">
            <v>847</v>
          </cell>
        </row>
        <row r="445">
          <cell r="A445">
            <v>443</v>
          </cell>
          <cell r="C445" t="str">
            <v>CV1회조수2CV100SQ</v>
          </cell>
        </row>
        <row r="446">
          <cell r="A446">
            <v>444</v>
          </cell>
          <cell r="C446" t="str">
            <v>CV1회조수2CV150SQ</v>
          </cell>
        </row>
        <row r="447">
          <cell r="A447">
            <v>445</v>
          </cell>
          <cell r="C447" t="str">
            <v>CV1회조수2CV200SQ</v>
          </cell>
        </row>
        <row r="448">
          <cell r="A448">
            <v>446</v>
          </cell>
          <cell r="C448" t="str">
            <v>CV1회조수2CV325SQ</v>
          </cell>
        </row>
        <row r="449">
          <cell r="A449">
            <v>447</v>
          </cell>
          <cell r="C449" t="str">
            <v>CNCV1회조수160SQ</v>
          </cell>
        </row>
        <row r="450">
          <cell r="A450">
            <v>448</v>
          </cell>
          <cell r="C450" t="str">
            <v>CNCV1회조수260SQ</v>
          </cell>
        </row>
        <row r="451">
          <cell r="A451">
            <v>449</v>
          </cell>
          <cell r="C451" t="str">
            <v>CNCV1회조수360SQ</v>
          </cell>
        </row>
        <row r="452">
          <cell r="A452">
            <v>450</v>
          </cell>
          <cell r="C452" t="str">
            <v>CNCV2회조수160SQ</v>
          </cell>
        </row>
        <row r="453">
          <cell r="A453">
            <v>451</v>
          </cell>
          <cell r="C453" t="str">
            <v>CNCV2회조수260SQ</v>
          </cell>
          <cell r="D453">
            <v>1651</v>
          </cell>
        </row>
        <row r="454">
          <cell r="A454">
            <v>452</v>
          </cell>
          <cell r="C454" t="str">
            <v>CNCV2회조수360SQ</v>
          </cell>
        </row>
        <row r="455">
          <cell r="A455">
            <v>453</v>
          </cell>
          <cell r="C455" t="str">
            <v>CNCV3회조수1,60SQ</v>
          </cell>
          <cell r="D455">
            <v>1589</v>
          </cell>
        </row>
        <row r="456">
          <cell r="A456">
            <v>454</v>
          </cell>
          <cell r="C456" t="str">
            <v>CNCV3회조수2,60SQ</v>
          </cell>
          <cell r="D456">
            <v>1589</v>
          </cell>
        </row>
        <row r="457">
          <cell r="A457">
            <v>455</v>
          </cell>
          <cell r="C457" t="str">
            <v>CNCV3회조수3,60SQ</v>
          </cell>
          <cell r="D457">
            <v>1531</v>
          </cell>
        </row>
        <row r="458">
          <cell r="A458">
            <v>456</v>
          </cell>
          <cell r="C458" t="str">
            <v>CNCV4회조수160SQ</v>
          </cell>
        </row>
        <row r="459">
          <cell r="A459">
            <v>457</v>
          </cell>
          <cell r="C459" t="str">
            <v>CNCV4회조수260SQ</v>
          </cell>
        </row>
        <row r="460">
          <cell r="A460">
            <v>458</v>
          </cell>
          <cell r="C460" t="str">
            <v>CNCV4회조수3,60SQ</v>
          </cell>
          <cell r="D460">
            <v>1501</v>
          </cell>
        </row>
        <row r="461">
          <cell r="A461">
            <v>459</v>
          </cell>
          <cell r="C461" t="str">
            <v>CNCV1회조수3,325SQ</v>
          </cell>
          <cell r="D461">
            <v>5169</v>
          </cell>
        </row>
        <row r="462">
          <cell r="A462">
            <v>460</v>
          </cell>
          <cell r="C462" t="str">
            <v>CNCV2회조수3,325SQ</v>
          </cell>
        </row>
        <row r="463">
          <cell r="A463">
            <v>461</v>
          </cell>
          <cell r="C463" t="str">
            <v>CNCV3회조수3,325SQ</v>
          </cell>
          <cell r="D463">
            <v>4479</v>
          </cell>
        </row>
        <row r="464">
          <cell r="A464">
            <v>462</v>
          </cell>
          <cell r="C464" t="str">
            <v>CNCV4회조수3,325SQ</v>
          </cell>
          <cell r="D464">
            <v>4393</v>
          </cell>
        </row>
        <row r="465">
          <cell r="A465">
            <v>463</v>
          </cell>
          <cell r="C465" t="str">
            <v>CV1회조수4 ,22SQ</v>
          </cell>
          <cell r="D465">
            <v>611</v>
          </cell>
        </row>
        <row r="466">
          <cell r="A466">
            <v>464</v>
          </cell>
          <cell r="C466" t="str">
            <v>CV1회조수4 ,38SQ</v>
          </cell>
          <cell r="D466">
            <v>688</v>
          </cell>
        </row>
        <row r="467">
          <cell r="A467">
            <v>465</v>
          </cell>
          <cell r="C467" t="str">
            <v>CV1회조수4 ,60SQ</v>
          </cell>
          <cell r="D467">
            <v>797</v>
          </cell>
        </row>
        <row r="468">
          <cell r="A468">
            <v>466</v>
          </cell>
          <cell r="B468" t="str">
            <v xml:space="preserve">  철거재사용</v>
          </cell>
          <cell r="C468" t="str">
            <v>CV1회조수2 ,22SQ</v>
          </cell>
          <cell r="D468">
            <v>517</v>
          </cell>
        </row>
        <row r="469">
          <cell r="A469">
            <v>467</v>
          </cell>
          <cell r="B469" t="str">
            <v xml:space="preserve">  철거재사용</v>
          </cell>
          <cell r="C469" t="str">
            <v>CV1회조수2 ,38SQ</v>
          </cell>
          <cell r="D469">
            <v>584</v>
          </cell>
        </row>
        <row r="470">
          <cell r="A470">
            <v>468</v>
          </cell>
          <cell r="B470" t="str">
            <v xml:space="preserve">  철거재사용</v>
          </cell>
          <cell r="C470" t="str">
            <v>CV1회조수2 ,60SQ</v>
          </cell>
          <cell r="D470">
            <v>677</v>
          </cell>
        </row>
        <row r="471">
          <cell r="A471">
            <v>469</v>
          </cell>
          <cell r="C471" t="str">
            <v>케이블접속장치 4TS</v>
          </cell>
          <cell r="D471">
            <v>132689</v>
          </cell>
        </row>
        <row r="472">
          <cell r="A472">
            <v>470</v>
          </cell>
          <cell r="C472" t="str">
            <v>케이블접속장치 2TS</v>
          </cell>
          <cell r="D472">
            <v>109506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  <cell r="B478" t="str">
            <v>관로케이블철거</v>
          </cell>
        </row>
        <row r="479">
          <cell r="A479">
            <v>477</v>
          </cell>
          <cell r="C479" t="str">
            <v>CNCV2동시3,  22.9KV60SQ</v>
          </cell>
          <cell r="D479">
            <v>794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  <cell r="B484" t="str">
            <v>케이블햇드신설</v>
          </cell>
        </row>
        <row r="485">
          <cell r="A485">
            <v>483</v>
          </cell>
          <cell r="C485" t="str">
            <v>전선압축접속95M미만</v>
          </cell>
          <cell r="D485">
            <v>16344</v>
          </cell>
        </row>
        <row r="486">
          <cell r="A486">
            <v>484</v>
          </cell>
          <cell r="C486" t="str">
            <v>전선압축접속95M이상</v>
          </cell>
          <cell r="D486">
            <v>17434</v>
          </cell>
        </row>
        <row r="487">
          <cell r="A487">
            <v>485</v>
          </cell>
          <cell r="C487" t="str">
            <v>종단접속제23KV325SQ3동시</v>
          </cell>
          <cell r="D487">
            <v>216304</v>
          </cell>
        </row>
        <row r="488">
          <cell r="A488">
            <v>486</v>
          </cell>
          <cell r="C488" t="str">
            <v>종단접속제23KV60SQ3동시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  <cell r="B502" t="str">
            <v>관  로  신  설</v>
          </cell>
        </row>
        <row r="503">
          <cell r="A503">
            <v>501</v>
          </cell>
          <cell r="C503" t="str">
            <v>도통시험특고공300MM1공</v>
          </cell>
          <cell r="D503">
            <v>1826</v>
          </cell>
        </row>
        <row r="504">
          <cell r="A504">
            <v>502</v>
          </cell>
          <cell r="C504" t="str">
            <v>도통시험특고공300MM2공</v>
          </cell>
          <cell r="D504">
            <v>1643</v>
          </cell>
        </row>
        <row r="505">
          <cell r="A505">
            <v>503</v>
          </cell>
          <cell r="C505" t="str">
            <v>도통시험특고공300MM3공</v>
          </cell>
          <cell r="D505">
            <v>1582</v>
          </cell>
        </row>
        <row r="506">
          <cell r="A506">
            <v>504</v>
          </cell>
          <cell r="C506" t="str">
            <v>도통시험특고공300MM4공</v>
          </cell>
          <cell r="D506">
            <v>1552</v>
          </cell>
        </row>
        <row r="507">
          <cell r="A507">
            <v>505</v>
          </cell>
          <cell r="C507" t="str">
            <v>도통시험특고공300MM5공</v>
          </cell>
          <cell r="D507">
            <v>1533</v>
          </cell>
        </row>
        <row r="508">
          <cell r="A508">
            <v>506</v>
          </cell>
          <cell r="C508" t="str">
            <v>도통시험특고공300MM6공</v>
          </cell>
          <cell r="D508">
            <v>1521</v>
          </cell>
        </row>
        <row r="509">
          <cell r="A509">
            <v>507</v>
          </cell>
          <cell r="C509" t="str">
            <v>도통시험특고공150MM1공</v>
          </cell>
          <cell r="D509">
            <v>1498</v>
          </cell>
        </row>
        <row r="510">
          <cell r="A510">
            <v>508</v>
          </cell>
          <cell r="C510" t="str">
            <v>도통시험특고공150MM2공</v>
          </cell>
          <cell r="D510">
            <v>1348</v>
          </cell>
        </row>
        <row r="511">
          <cell r="A511">
            <v>509</v>
          </cell>
          <cell r="C511" t="str">
            <v>도통시험특고공150MM3공</v>
          </cell>
          <cell r="D511">
            <v>1298</v>
          </cell>
        </row>
        <row r="512">
          <cell r="A512">
            <v>510</v>
          </cell>
          <cell r="C512" t="str">
            <v>도통시험특고공150MM4공</v>
          </cell>
          <cell r="D512">
            <v>1273</v>
          </cell>
        </row>
        <row r="513">
          <cell r="A513">
            <v>511</v>
          </cell>
          <cell r="C513" t="str">
            <v>도통시험특고공150MM5공</v>
          </cell>
          <cell r="D513">
            <v>1258</v>
          </cell>
        </row>
        <row r="514">
          <cell r="A514">
            <v>512</v>
          </cell>
          <cell r="C514" t="str">
            <v>도통시험특고공150MM6공</v>
          </cell>
          <cell r="D514">
            <v>1248</v>
          </cell>
        </row>
        <row r="515">
          <cell r="A515">
            <v>513</v>
          </cell>
          <cell r="C515" t="str">
            <v>도통시험저압공150MM1공</v>
          </cell>
          <cell r="D515">
            <v>1221</v>
          </cell>
        </row>
        <row r="516">
          <cell r="A516">
            <v>514</v>
          </cell>
          <cell r="C516" t="str">
            <v>도통시험저압공150MM2공</v>
          </cell>
          <cell r="D516">
            <v>1098</v>
          </cell>
        </row>
        <row r="517">
          <cell r="A517">
            <v>515</v>
          </cell>
          <cell r="C517" t="str">
            <v>도통시험저압공150MM3공</v>
          </cell>
          <cell r="D517">
            <v>1058</v>
          </cell>
        </row>
        <row r="518">
          <cell r="A518">
            <v>516</v>
          </cell>
          <cell r="C518" t="str">
            <v>도통시험저압공150MM4공</v>
          </cell>
          <cell r="D518">
            <v>1037</v>
          </cell>
        </row>
        <row r="519">
          <cell r="A519">
            <v>517</v>
          </cell>
          <cell r="C519" t="str">
            <v>도통시험저압공150MM5공</v>
          </cell>
          <cell r="D519">
            <v>1025</v>
          </cell>
        </row>
        <row r="520">
          <cell r="A520">
            <v>518</v>
          </cell>
          <cell r="C520" t="str">
            <v>도통시험저압공150MM6공</v>
          </cell>
          <cell r="D520">
            <v>1017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  <cell r="B532" t="str">
            <v>맨  홀  신  설</v>
          </cell>
        </row>
        <row r="533">
          <cell r="A533">
            <v>531</v>
          </cell>
          <cell r="C533" t="str">
            <v>접지공사1-2*1본</v>
          </cell>
          <cell r="D533">
            <v>21793</v>
          </cell>
        </row>
        <row r="534">
          <cell r="A534">
            <v>532</v>
          </cell>
          <cell r="C534" t="str">
            <v>접지공사1-2*3본</v>
          </cell>
          <cell r="D534">
            <v>88448</v>
          </cell>
        </row>
        <row r="535">
          <cell r="A535">
            <v>533</v>
          </cell>
          <cell r="C535" t="str">
            <v>고무아스팔트에멜젼도막방수</v>
          </cell>
          <cell r="D535">
            <v>12930</v>
          </cell>
        </row>
        <row r="536">
          <cell r="A536">
            <v>534</v>
          </cell>
          <cell r="C536" t="str">
            <v>접지선매설</v>
          </cell>
          <cell r="D536">
            <v>1083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  <cell r="B552" t="str">
            <v>핸 드 홀 신 설</v>
          </cell>
        </row>
        <row r="553">
          <cell r="A553">
            <v>551</v>
          </cell>
          <cell r="C553" t="str">
            <v>접지공사1-2*1본(개당)</v>
          </cell>
          <cell r="D553">
            <v>21793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  <cell r="B562" t="str">
            <v>개 폐 기 신 설</v>
          </cell>
        </row>
        <row r="563">
          <cell r="A563">
            <v>561</v>
          </cell>
          <cell r="C563" t="str">
            <v>접지공사1-2*1본(개당)</v>
          </cell>
          <cell r="D563">
            <v>21793</v>
          </cell>
        </row>
        <row r="564">
          <cell r="A564">
            <v>562</v>
          </cell>
          <cell r="C564" t="str">
            <v>개폐기신설인력</v>
          </cell>
          <cell r="D564">
            <v>290065</v>
          </cell>
        </row>
        <row r="565">
          <cell r="A565">
            <v>563</v>
          </cell>
          <cell r="C565" t="str">
            <v>개폐기엘보60SQ1동시</v>
          </cell>
          <cell r="D565">
            <v>56183</v>
          </cell>
        </row>
        <row r="566">
          <cell r="A566">
            <v>564</v>
          </cell>
          <cell r="C566" t="str">
            <v>개폐기엘보60SQ2동시</v>
          </cell>
          <cell r="D566">
            <v>50565</v>
          </cell>
        </row>
        <row r="567">
          <cell r="A567">
            <v>565</v>
          </cell>
          <cell r="C567" t="str">
            <v>개폐기엘보60SQ3동시</v>
          </cell>
          <cell r="D567">
            <v>48692</v>
          </cell>
        </row>
        <row r="568">
          <cell r="A568">
            <v>566</v>
          </cell>
          <cell r="C568" t="str">
            <v>개폐기엘보60SQ4동시</v>
          </cell>
          <cell r="D568">
            <v>47756</v>
          </cell>
        </row>
        <row r="569">
          <cell r="A569">
            <v>567</v>
          </cell>
          <cell r="C569" t="str">
            <v>개폐기엘보60SQ5동시</v>
          </cell>
          <cell r="D569">
            <v>47194</v>
          </cell>
        </row>
        <row r="570">
          <cell r="A570">
            <v>568</v>
          </cell>
          <cell r="C570" t="str">
            <v>개폐기엘보60SQ6동시</v>
          </cell>
          <cell r="D570">
            <v>46819</v>
          </cell>
        </row>
        <row r="571">
          <cell r="A571">
            <v>569</v>
          </cell>
          <cell r="C571" t="str">
            <v>개폐기엘보60SQ7동시</v>
          </cell>
          <cell r="D571">
            <v>46552</v>
          </cell>
        </row>
        <row r="572">
          <cell r="A572">
            <v>570</v>
          </cell>
          <cell r="C572" t="str">
            <v>개폐기엘보60SQ8동시</v>
          </cell>
          <cell r="D572">
            <v>46351</v>
          </cell>
        </row>
        <row r="573">
          <cell r="A573">
            <v>571</v>
          </cell>
          <cell r="C573" t="str">
            <v>개폐기엘보60SQ9동시</v>
          </cell>
          <cell r="D573">
            <v>46195</v>
          </cell>
        </row>
        <row r="574">
          <cell r="A574">
            <v>572</v>
          </cell>
          <cell r="C574" t="str">
            <v>개폐기엘보60SQ10동시</v>
          </cell>
          <cell r="D574">
            <v>46070</v>
          </cell>
        </row>
        <row r="575">
          <cell r="A575">
            <v>573</v>
          </cell>
          <cell r="C575" t="str">
            <v>개폐기엘보60SQ11동시</v>
          </cell>
          <cell r="D575">
            <v>45968</v>
          </cell>
        </row>
        <row r="576">
          <cell r="A576">
            <v>574</v>
          </cell>
          <cell r="C576" t="str">
            <v>개폐기엘보60SQ12동시</v>
          </cell>
          <cell r="D576">
            <v>45883</v>
          </cell>
        </row>
        <row r="577">
          <cell r="A577">
            <v>575</v>
          </cell>
          <cell r="C577" t="str">
            <v>개폐기엘보325SQ3동시</v>
          </cell>
          <cell r="D577">
            <v>70229</v>
          </cell>
        </row>
        <row r="578">
          <cell r="A578">
            <v>576</v>
          </cell>
          <cell r="C578" t="str">
            <v>개폐기엘보325SQ6동시</v>
          </cell>
          <cell r="D578">
            <v>67528</v>
          </cell>
        </row>
        <row r="579">
          <cell r="A579">
            <v>577</v>
          </cell>
          <cell r="C579" t="str">
            <v>개폐기엘보325SQ9동시</v>
          </cell>
          <cell r="D579">
            <v>66628</v>
          </cell>
        </row>
        <row r="580">
          <cell r="A580">
            <v>578</v>
          </cell>
          <cell r="C580" t="str">
            <v>개폐기엘보325SQ12동시</v>
          </cell>
          <cell r="D580">
            <v>66177</v>
          </cell>
        </row>
        <row r="581">
          <cell r="A581">
            <v>579</v>
          </cell>
          <cell r="C581" t="str">
            <v>접지선메설(M당)</v>
          </cell>
          <cell r="D581">
            <v>1083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  <cell r="B585" t="str">
            <v xml:space="preserve">         철거</v>
          </cell>
          <cell r="C585" t="str">
            <v>개폐기엘보60SQ  3동시</v>
          </cell>
          <cell r="D585">
            <v>24346</v>
          </cell>
        </row>
        <row r="586">
          <cell r="A586">
            <v>584</v>
          </cell>
          <cell r="B586" t="str">
            <v xml:space="preserve">         철거</v>
          </cell>
          <cell r="C586" t="str">
            <v>개폐기엘보60SQ  6동시</v>
          </cell>
          <cell r="D586">
            <v>23409</v>
          </cell>
        </row>
        <row r="587">
          <cell r="A587">
            <v>585</v>
          </cell>
          <cell r="B587" t="str">
            <v xml:space="preserve">         철거</v>
          </cell>
          <cell r="C587" t="str">
            <v>개페기엘보60SQ  9동시</v>
          </cell>
          <cell r="D587">
            <v>23097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  <cell r="B612" t="str">
            <v>변 압 기 공 사</v>
          </cell>
        </row>
        <row r="613">
          <cell r="A613">
            <v>611</v>
          </cell>
          <cell r="C613" t="str">
            <v>접지공사1-2*1본(개당)</v>
          </cell>
          <cell r="D613">
            <v>21793</v>
          </cell>
        </row>
        <row r="614">
          <cell r="A614">
            <v>612</v>
          </cell>
          <cell r="C614" t="str">
            <v>접지선메설(M당)</v>
          </cell>
          <cell r="D614">
            <v>1083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  <cell r="B622" t="str">
            <v>인력비용B(0.7)</v>
          </cell>
        </row>
        <row r="623">
          <cell r="A623">
            <v>621</v>
          </cell>
          <cell r="B623" t="str">
            <v>관로케이블신설</v>
          </cell>
        </row>
        <row r="624">
          <cell r="A624">
            <v>622</v>
          </cell>
          <cell r="C624" t="str">
            <v>행거취브(특고압)</v>
          </cell>
          <cell r="D624">
            <v>1417</v>
          </cell>
        </row>
        <row r="625">
          <cell r="A625">
            <v>623</v>
          </cell>
          <cell r="C625" t="str">
            <v>써포트2M이하1동시</v>
          </cell>
          <cell r="D625">
            <v>2835</v>
          </cell>
        </row>
        <row r="626">
          <cell r="A626">
            <v>624</v>
          </cell>
          <cell r="C626" t="str">
            <v>써포트2M이하2동시</v>
          </cell>
          <cell r="D626">
            <v>2551</v>
          </cell>
        </row>
        <row r="627">
          <cell r="A627">
            <v>625</v>
          </cell>
          <cell r="C627" t="str">
            <v>써포트2M이하3동시</v>
          </cell>
          <cell r="D627">
            <v>2457</v>
          </cell>
        </row>
        <row r="628">
          <cell r="A628">
            <v>626</v>
          </cell>
          <cell r="C628" t="str">
            <v>써포트2M이하4동시</v>
          </cell>
          <cell r="D628">
            <v>2410</v>
          </cell>
        </row>
        <row r="629">
          <cell r="A629">
            <v>627</v>
          </cell>
          <cell r="C629" t="str">
            <v>써포트2M이하5동시</v>
          </cell>
          <cell r="D629">
            <v>2381</v>
          </cell>
        </row>
        <row r="630">
          <cell r="A630">
            <v>628</v>
          </cell>
          <cell r="C630" t="str">
            <v>써포트2M이하6동시</v>
          </cell>
          <cell r="D630">
            <v>2362</v>
          </cell>
        </row>
        <row r="631">
          <cell r="A631">
            <v>629</v>
          </cell>
          <cell r="C631" t="str">
            <v>써포트2M이하7동시</v>
          </cell>
          <cell r="D631">
            <v>2349</v>
          </cell>
        </row>
        <row r="632">
          <cell r="A632">
            <v>630</v>
          </cell>
          <cell r="C632" t="str">
            <v>써포트2M이하8동시</v>
          </cell>
          <cell r="D632">
            <v>2338</v>
          </cell>
        </row>
        <row r="633">
          <cell r="A633">
            <v>631</v>
          </cell>
          <cell r="C633" t="str">
            <v>써포트2M이하9동시</v>
          </cell>
          <cell r="D633">
            <v>2330</v>
          </cell>
        </row>
        <row r="634">
          <cell r="A634">
            <v>632</v>
          </cell>
          <cell r="C634" t="str">
            <v>써포트2M이하10동시</v>
          </cell>
          <cell r="D634">
            <v>2324</v>
          </cell>
        </row>
        <row r="635">
          <cell r="A635">
            <v>633</v>
          </cell>
          <cell r="C635" t="str">
            <v>써포트2M이하11동시</v>
          </cell>
          <cell r="D635">
            <v>2319</v>
          </cell>
        </row>
        <row r="636">
          <cell r="A636">
            <v>634</v>
          </cell>
          <cell r="C636" t="str">
            <v>써포트2M이하12동시</v>
          </cell>
          <cell r="D636">
            <v>2315</v>
          </cell>
        </row>
        <row r="637">
          <cell r="A637">
            <v>635</v>
          </cell>
          <cell r="C637" t="str">
            <v>크리트취브선조임</v>
          </cell>
          <cell r="D637">
            <v>5269</v>
          </cell>
        </row>
        <row r="638">
          <cell r="A638">
            <v>636</v>
          </cell>
          <cell r="C638" t="str">
            <v>크리트취부하부고정</v>
          </cell>
          <cell r="D638">
            <v>2634</v>
          </cell>
        </row>
        <row r="639">
          <cell r="A639">
            <v>637</v>
          </cell>
          <cell r="C639" t="str">
            <v>아카볼트</v>
          </cell>
          <cell r="D639">
            <v>5269</v>
          </cell>
        </row>
        <row r="640">
          <cell r="A640">
            <v>638</v>
          </cell>
          <cell r="C640" t="str">
            <v>지중용표시찰취부(특고압)</v>
          </cell>
          <cell r="D640">
            <v>893</v>
          </cell>
        </row>
        <row r="641">
          <cell r="A641">
            <v>639</v>
          </cell>
          <cell r="C641" t="str">
            <v>지중용표시찰취부(저압)</v>
          </cell>
          <cell r="D641">
            <v>680</v>
          </cell>
        </row>
        <row r="642">
          <cell r="A642">
            <v>640</v>
          </cell>
          <cell r="C642" t="str">
            <v>특고압케이블지중선로표시기</v>
          </cell>
          <cell r="D642">
            <v>10940</v>
          </cell>
        </row>
        <row r="643">
          <cell r="A643">
            <v>641</v>
          </cell>
          <cell r="C643" t="str">
            <v>삽입형관로구방수장치1동시</v>
          </cell>
          <cell r="D643">
            <v>23392</v>
          </cell>
        </row>
        <row r="644">
          <cell r="A644">
            <v>642</v>
          </cell>
          <cell r="C644" t="str">
            <v>삽입형관로구방수장치2동시</v>
          </cell>
          <cell r="D644">
            <v>21053</v>
          </cell>
        </row>
        <row r="645">
          <cell r="A645">
            <v>643</v>
          </cell>
          <cell r="C645" t="str">
            <v>삽입형관로구방수장치3동시</v>
          </cell>
          <cell r="D645">
            <v>20273</v>
          </cell>
        </row>
        <row r="646">
          <cell r="A646">
            <v>644</v>
          </cell>
          <cell r="C646" t="str">
            <v>삽입형관로구방수장치4동시</v>
          </cell>
          <cell r="D646">
            <v>19883</v>
          </cell>
        </row>
        <row r="647">
          <cell r="A647">
            <v>645</v>
          </cell>
          <cell r="C647" t="str">
            <v>삽입형관로구방수장치5동시</v>
          </cell>
          <cell r="D647">
            <v>19649</v>
          </cell>
        </row>
        <row r="648">
          <cell r="A648">
            <v>646</v>
          </cell>
          <cell r="C648" t="str">
            <v>삽입형관로구방수장치6동시</v>
          </cell>
          <cell r="D648">
            <v>19493</v>
          </cell>
        </row>
        <row r="649">
          <cell r="A649">
            <v>647</v>
          </cell>
          <cell r="C649" t="str">
            <v>삽입형관로구방수장치7동시</v>
          </cell>
          <cell r="D649">
            <v>19381</v>
          </cell>
        </row>
        <row r="650">
          <cell r="A650">
            <v>648</v>
          </cell>
          <cell r="C650" t="str">
            <v>삽입형관로구방수장치8동시</v>
          </cell>
          <cell r="D650">
            <v>19298</v>
          </cell>
        </row>
        <row r="651">
          <cell r="A651">
            <v>649</v>
          </cell>
          <cell r="C651" t="str">
            <v>삽입형관로구방수장치9동시</v>
          </cell>
          <cell r="D651">
            <v>19233</v>
          </cell>
        </row>
        <row r="652">
          <cell r="A652">
            <v>650</v>
          </cell>
          <cell r="C652" t="str">
            <v>삽입형관로구방수장치10동시</v>
          </cell>
          <cell r="D652">
            <v>19181</v>
          </cell>
        </row>
        <row r="653">
          <cell r="A653">
            <v>651</v>
          </cell>
          <cell r="C653" t="str">
            <v>삽입형관로구방수장치11동시</v>
          </cell>
          <cell r="D653">
            <v>19138</v>
          </cell>
        </row>
        <row r="654">
          <cell r="A654">
            <v>652</v>
          </cell>
          <cell r="C654" t="str">
            <v>삽입형관로구방수장치12동시</v>
          </cell>
          <cell r="D654">
            <v>19103</v>
          </cell>
        </row>
        <row r="655">
          <cell r="A655">
            <v>653</v>
          </cell>
          <cell r="C655" t="str">
            <v>동관단자단말처리 22SQ(7/2.0)</v>
          </cell>
          <cell r="D655">
            <v>6445</v>
          </cell>
        </row>
        <row r="656">
          <cell r="A656">
            <v>654</v>
          </cell>
          <cell r="C656" t="str">
            <v>동관단자단말처리 38SQ(7/2.6)</v>
          </cell>
          <cell r="D656">
            <v>7654</v>
          </cell>
        </row>
        <row r="657">
          <cell r="A657">
            <v>655</v>
          </cell>
          <cell r="C657" t="str">
            <v>동관단자단말처리 60SQ(19/2.0)</v>
          </cell>
          <cell r="D657">
            <v>9265</v>
          </cell>
        </row>
        <row r="658">
          <cell r="A658">
            <v>656</v>
          </cell>
          <cell r="C658" t="str">
            <v>강제전선관(ST54)</v>
          </cell>
          <cell r="D658">
            <v>21308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  <cell r="B664" t="str">
            <v>관로케이블철거</v>
          </cell>
        </row>
        <row r="665">
          <cell r="A665">
            <v>663</v>
          </cell>
          <cell r="C665" t="str">
            <v>지중용표시찰(특고압)</v>
          </cell>
          <cell r="D665">
            <v>446</v>
          </cell>
        </row>
        <row r="666">
          <cell r="A666">
            <v>664</v>
          </cell>
          <cell r="C666" t="str">
            <v>삽입형관로구방수장치1동시</v>
          </cell>
          <cell r="D666">
            <v>11969</v>
          </cell>
        </row>
        <row r="667">
          <cell r="A667">
            <v>665</v>
          </cell>
          <cell r="C667" t="str">
            <v>삽입형관로구방수장치2동시</v>
          </cell>
          <cell r="D667">
            <v>10526</v>
          </cell>
        </row>
        <row r="668">
          <cell r="A668">
            <v>666</v>
          </cell>
          <cell r="C668" t="str">
            <v>삽입형관로구방수장치3동시</v>
          </cell>
          <cell r="D668">
            <v>10136</v>
          </cell>
        </row>
        <row r="669">
          <cell r="A669">
            <v>667</v>
          </cell>
          <cell r="C669" t="str">
            <v>삽입형관로구방수장치4동시</v>
          </cell>
          <cell r="D669">
            <v>9941</v>
          </cell>
        </row>
        <row r="670">
          <cell r="A670">
            <v>668</v>
          </cell>
          <cell r="C670" t="str">
            <v>삽입형관로구방수장치5동시</v>
          </cell>
          <cell r="D670">
            <v>9824</v>
          </cell>
        </row>
        <row r="671">
          <cell r="A671">
            <v>669</v>
          </cell>
          <cell r="C671" t="str">
            <v>삽입형관로구방수장치6동시</v>
          </cell>
          <cell r="D671">
            <v>9746</v>
          </cell>
        </row>
        <row r="672">
          <cell r="A672">
            <v>670</v>
          </cell>
          <cell r="C672" t="str">
            <v>삽입형관로구방수장치7동시</v>
          </cell>
          <cell r="D672">
            <v>9690</v>
          </cell>
        </row>
        <row r="673">
          <cell r="A673">
            <v>671</v>
          </cell>
          <cell r="C673" t="str">
            <v>삽입형관로구방수장치8동시</v>
          </cell>
          <cell r="D673">
            <v>9649</v>
          </cell>
        </row>
        <row r="674">
          <cell r="A674">
            <v>672</v>
          </cell>
          <cell r="C674" t="str">
            <v>삽입형관로구방수장치9동시</v>
          </cell>
          <cell r="D674">
            <v>9616</v>
          </cell>
        </row>
        <row r="675">
          <cell r="A675">
            <v>673</v>
          </cell>
          <cell r="C675" t="str">
            <v>삽입형관로구방수장치10동시</v>
          </cell>
          <cell r="D675">
            <v>9590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  <cell r="B686" t="str">
            <v>케이블햇드신설</v>
          </cell>
        </row>
        <row r="687">
          <cell r="A687">
            <v>685</v>
          </cell>
          <cell r="C687" t="str">
            <v>케이블지지금구(220)</v>
          </cell>
          <cell r="D687">
            <v>48011</v>
          </cell>
        </row>
        <row r="688">
          <cell r="A688">
            <v>686</v>
          </cell>
          <cell r="C688" t="str">
            <v>전주용입상관130*2.2*2</v>
          </cell>
          <cell r="D688">
            <v>46709</v>
          </cell>
        </row>
        <row r="689">
          <cell r="A689">
            <v>687</v>
          </cell>
          <cell r="C689" t="str">
            <v>분기스리브카바</v>
          </cell>
          <cell r="D689">
            <v>4232</v>
          </cell>
        </row>
        <row r="690">
          <cell r="A690">
            <v>688</v>
          </cell>
          <cell r="C690" t="str">
            <v>분기스리브카바4동시</v>
          </cell>
          <cell r="D690">
            <v>2010</v>
          </cell>
        </row>
        <row r="691">
          <cell r="A691">
            <v>689</v>
          </cell>
          <cell r="C691" t="str">
            <v>조립식반활관</v>
          </cell>
          <cell r="D691">
            <v>46709</v>
          </cell>
        </row>
        <row r="692">
          <cell r="A692">
            <v>690</v>
          </cell>
          <cell r="C692" t="str">
            <v>인하선3선식</v>
          </cell>
          <cell r="D692">
            <v>13692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  <cell r="B702" t="str">
            <v>관 로 신 설</v>
          </cell>
        </row>
        <row r="703">
          <cell r="A703">
            <v>701</v>
          </cell>
          <cell r="C703" t="str">
            <v>토사터파기(보통토)인력0-1M</v>
          </cell>
          <cell r="D703">
            <v>7276</v>
          </cell>
        </row>
        <row r="704">
          <cell r="A704">
            <v>702</v>
          </cell>
          <cell r="C704" t="str">
            <v>토사터파기(보통토)인력1-2M</v>
          </cell>
          <cell r="D704">
            <v>9822</v>
          </cell>
        </row>
        <row r="705">
          <cell r="A705">
            <v>703</v>
          </cell>
          <cell r="C705" t="str">
            <v>원토되메우기다지기인력</v>
          </cell>
          <cell r="D705">
            <v>7639</v>
          </cell>
        </row>
        <row r="706">
          <cell r="A706">
            <v>704</v>
          </cell>
          <cell r="C706" t="str">
            <v>포장파괴(AS)인력</v>
          </cell>
          <cell r="D706">
            <v>77369</v>
          </cell>
        </row>
        <row r="707">
          <cell r="A707">
            <v>705</v>
          </cell>
          <cell r="C707" t="str">
            <v>보도불럭철거및가복구</v>
          </cell>
          <cell r="D707">
            <v>3542</v>
          </cell>
        </row>
        <row r="708">
          <cell r="A708">
            <v>706</v>
          </cell>
          <cell r="C708" t="str">
            <v>강관부설200MM동시4공</v>
          </cell>
          <cell r="D708">
            <v>16624</v>
          </cell>
        </row>
        <row r="709">
          <cell r="A709">
            <v>707</v>
          </cell>
          <cell r="C709" t="str">
            <v>강관부설200MM동시3공</v>
          </cell>
        </row>
        <row r="710">
          <cell r="A710">
            <v>708</v>
          </cell>
          <cell r="C710" t="str">
            <v>강관부설200MM동시2공</v>
          </cell>
        </row>
        <row r="711">
          <cell r="A711">
            <v>709</v>
          </cell>
          <cell r="C711" t="str">
            <v>강관부설200MM동시1공</v>
          </cell>
        </row>
        <row r="712">
          <cell r="A712">
            <v>710</v>
          </cell>
          <cell r="C712" t="str">
            <v>레미콘타설R-40-135-8</v>
          </cell>
          <cell r="D712">
            <v>30354</v>
          </cell>
        </row>
        <row r="713">
          <cell r="A713">
            <v>711</v>
          </cell>
          <cell r="C713" t="str">
            <v>거프집설치6회</v>
          </cell>
          <cell r="D713">
            <v>8934</v>
          </cell>
        </row>
        <row r="714">
          <cell r="A714">
            <v>712</v>
          </cell>
          <cell r="C714" t="str">
            <v>표지시트부설</v>
          </cell>
          <cell r="D714">
            <v>36</v>
          </cell>
        </row>
        <row r="715">
          <cell r="A715">
            <v>713</v>
          </cell>
          <cell r="C715" t="str">
            <v>100MM이종접속관설치</v>
          </cell>
          <cell r="D715">
            <v>12447</v>
          </cell>
        </row>
        <row r="716">
          <cell r="A716">
            <v>714</v>
          </cell>
          <cell r="C716" t="str">
            <v>파형관부설100MM1공</v>
          </cell>
          <cell r="D716">
            <v>3659</v>
          </cell>
        </row>
        <row r="717">
          <cell r="A717">
            <v>715</v>
          </cell>
          <cell r="C717" t="str">
            <v>파형관부설100MM2공</v>
          </cell>
          <cell r="D717">
            <v>3293</v>
          </cell>
        </row>
        <row r="718">
          <cell r="A718">
            <v>716</v>
          </cell>
          <cell r="C718" t="str">
            <v>파형관부설100MM3공</v>
          </cell>
          <cell r="D718">
            <v>3171</v>
          </cell>
        </row>
        <row r="719">
          <cell r="A719">
            <v>717</v>
          </cell>
          <cell r="C719" t="str">
            <v>파형관부설100MM4공</v>
          </cell>
          <cell r="D719">
            <v>3110</v>
          </cell>
        </row>
        <row r="720">
          <cell r="A720">
            <v>718</v>
          </cell>
          <cell r="C720" t="str">
            <v>파형관부설100MM6공</v>
          </cell>
          <cell r="D720">
            <v>2561</v>
          </cell>
        </row>
        <row r="721">
          <cell r="A721">
            <v>719</v>
          </cell>
          <cell r="C721" t="str">
            <v>파형관부설100MM8공</v>
          </cell>
          <cell r="D721">
            <v>2286</v>
          </cell>
        </row>
        <row r="722">
          <cell r="A722">
            <v>720</v>
          </cell>
          <cell r="C722" t="str">
            <v>파형관부설125MM1공</v>
          </cell>
          <cell r="D722">
            <v>5003</v>
          </cell>
        </row>
        <row r="723">
          <cell r="A723">
            <v>721</v>
          </cell>
          <cell r="C723" t="str">
            <v>파형관부설125MM2공</v>
          </cell>
          <cell r="D723">
            <v>4503</v>
          </cell>
        </row>
        <row r="724">
          <cell r="A724">
            <v>722</v>
          </cell>
          <cell r="C724" t="str">
            <v>파형관부설125MM3공</v>
          </cell>
          <cell r="D724">
            <v>4336</v>
          </cell>
        </row>
        <row r="725">
          <cell r="A725">
            <v>723</v>
          </cell>
          <cell r="C725" t="str">
            <v>파형관부설125MM4공</v>
          </cell>
          <cell r="D725">
            <v>4253</v>
          </cell>
        </row>
        <row r="726">
          <cell r="A726">
            <v>724</v>
          </cell>
          <cell r="C726" t="str">
            <v>파형관부설125MM6공</v>
          </cell>
          <cell r="D726">
            <v>4169</v>
          </cell>
        </row>
        <row r="727">
          <cell r="A727">
            <v>725</v>
          </cell>
          <cell r="C727" t="str">
            <v>파형관부설125MM8공</v>
          </cell>
          <cell r="D727">
            <v>4128</v>
          </cell>
        </row>
        <row r="728">
          <cell r="A728">
            <v>726</v>
          </cell>
          <cell r="C728" t="str">
            <v>파형관부설150MM1공</v>
          </cell>
          <cell r="D728">
            <v>6170</v>
          </cell>
        </row>
        <row r="729">
          <cell r="A729">
            <v>727</v>
          </cell>
          <cell r="C729" t="str">
            <v>파형관부설150MM2공</v>
          </cell>
          <cell r="D729">
            <v>5554</v>
          </cell>
        </row>
        <row r="730">
          <cell r="A730">
            <v>728</v>
          </cell>
          <cell r="C730" t="str">
            <v>파형관부설150MM3공</v>
          </cell>
          <cell r="D730">
            <v>5347</v>
          </cell>
        </row>
        <row r="731">
          <cell r="A731">
            <v>729</v>
          </cell>
          <cell r="C731" t="str">
            <v>파형관부설150MM4공</v>
          </cell>
          <cell r="D731">
            <v>5245</v>
          </cell>
        </row>
        <row r="732">
          <cell r="A732">
            <v>730</v>
          </cell>
          <cell r="C732" t="str">
            <v>파형관부설150MM6공</v>
          </cell>
          <cell r="D732">
            <v>4319</v>
          </cell>
        </row>
        <row r="733">
          <cell r="A733">
            <v>731</v>
          </cell>
          <cell r="C733" t="str">
            <v>파형관부설150MM8공</v>
          </cell>
          <cell r="D733">
            <v>3856</v>
          </cell>
        </row>
        <row r="734">
          <cell r="A734">
            <v>732</v>
          </cell>
          <cell r="C734" t="str">
            <v>파형관부설175MM1공</v>
          </cell>
          <cell r="D734">
            <v>7428</v>
          </cell>
        </row>
        <row r="735">
          <cell r="A735">
            <v>733</v>
          </cell>
          <cell r="C735" t="str">
            <v>파형관부설175MM2공</v>
          </cell>
          <cell r="D735">
            <v>6685</v>
          </cell>
        </row>
        <row r="736">
          <cell r="A736">
            <v>734</v>
          </cell>
          <cell r="C736" t="str">
            <v>파형관부설175MM3공</v>
          </cell>
          <cell r="D736">
            <v>6437</v>
          </cell>
        </row>
        <row r="737">
          <cell r="A737">
            <v>735</v>
          </cell>
          <cell r="C737" t="str">
            <v>파형관부설175MM4공</v>
          </cell>
          <cell r="D737">
            <v>6313</v>
          </cell>
        </row>
        <row r="738">
          <cell r="A738">
            <v>736</v>
          </cell>
          <cell r="C738" t="str">
            <v>파형관부설175MM6공</v>
          </cell>
          <cell r="D738">
            <v>5199</v>
          </cell>
        </row>
        <row r="739">
          <cell r="A739">
            <v>737</v>
          </cell>
          <cell r="C739" t="str">
            <v>파형관부설175MM8공</v>
          </cell>
          <cell r="D739">
            <v>4642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  <cell r="B752" t="str">
            <v>핸드홀신설</v>
          </cell>
        </row>
        <row r="753">
          <cell r="A753">
            <v>751</v>
          </cell>
          <cell r="C753" t="str">
            <v>보도불럭철거및가복구</v>
          </cell>
          <cell r="D753">
            <v>3542</v>
          </cell>
        </row>
        <row r="754">
          <cell r="A754">
            <v>752</v>
          </cell>
          <cell r="C754" t="str">
            <v>발판볼트설치</v>
          </cell>
          <cell r="D754">
            <v>4253</v>
          </cell>
        </row>
        <row r="755">
          <cell r="A755">
            <v>753</v>
          </cell>
          <cell r="C755" t="str">
            <v>청동볼트설치</v>
          </cell>
          <cell r="D755">
            <v>21257</v>
          </cell>
        </row>
        <row r="756">
          <cell r="A756">
            <v>754</v>
          </cell>
          <cell r="C756" t="str">
            <v>레미콘타설R-40-135-8</v>
          </cell>
          <cell r="D756">
            <v>19244</v>
          </cell>
        </row>
        <row r="757">
          <cell r="A757">
            <v>755</v>
          </cell>
          <cell r="C757" t="str">
            <v>핸드홀카바설치</v>
          </cell>
          <cell r="D757">
            <v>63797</v>
          </cell>
        </row>
        <row r="758">
          <cell r="A758">
            <v>756</v>
          </cell>
          <cell r="C758" t="str">
            <v>철근가공조립보통</v>
          </cell>
          <cell r="D758">
            <v>346939</v>
          </cell>
        </row>
        <row r="759">
          <cell r="A759">
            <v>757</v>
          </cell>
          <cell r="C759" t="str">
            <v>거프집설치3회</v>
          </cell>
          <cell r="D759">
            <v>13149</v>
          </cell>
        </row>
        <row r="760">
          <cell r="A760">
            <v>758</v>
          </cell>
          <cell r="C760" t="str">
            <v>훅구설치</v>
          </cell>
          <cell r="D760">
            <v>17012</v>
          </cell>
        </row>
        <row r="761">
          <cell r="A761">
            <v>759</v>
          </cell>
          <cell r="C761" t="str">
            <v>관로구방수장치몸체100MM1동시</v>
          </cell>
          <cell r="D761">
            <v>8619</v>
          </cell>
        </row>
        <row r="762">
          <cell r="A762">
            <v>760</v>
          </cell>
          <cell r="C762" t="str">
            <v>관로구방수장치몸체100MM2동시</v>
          </cell>
          <cell r="D762">
            <v>7757</v>
          </cell>
        </row>
        <row r="763">
          <cell r="A763">
            <v>761</v>
          </cell>
          <cell r="C763" t="str">
            <v>관로구방수장치몸체100MM3동시</v>
          </cell>
          <cell r="D763">
            <v>7469</v>
          </cell>
        </row>
        <row r="764">
          <cell r="A764">
            <v>762</v>
          </cell>
          <cell r="C764" t="str">
            <v>관로구방수장치몸체100MM4동시</v>
          </cell>
          <cell r="D764">
            <v>7326</v>
          </cell>
        </row>
        <row r="765">
          <cell r="A765">
            <v>763</v>
          </cell>
          <cell r="C765" t="str">
            <v>관로구방수장치몸체100MM5동시</v>
          </cell>
          <cell r="D765">
            <v>7239</v>
          </cell>
        </row>
        <row r="766">
          <cell r="A766">
            <v>764</v>
          </cell>
          <cell r="C766" t="str">
            <v>관로구방수장치몸체100MM6동시</v>
          </cell>
          <cell r="D766">
            <v>7182</v>
          </cell>
        </row>
        <row r="767">
          <cell r="A767">
            <v>765</v>
          </cell>
          <cell r="C767" t="str">
            <v>관로구방수장치몸체100MM7동시</v>
          </cell>
          <cell r="D767">
            <v>7141</v>
          </cell>
        </row>
        <row r="768">
          <cell r="A768">
            <v>766</v>
          </cell>
          <cell r="C768" t="str">
            <v>관로구방수장치몸체100MM8동시</v>
          </cell>
          <cell r="D768">
            <v>7110</v>
          </cell>
        </row>
        <row r="769">
          <cell r="A769">
            <v>767</v>
          </cell>
          <cell r="C769" t="str">
            <v>관로구방수장치몸체100MM9동시</v>
          </cell>
          <cell r="D769">
            <v>7086</v>
          </cell>
        </row>
        <row r="770">
          <cell r="A770">
            <v>768</v>
          </cell>
          <cell r="C770" t="str">
            <v>관로구방수장치몸체100MM10동시</v>
          </cell>
          <cell r="D770">
            <v>7067</v>
          </cell>
        </row>
        <row r="771">
          <cell r="A771">
            <v>769</v>
          </cell>
          <cell r="C771" t="str">
            <v>관로구방수장치몸체150MM1동시</v>
          </cell>
          <cell r="D771">
            <v>8829</v>
          </cell>
        </row>
        <row r="772">
          <cell r="A772">
            <v>770</v>
          </cell>
          <cell r="C772" t="str">
            <v>관로구방수장치몸체150MM2동시</v>
          </cell>
          <cell r="D772">
            <v>7946</v>
          </cell>
        </row>
        <row r="773">
          <cell r="A773">
            <v>771</v>
          </cell>
          <cell r="C773" t="str">
            <v>관로구방수장치몸체150MM3동시</v>
          </cell>
          <cell r="D773">
            <v>7651</v>
          </cell>
        </row>
        <row r="774">
          <cell r="A774">
            <v>772</v>
          </cell>
          <cell r="C774" t="str">
            <v>관로구방수장치몸체150MM4동시</v>
          </cell>
          <cell r="D774">
            <v>7504</v>
          </cell>
        </row>
        <row r="775">
          <cell r="A775">
            <v>773</v>
          </cell>
          <cell r="C775" t="str">
            <v>관로구방수장치몸체150MM5동시</v>
          </cell>
          <cell r="D775">
            <v>7416</v>
          </cell>
        </row>
        <row r="776">
          <cell r="A776">
            <v>774</v>
          </cell>
          <cell r="C776" t="str">
            <v>관로구방수장치몸체150MM6동시</v>
          </cell>
          <cell r="D776">
            <v>7357</v>
          </cell>
        </row>
        <row r="777">
          <cell r="A777">
            <v>775</v>
          </cell>
          <cell r="C777" t="str">
            <v>관로구방수장치몸체150MM7동시</v>
          </cell>
          <cell r="D777">
            <v>7315</v>
          </cell>
        </row>
        <row r="778">
          <cell r="A778">
            <v>776</v>
          </cell>
          <cell r="C778" t="str">
            <v>관로구방수장치몸체150MM8동시</v>
          </cell>
          <cell r="D778">
            <v>7284</v>
          </cell>
        </row>
        <row r="779">
          <cell r="A779">
            <v>777</v>
          </cell>
          <cell r="C779" t="str">
            <v>관로구방수장치몸체150MM9동시</v>
          </cell>
          <cell r="D779">
            <v>7259</v>
          </cell>
        </row>
        <row r="780">
          <cell r="A780">
            <v>778</v>
          </cell>
          <cell r="C780" t="str">
            <v>관로구방수장치몸체150MM10동시</v>
          </cell>
          <cell r="D780">
            <v>7239</v>
          </cell>
        </row>
        <row r="781">
          <cell r="A781">
            <v>779</v>
          </cell>
          <cell r="C781" t="str">
            <v>관로구방수장치몸체175MM1동시</v>
          </cell>
          <cell r="D781">
            <v>10036</v>
          </cell>
        </row>
        <row r="782">
          <cell r="A782">
            <v>780</v>
          </cell>
          <cell r="C782" t="str">
            <v>관로구방수장치몸체175MM2동시</v>
          </cell>
          <cell r="D782">
            <v>9032</v>
          </cell>
        </row>
        <row r="783">
          <cell r="A783">
            <v>781</v>
          </cell>
          <cell r="C783" t="str">
            <v>관로구방수장치몸체175MM3동시</v>
          </cell>
          <cell r="D783">
            <v>8697</v>
          </cell>
        </row>
        <row r="784">
          <cell r="A784">
            <v>782</v>
          </cell>
          <cell r="C784" t="str">
            <v>관로구방수장치몸체175MM4동시</v>
          </cell>
          <cell r="D784">
            <v>8530</v>
          </cell>
        </row>
        <row r="785">
          <cell r="A785">
            <v>783</v>
          </cell>
          <cell r="C785" t="str">
            <v>관로구방수장치몸체175MM5동시</v>
          </cell>
          <cell r="D785">
            <v>8430</v>
          </cell>
        </row>
        <row r="786">
          <cell r="A786">
            <v>784</v>
          </cell>
          <cell r="C786" t="str">
            <v>관로구방수장치몸체175MM6동시</v>
          </cell>
          <cell r="D786">
            <v>8363</v>
          </cell>
        </row>
        <row r="787">
          <cell r="A787">
            <v>785</v>
          </cell>
          <cell r="C787" t="str">
            <v>관로구방수장치몸체175MM7동시</v>
          </cell>
          <cell r="D787">
            <v>8315</v>
          </cell>
        </row>
        <row r="788">
          <cell r="A788">
            <v>786</v>
          </cell>
          <cell r="C788" t="str">
            <v>관로구방수장치몸체175MM8동시</v>
          </cell>
          <cell r="D788">
            <v>8280</v>
          </cell>
        </row>
        <row r="789">
          <cell r="A789">
            <v>787</v>
          </cell>
          <cell r="C789" t="str">
            <v>관로구방수장치몸체175MM9동시</v>
          </cell>
          <cell r="D789">
            <v>8251</v>
          </cell>
        </row>
        <row r="790">
          <cell r="A790">
            <v>788</v>
          </cell>
          <cell r="C790" t="str">
            <v>관로구방수장치몸체175MM10동시</v>
          </cell>
          <cell r="D790">
            <v>8229</v>
          </cell>
        </row>
        <row r="791">
          <cell r="A791">
            <v>789</v>
          </cell>
          <cell r="C791" t="str">
            <v>관로구방수장치몸체175MM11동시</v>
          </cell>
          <cell r="D791">
            <v>8211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  <cell r="B807" t="str">
            <v>맨 홀 신 설</v>
          </cell>
        </row>
        <row r="808">
          <cell r="A808">
            <v>806</v>
          </cell>
          <cell r="C808" t="str">
            <v>보도불럭철거및가복구</v>
          </cell>
          <cell r="D808">
            <v>3542</v>
          </cell>
        </row>
        <row r="809">
          <cell r="A809">
            <v>807</v>
          </cell>
          <cell r="C809" t="str">
            <v>발판볼트설치</v>
          </cell>
          <cell r="D809">
            <v>4253</v>
          </cell>
        </row>
        <row r="810">
          <cell r="A810">
            <v>808</v>
          </cell>
          <cell r="C810" t="str">
            <v>동바리설치철거3회</v>
          </cell>
          <cell r="D810">
            <v>19715</v>
          </cell>
        </row>
        <row r="811">
          <cell r="A811">
            <v>809</v>
          </cell>
          <cell r="C811" t="str">
            <v>청동볼트설치</v>
          </cell>
          <cell r="D811">
            <v>21257</v>
          </cell>
        </row>
        <row r="812">
          <cell r="A812">
            <v>810</v>
          </cell>
          <cell r="C812" t="str">
            <v>물받이설치</v>
          </cell>
          <cell r="D812">
            <v>17012</v>
          </cell>
        </row>
        <row r="813">
          <cell r="A813">
            <v>811</v>
          </cell>
          <cell r="C813" t="str">
            <v>훅구설치</v>
          </cell>
          <cell r="D813">
            <v>17012</v>
          </cell>
        </row>
        <row r="814">
          <cell r="A814">
            <v>812</v>
          </cell>
          <cell r="C814" t="str">
            <v>맨홀카바설치</v>
          </cell>
          <cell r="D814">
            <v>63797</v>
          </cell>
        </row>
        <row r="815">
          <cell r="A815">
            <v>813</v>
          </cell>
          <cell r="C815" t="str">
            <v>철근가공조립복잡</v>
          </cell>
          <cell r="D815">
            <v>435493</v>
          </cell>
        </row>
        <row r="816">
          <cell r="A816">
            <v>814</v>
          </cell>
          <cell r="C816" t="str">
            <v>방수층보호재바름</v>
          </cell>
          <cell r="D816">
            <v>2545</v>
          </cell>
        </row>
        <row r="817">
          <cell r="A817">
            <v>815</v>
          </cell>
          <cell r="C817" t="str">
            <v>거프집설치3회</v>
          </cell>
          <cell r="D817">
            <v>13149</v>
          </cell>
        </row>
        <row r="818">
          <cell r="A818">
            <v>816</v>
          </cell>
          <cell r="C818" t="str">
            <v>거프집설치4회</v>
          </cell>
          <cell r="D818">
            <v>11167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  <cell r="B832" t="str">
            <v>개 폐 기 설 치</v>
          </cell>
        </row>
        <row r="833">
          <cell r="A833">
            <v>831</v>
          </cell>
          <cell r="C833" t="str">
            <v>원토되메우기다지기인력</v>
          </cell>
          <cell r="D833">
            <v>7639</v>
          </cell>
        </row>
        <row r="834">
          <cell r="A834">
            <v>832</v>
          </cell>
          <cell r="C834" t="str">
            <v>터파기(보통토)인력0-1M</v>
          </cell>
          <cell r="D834">
            <v>7276</v>
          </cell>
        </row>
        <row r="835">
          <cell r="A835">
            <v>833</v>
          </cell>
          <cell r="C835" t="str">
            <v>터파기(보통토)인력1-2M</v>
          </cell>
          <cell r="D835">
            <v>9822</v>
          </cell>
        </row>
        <row r="836">
          <cell r="A836">
            <v>834</v>
          </cell>
          <cell r="C836" t="str">
            <v>보도불럭철거및가복구</v>
          </cell>
          <cell r="D836">
            <v>3542</v>
          </cell>
        </row>
        <row r="837">
          <cell r="A837">
            <v>835</v>
          </cell>
          <cell r="C837" t="str">
            <v>기초잡석부설</v>
          </cell>
          <cell r="D837">
            <v>18190</v>
          </cell>
        </row>
        <row r="838">
          <cell r="A838">
            <v>836</v>
          </cell>
          <cell r="C838" t="str">
            <v>모래되메우기다지기인력</v>
          </cell>
          <cell r="D838">
            <v>5820</v>
          </cell>
        </row>
        <row r="839">
          <cell r="A839">
            <v>837</v>
          </cell>
          <cell r="C839" t="str">
            <v>잔토처리(보통토)인력</v>
          </cell>
          <cell r="D839">
            <v>4038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  <cell r="B852" t="str">
            <v>변 압 기 신 설</v>
          </cell>
        </row>
        <row r="853">
          <cell r="A853">
            <v>851</v>
          </cell>
          <cell r="C853" t="str">
            <v>원토되메우기다지기인력</v>
          </cell>
          <cell r="D853">
            <v>7639</v>
          </cell>
        </row>
        <row r="854">
          <cell r="A854">
            <v>852</v>
          </cell>
          <cell r="C854" t="str">
            <v>터파기(보통토)인력0-1</v>
          </cell>
          <cell r="D854">
            <v>7276</v>
          </cell>
        </row>
        <row r="855">
          <cell r="A855">
            <v>853</v>
          </cell>
          <cell r="C855" t="str">
            <v>터파기(보통토)인력1-2</v>
          </cell>
          <cell r="D855">
            <v>9822</v>
          </cell>
        </row>
        <row r="856">
          <cell r="A856">
            <v>854</v>
          </cell>
          <cell r="C856" t="str">
            <v>모래되메우기다지기인력</v>
          </cell>
          <cell r="D856">
            <v>5820</v>
          </cell>
        </row>
        <row r="857">
          <cell r="A857">
            <v>855</v>
          </cell>
          <cell r="C857" t="str">
            <v>잔토처리인력보통토</v>
          </cell>
          <cell r="D857">
            <v>4038</v>
          </cell>
        </row>
        <row r="858">
          <cell r="A858">
            <v>856</v>
          </cell>
          <cell r="C858" t="str">
            <v>기초잡석부설</v>
          </cell>
          <cell r="D858">
            <v>18190</v>
          </cell>
        </row>
        <row r="859">
          <cell r="A859">
            <v>857</v>
          </cell>
          <cell r="C859" t="str">
            <v>보도불럭철거및가복구</v>
          </cell>
          <cell r="D859">
            <v>3542</v>
          </cell>
        </row>
        <row r="860">
          <cell r="A860">
            <v>858</v>
          </cell>
          <cell r="C860" t="str">
            <v>앙카볼트</v>
          </cell>
          <cell r="D860">
            <v>5269</v>
          </cell>
        </row>
        <row r="861">
          <cell r="A861">
            <v>859</v>
          </cell>
          <cell r="C861" t="str">
            <v>패드변압기엘보1동시</v>
          </cell>
          <cell r="D861">
            <v>46372</v>
          </cell>
        </row>
        <row r="862">
          <cell r="A862">
            <v>860</v>
          </cell>
          <cell r="C862" t="str">
            <v>패드변압기엘보2동시</v>
          </cell>
          <cell r="D862">
            <v>41735</v>
          </cell>
        </row>
        <row r="863">
          <cell r="A863">
            <v>861</v>
          </cell>
          <cell r="C863" t="str">
            <v>패드변압기엘보3동시</v>
          </cell>
          <cell r="D863">
            <v>40189</v>
          </cell>
        </row>
        <row r="864">
          <cell r="A864">
            <v>862</v>
          </cell>
          <cell r="C864" t="str">
            <v>패드변압기엘보4동시</v>
          </cell>
          <cell r="D864">
            <v>39416</v>
          </cell>
        </row>
        <row r="865">
          <cell r="A865">
            <v>863</v>
          </cell>
          <cell r="C865" t="str">
            <v>패드변압기엘보5동시</v>
          </cell>
          <cell r="D865">
            <v>38952</v>
          </cell>
        </row>
        <row r="866">
          <cell r="A866">
            <v>864</v>
          </cell>
          <cell r="C866" t="str">
            <v>패드변압기엘보6동시</v>
          </cell>
          <cell r="D866">
            <v>38643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  <cell r="B877" t="str">
            <v>변압기철거</v>
          </cell>
        </row>
        <row r="878">
          <cell r="A878">
            <v>876</v>
          </cell>
          <cell r="C878" t="str">
            <v>앙카볼트</v>
          </cell>
          <cell r="D878">
            <v>5269</v>
          </cell>
        </row>
        <row r="879">
          <cell r="A879">
            <v>877</v>
          </cell>
          <cell r="C879" t="str">
            <v>패드변압기엘보1동시</v>
          </cell>
          <cell r="D879">
            <v>23186</v>
          </cell>
        </row>
        <row r="880">
          <cell r="A880">
            <v>878</v>
          </cell>
          <cell r="C880" t="str">
            <v>패드변압기엘보2동시</v>
          </cell>
          <cell r="D880">
            <v>20867</v>
          </cell>
        </row>
        <row r="881">
          <cell r="A881">
            <v>879</v>
          </cell>
          <cell r="C881" t="str">
            <v>패드변압기엘보3동시</v>
          </cell>
          <cell r="D881">
            <v>20094</v>
          </cell>
        </row>
        <row r="882">
          <cell r="A882">
            <v>880</v>
          </cell>
          <cell r="C882" t="str">
            <v>패드변압기엘보4동시</v>
          </cell>
          <cell r="D882">
            <v>19708</v>
          </cell>
        </row>
        <row r="883">
          <cell r="A883">
            <v>881</v>
          </cell>
          <cell r="C883" t="str">
            <v>패드변압기엘보5동시</v>
          </cell>
          <cell r="D883">
            <v>19476</v>
          </cell>
        </row>
        <row r="884">
          <cell r="A884">
            <v>882</v>
          </cell>
          <cell r="C884" t="str">
            <v>패드변압기엘보6동시</v>
          </cell>
          <cell r="D884">
            <v>19321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  <cell r="B903" t="str">
            <v>기 계 비 용</v>
          </cell>
        </row>
        <row r="904">
          <cell r="A904">
            <v>902</v>
          </cell>
          <cell r="B904" t="str">
            <v>관로케이블신설</v>
          </cell>
        </row>
        <row r="905">
          <cell r="A905">
            <v>903</v>
          </cell>
          <cell r="C905" t="str">
            <v>케이블기계화포설22.9KVCNCV325SQ</v>
          </cell>
          <cell r="D905">
            <v>4316</v>
          </cell>
          <cell r="E905">
            <v>0.69</v>
          </cell>
        </row>
        <row r="906">
          <cell r="A906">
            <v>904</v>
          </cell>
          <cell r="C906" t="str">
            <v>케이블기계화포설22.9KVCNCV60SQ</v>
          </cell>
          <cell r="D906">
            <v>1475</v>
          </cell>
          <cell r="E906">
            <v>0.69</v>
          </cell>
        </row>
        <row r="907">
          <cell r="A907">
            <v>905</v>
          </cell>
          <cell r="C907" t="str">
            <v>케이블기계화포설22.9KVCNCV60SQ</v>
          </cell>
          <cell r="D907">
            <v>2213</v>
          </cell>
          <cell r="E907">
            <v>0.69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  <cell r="B913" t="str">
            <v>관로케이블철거</v>
          </cell>
        </row>
        <row r="914">
          <cell r="A914">
            <v>912</v>
          </cell>
          <cell r="C914" t="str">
            <v>케이블기계화포설22.9KVCNCV325SQ</v>
          </cell>
          <cell r="D914">
            <v>2589</v>
          </cell>
          <cell r="E914">
            <v>0.69</v>
          </cell>
        </row>
        <row r="915">
          <cell r="A915">
            <v>913</v>
          </cell>
          <cell r="C915" t="str">
            <v>케이블기계화포설22.9KVCNCV60SQ</v>
          </cell>
          <cell r="D915">
            <v>885</v>
          </cell>
          <cell r="E915">
            <v>0.69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  <cell r="B927" t="str">
            <v>맨  홀  신  설</v>
          </cell>
        </row>
        <row r="928">
          <cell r="A928">
            <v>926</v>
          </cell>
          <cell r="C928" t="str">
            <v>토사터파기0.4백호우</v>
          </cell>
          <cell r="D928">
            <v>776</v>
          </cell>
        </row>
        <row r="929">
          <cell r="A929">
            <v>927</v>
          </cell>
          <cell r="C929" t="str">
            <v>토사터파기0.4백호우</v>
          </cell>
          <cell r="D929">
            <v>620</v>
          </cell>
        </row>
        <row r="930">
          <cell r="A930">
            <v>928</v>
          </cell>
          <cell r="C930" t="str">
            <v>토사터파기0.4백호우</v>
          </cell>
          <cell r="D930">
            <v>807</v>
          </cell>
        </row>
        <row r="931">
          <cell r="A931">
            <v>929</v>
          </cell>
          <cell r="C931" t="str">
            <v>토사터파기0.7백호우</v>
          </cell>
          <cell r="D931">
            <v>907</v>
          </cell>
        </row>
        <row r="932">
          <cell r="A932">
            <v>930</v>
          </cell>
          <cell r="C932" t="str">
            <v>모래되메우기다지기기계</v>
          </cell>
          <cell r="D932">
            <v>17632</v>
          </cell>
        </row>
        <row r="933">
          <cell r="A933">
            <v>931</v>
          </cell>
          <cell r="C933" t="str">
            <v>모래되메우기다지기인력</v>
          </cell>
          <cell r="D933">
            <v>18365</v>
          </cell>
        </row>
        <row r="934">
          <cell r="A934">
            <v>932</v>
          </cell>
          <cell r="C934" t="str">
            <v>원토되메우기다지기기계</v>
          </cell>
          <cell r="D934">
            <v>5087</v>
          </cell>
        </row>
        <row r="935">
          <cell r="A935">
            <v>933</v>
          </cell>
          <cell r="C935" t="str">
            <v>잔토처리기계경암0.7</v>
          </cell>
          <cell r="D935">
            <v>20686</v>
          </cell>
        </row>
        <row r="936">
          <cell r="A936">
            <v>934</v>
          </cell>
          <cell r="C936" t="str">
            <v>잔토처리기계AS0.7</v>
          </cell>
          <cell r="D936">
            <v>15901</v>
          </cell>
        </row>
        <row r="937">
          <cell r="A937">
            <v>935</v>
          </cell>
          <cell r="C937" t="str">
            <v>잔토처리기계고사토0.7</v>
          </cell>
          <cell r="D937">
            <v>11358</v>
          </cell>
        </row>
        <row r="938">
          <cell r="A938">
            <v>936</v>
          </cell>
          <cell r="C938" t="str">
            <v>AS포장줄눈파기CUTTER</v>
          </cell>
          <cell r="D938">
            <v>666</v>
          </cell>
        </row>
        <row r="939">
          <cell r="A939">
            <v>937</v>
          </cell>
          <cell r="C939" t="str">
            <v>포장파괴(AS)기계</v>
          </cell>
          <cell r="D939">
            <v>13944</v>
          </cell>
        </row>
        <row r="940">
          <cell r="A940">
            <v>938</v>
          </cell>
          <cell r="C940" t="str">
            <v>잔토처리기계견질토0.4</v>
          </cell>
          <cell r="D940">
            <v>2652</v>
          </cell>
        </row>
        <row r="941">
          <cell r="A941">
            <v>939</v>
          </cell>
          <cell r="C941" t="str">
            <v>잔토처리기계견질토0.4</v>
          </cell>
          <cell r="D941">
            <v>1221</v>
          </cell>
        </row>
        <row r="942">
          <cell r="A942">
            <v>940</v>
          </cell>
          <cell r="C942" t="str">
            <v>잔토처리기계보통토0.4</v>
          </cell>
          <cell r="D942">
            <v>881</v>
          </cell>
        </row>
        <row r="943">
          <cell r="A943">
            <v>941</v>
          </cell>
          <cell r="C943" t="str">
            <v>잔토처리기계AS0.4</v>
          </cell>
          <cell r="D943">
            <v>2855</v>
          </cell>
        </row>
        <row r="944">
          <cell r="A944">
            <v>942</v>
          </cell>
          <cell r="C944" t="str">
            <v>콘크리트타설(믹셔)1:3:6</v>
          </cell>
          <cell r="D944">
            <v>105873</v>
          </cell>
        </row>
        <row r="945">
          <cell r="A945">
            <v>943</v>
          </cell>
          <cell r="C945" t="str">
            <v>경암파쇄기계</v>
          </cell>
          <cell r="D945">
            <v>28761</v>
          </cell>
        </row>
        <row r="946">
          <cell r="A946">
            <v>944</v>
          </cell>
          <cell r="C946" t="str">
            <v>레미콘타설R40-210-8</v>
          </cell>
          <cell r="D946">
            <v>21244</v>
          </cell>
        </row>
        <row r="947">
          <cell r="A947">
            <v>945</v>
          </cell>
          <cell r="C947" t="str">
            <v>보호몰탈바름5MM</v>
          </cell>
          <cell r="D947">
            <v>5538</v>
          </cell>
        </row>
        <row r="948">
          <cell r="A948">
            <v>946</v>
          </cell>
          <cell r="C948" t="str">
            <v>보호몰탈바름30MM</v>
          </cell>
          <cell r="D948">
            <v>6717</v>
          </cell>
        </row>
        <row r="949">
          <cell r="A949">
            <v>947</v>
          </cell>
          <cell r="C949" t="str">
            <v>기초잡석부설</v>
          </cell>
          <cell r="D949">
            <v>29911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  <cell r="B969" t="str">
            <v xml:space="preserve"> 핸 드 홀 신 설</v>
          </cell>
        </row>
        <row r="970">
          <cell r="A970">
            <v>968</v>
          </cell>
          <cell r="C970" t="str">
            <v>토사터파기0.4백호우</v>
          </cell>
          <cell r="D970">
            <v>776</v>
          </cell>
        </row>
        <row r="971">
          <cell r="A971">
            <v>969</v>
          </cell>
          <cell r="C971" t="str">
            <v>토사터파기0.4백호우</v>
          </cell>
          <cell r="D971">
            <v>620</v>
          </cell>
        </row>
        <row r="972">
          <cell r="A972">
            <v>970</v>
          </cell>
          <cell r="C972" t="str">
            <v>토사터파기0.4백호우</v>
          </cell>
          <cell r="D972">
            <v>807</v>
          </cell>
        </row>
        <row r="973">
          <cell r="A973">
            <v>971</v>
          </cell>
          <cell r="C973" t="str">
            <v>토사터파기0.4백호우</v>
          </cell>
          <cell r="D973">
            <v>907</v>
          </cell>
        </row>
        <row r="974">
          <cell r="A974">
            <v>972</v>
          </cell>
          <cell r="C974" t="str">
            <v>모래되메우기다지기인력</v>
          </cell>
          <cell r="D974">
            <v>18365</v>
          </cell>
        </row>
        <row r="975">
          <cell r="A975">
            <v>973</v>
          </cell>
          <cell r="C975" t="str">
            <v>모래되메우기다지기기계</v>
          </cell>
          <cell r="D975">
            <v>17632</v>
          </cell>
        </row>
        <row r="976">
          <cell r="A976">
            <v>974</v>
          </cell>
          <cell r="C976" t="str">
            <v>잔토처리견질토0.4</v>
          </cell>
          <cell r="D976">
            <v>1221</v>
          </cell>
        </row>
        <row r="977">
          <cell r="A977">
            <v>975</v>
          </cell>
          <cell r="C977" t="str">
            <v>잔토처리보통토0.4</v>
          </cell>
          <cell r="D977">
            <v>881</v>
          </cell>
        </row>
        <row r="978">
          <cell r="A978">
            <v>976</v>
          </cell>
          <cell r="C978" t="str">
            <v>잔토처리보통토0.4</v>
          </cell>
          <cell r="D978">
            <v>1158</v>
          </cell>
        </row>
        <row r="979">
          <cell r="A979">
            <v>977</v>
          </cell>
          <cell r="C979" t="str">
            <v>잔토처리기계(AS)0.4</v>
          </cell>
          <cell r="D979">
            <v>2855</v>
          </cell>
        </row>
        <row r="980">
          <cell r="A980">
            <v>978</v>
          </cell>
          <cell r="C980" t="str">
            <v>잔토처리기계(AS)0.7</v>
          </cell>
          <cell r="D980">
            <v>15901</v>
          </cell>
        </row>
        <row r="981">
          <cell r="A981">
            <v>979</v>
          </cell>
          <cell r="C981" t="str">
            <v>잔토처리기계고사토0.7</v>
          </cell>
          <cell r="D981">
            <v>11358</v>
          </cell>
        </row>
        <row r="982">
          <cell r="A982">
            <v>980</v>
          </cell>
          <cell r="C982" t="str">
            <v>잔토처리기계견질토0.4</v>
          </cell>
          <cell r="D982">
            <v>1221</v>
          </cell>
        </row>
        <row r="983">
          <cell r="A983">
            <v>981</v>
          </cell>
          <cell r="C983" t="str">
            <v>잔토처리기계견질토0.4</v>
          </cell>
          <cell r="D983">
            <v>2652</v>
          </cell>
        </row>
        <row r="984">
          <cell r="A984">
            <v>982</v>
          </cell>
          <cell r="C984" t="str">
            <v>기초잡석부설</v>
          </cell>
          <cell r="D984">
            <v>29911</v>
          </cell>
        </row>
        <row r="985">
          <cell r="A985">
            <v>983</v>
          </cell>
          <cell r="C985" t="str">
            <v>레미콘타설R-20-210-8</v>
          </cell>
          <cell r="D985">
            <v>21244</v>
          </cell>
        </row>
        <row r="986">
          <cell r="A986">
            <v>984</v>
          </cell>
          <cell r="C986" t="str">
            <v>원토되메우기다지기기계</v>
          </cell>
          <cell r="D986">
            <v>5087</v>
          </cell>
        </row>
        <row r="987">
          <cell r="A987">
            <v>985</v>
          </cell>
          <cell r="C987" t="str">
            <v>포장파괴(AS)기계</v>
          </cell>
          <cell r="D987">
            <v>13944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  <cell r="B999" t="str">
            <v>관  로  신  설</v>
          </cell>
        </row>
        <row r="1000">
          <cell r="A1000">
            <v>998</v>
          </cell>
          <cell r="C1000" t="str">
            <v>토사터파기0.7</v>
          </cell>
          <cell r="D1000">
            <v>907</v>
          </cell>
        </row>
        <row r="1001">
          <cell r="A1001">
            <v>999</v>
          </cell>
          <cell r="C1001" t="str">
            <v>토사터파기0.4</v>
          </cell>
          <cell r="D1001">
            <v>776</v>
          </cell>
          <cell r="E1001">
            <v>0.45</v>
          </cell>
        </row>
        <row r="1002">
          <cell r="A1002">
            <v>1000</v>
          </cell>
          <cell r="C1002" t="str">
            <v>토사터파기0.4</v>
          </cell>
          <cell r="D1002">
            <v>620</v>
          </cell>
          <cell r="E1002">
            <v>0.45</v>
          </cell>
        </row>
        <row r="1003">
          <cell r="A1003">
            <v>1001</v>
          </cell>
          <cell r="C1003" t="str">
            <v>토사터파기0.4</v>
          </cell>
          <cell r="D1003">
            <v>807</v>
          </cell>
          <cell r="E1003">
            <v>0.45</v>
          </cell>
        </row>
        <row r="1004">
          <cell r="A1004">
            <v>1002</v>
          </cell>
          <cell r="C1004" t="str">
            <v>모래되메우기다지기인력</v>
          </cell>
          <cell r="D1004">
            <v>18365</v>
          </cell>
        </row>
        <row r="1005">
          <cell r="A1005">
            <v>1003</v>
          </cell>
          <cell r="C1005" t="str">
            <v>모래되메우기다지기기계</v>
          </cell>
          <cell r="D1005">
            <v>17632</v>
          </cell>
          <cell r="E1005">
            <v>0.49</v>
          </cell>
        </row>
        <row r="1006">
          <cell r="A1006">
            <v>1004</v>
          </cell>
          <cell r="C1006" t="str">
            <v>원토되메우기다지기기계</v>
          </cell>
          <cell r="D1006">
            <v>5087</v>
          </cell>
          <cell r="E1006">
            <v>0.68</v>
          </cell>
        </row>
        <row r="1007">
          <cell r="A1007">
            <v>1005</v>
          </cell>
          <cell r="C1007" t="str">
            <v>잔토처리기계(AS)0.7</v>
          </cell>
          <cell r="D1007">
            <v>15901</v>
          </cell>
        </row>
        <row r="1008">
          <cell r="A1008">
            <v>1006</v>
          </cell>
          <cell r="C1008" t="str">
            <v>잔토처리기계(AS)0.4</v>
          </cell>
          <cell r="D1008">
            <v>2855</v>
          </cell>
        </row>
        <row r="1009">
          <cell r="A1009">
            <v>1007</v>
          </cell>
          <cell r="C1009" t="str">
            <v>잔토처리기계견질토0.4</v>
          </cell>
          <cell r="D1009">
            <v>2652</v>
          </cell>
          <cell r="E1009">
            <v>0.4</v>
          </cell>
        </row>
        <row r="1010">
          <cell r="A1010">
            <v>1008</v>
          </cell>
          <cell r="C1010" t="str">
            <v>잔토처리기계견질토0.4</v>
          </cell>
          <cell r="D1010">
            <v>1221</v>
          </cell>
          <cell r="E1010">
            <v>0.4</v>
          </cell>
        </row>
        <row r="1011">
          <cell r="A1011">
            <v>1009</v>
          </cell>
          <cell r="C1011" t="str">
            <v>잔토처리기계고사토0.7</v>
          </cell>
          <cell r="D1011">
            <v>11358</v>
          </cell>
        </row>
        <row r="1012">
          <cell r="A1012">
            <v>1010</v>
          </cell>
          <cell r="C1012" t="str">
            <v>잔토처리기계보통토0.4</v>
          </cell>
          <cell r="D1012">
            <v>881</v>
          </cell>
          <cell r="E1012">
            <v>0.42</v>
          </cell>
        </row>
        <row r="1013">
          <cell r="A1013">
            <v>1011</v>
          </cell>
          <cell r="C1013" t="str">
            <v>AS포장줄눈파기CUTTER</v>
          </cell>
          <cell r="D1013">
            <v>666</v>
          </cell>
          <cell r="E1013">
            <v>0.64</v>
          </cell>
        </row>
        <row r="1014">
          <cell r="A1014">
            <v>1012</v>
          </cell>
          <cell r="C1014" t="str">
            <v>포장파기(AS)기계</v>
          </cell>
          <cell r="D1014">
            <v>13944</v>
          </cell>
          <cell r="E1014">
            <v>0.3</v>
          </cell>
        </row>
        <row r="1015">
          <cell r="A1015">
            <v>1013</v>
          </cell>
          <cell r="C1015" t="str">
            <v>기초잡석부설</v>
          </cell>
          <cell r="D1015">
            <v>29911</v>
          </cell>
          <cell r="E1015">
            <v>0.57999999999999996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  <cell r="B1025" t="str">
            <v>개 폐 기 신 설</v>
          </cell>
        </row>
        <row r="1026">
          <cell r="A1026">
            <v>1024</v>
          </cell>
          <cell r="C1026" t="str">
            <v>토사터파기0.7백호우</v>
          </cell>
          <cell r="D1026">
            <v>907</v>
          </cell>
        </row>
        <row r="1027">
          <cell r="A1027">
            <v>1025</v>
          </cell>
          <cell r="C1027" t="str">
            <v>토사터파기0.4백호우</v>
          </cell>
          <cell r="D1027">
            <v>776</v>
          </cell>
          <cell r="E1027">
            <v>0.45</v>
          </cell>
        </row>
        <row r="1028">
          <cell r="A1028">
            <v>1026</v>
          </cell>
          <cell r="C1028" t="str">
            <v>토사터파기0.4백호우</v>
          </cell>
          <cell r="D1028">
            <v>620</v>
          </cell>
          <cell r="E1028">
            <v>0.45</v>
          </cell>
        </row>
        <row r="1029">
          <cell r="A1029">
            <v>1027</v>
          </cell>
          <cell r="C1029" t="str">
            <v>토사터파기0.4백호우</v>
          </cell>
          <cell r="D1029">
            <v>807</v>
          </cell>
          <cell r="E1029">
            <v>0.45</v>
          </cell>
        </row>
        <row r="1030">
          <cell r="A1030">
            <v>1028</v>
          </cell>
          <cell r="C1030" t="str">
            <v>모래되메우기다지기인력</v>
          </cell>
          <cell r="D1030">
            <v>18365</v>
          </cell>
        </row>
        <row r="1031">
          <cell r="A1031">
            <v>1029</v>
          </cell>
          <cell r="C1031" t="str">
            <v>모래되메우기다지기기계</v>
          </cell>
          <cell r="D1031">
            <v>17632</v>
          </cell>
          <cell r="E1031">
            <v>0.49</v>
          </cell>
        </row>
        <row r="1032">
          <cell r="A1032">
            <v>1030</v>
          </cell>
          <cell r="C1032" t="str">
            <v>원토되메우기다지기기계</v>
          </cell>
          <cell r="D1032">
            <v>5087</v>
          </cell>
          <cell r="E1032">
            <v>0.68</v>
          </cell>
        </row>
        <row r="1033">
          <cell r="A1033">
            <v>1031</v>
          </cell>
          <cell r="C1033" t="str">
            <v>잔토처리기계(AS)0.7</v>
          </cell>
          <cell r="D1033">
            <v>15901</v>
          </cell>
        </row>
        <row r="1034">
          <cell r="A1034">
            <v>1032</v>
          </cell>
          <cell r="C1034" t="str">
            <v>잔토처리기계고사토0.7</v>
          </cell>
          <cell r="D1034">
            <v>11358</v>
          </cell>
        </row>
        <row r="1035">
          <cell r="A1035">
            <v>1033</v>
          </cell>
          <cell r="C1035" t="str">
            <v>잔토처리기계견질토0.4</v>
          </cell>
          <cell r="D1035">
            <v>2652</v>
          </cell>
          <cell r="E1035">
            <v>0.4</v>
          </cell>
        </row>
        <row r="1036">
          <cell r="A1036">
            <v>1034</v>
          </cell>
          <cell r="C1036" t="str">
            <v>잔토처리기계견질토0.4</v>
          </cell>
          <cell r="D1036">
            <v>2442</v>
          </cell>
          <cell r="E1036">
            <v>0.4</v>
          </cell>
        </row>
        <row r="1037">
          <cell r="A1037">
            <v>1035</v>
          </cell>
          <cell r="C1037" t="str">
            <v>잔토처리기계견질토0.4</v>
          </cell>
          <cell r="D1037">
            <v>1221</v>
          </cell>
          <cell r="E1037">
            <v>0.4</v>
          </cell>
        </row>
        <row r="1038">
          <cell r="A1038">
            <v>1036</v>
          </cell>
          <cell r="C1038" t="str">
            <v>잔토처리기계보통토0.4</v>
          </cell>
          <cell r="D1038">
            <v>881</v>
          </cell>
          <cell r="E1038">
            <v>0.42</v>
          </cell>
        </row>
        <row r="1039">
          <cell r="A1039">
            <v>1037</v>
          </cell>
          <cell r="C1039" t="str">
            <v>잔토처리기계보통토0.4</v>
          </cell>
          <cell r="D1039">
            <v>1158</v>
          </cell>
        </row>
        <row r="1040">
          <cell r="A1040">
            <v>1038</v>
          </cell>
          <cell r="C1040" t="str">
            <v>AS포장줄눈파기CUTTER</v>
          </cell>
          <cell r="D1040">
            <v>666</v>
          </cell>
          <cell r="E1040">
            <v>0.64</v>
          </cell>
        </row>
        <row r="1041">
          <cell r="A1041">
            <v>1039</v>
          </cell>
          <cell r="C1041" t="str">
            <v>포장파괴(AS)기계</v>
          </cell>
          <cell r="D1041">
            <v>13944</v>
          </cell>
          <cell r="E1041">
            <v>0.3</v>
          </cell>
        </row>
        <row r="1042">
          <cell r="A1042">
            <v>1040</v>
          </cell>
          <cell r="C1042" t="str">
            <v>기초잡석부설</v>
          </cell>
          <cell r="D1042">
            <v>29911</v>
          </cell>
          <cell r="E1042">
            <v>0.57999999999999996</v>
          </cell>
        </row>
        <row r="1043">
          <cell r="A1043">
            <v>1041</v>
          </cell>
          <cell r="C1043" t="str">
            <v>개폐기기계화시공1대설치</v>
          </cell>
          <cell r="D1043">
            <v>183774</v>
          </cell>
          <cell r="E1043">
            <v>0.5</v>
          </cell>
        </row>
        <row r="1044">
          <cell r="A1044">
            <v>1042</v>
          </cell>
          <cell r="C1044" t="str">
            <v>조립식개폐기STICK</v>
          </cell>
          <cell r="D1044">
            <v>220272</v>
          </cell>
          <cell r="E1044">
            <v>0.59</v>
          </cell>
        </row>
        <row r="1045">
          <cell r="A1045">
            <v>1043</v>
          </cell>
          <cell r="B1045" t="str">
            <v xml:space="preserve">     철거</v>
          </cell>
          <cell r="C1045" t="str">
            <v>개폐기기계화시공1대설치</v>
          </cell>
          <cell r="D1045">
            <v>91887</v>
          </cell>
          <cell r="E1045">
            <v>0.5</v>
          </cell>
        </row>
        <row r="1046">
          <cell r="A1046">
            <v>1044</v>
          </cell>
          <cell r="B1046" t="str">
            <v xml:space="preserve">     철거</v>
          </cell>
          <cell r="C1046" t="str">
            <v>조립식개폐기STICK</v>
          </cell>
          <cell r="D1046">
            <v>110136</v>
          </cell>
          <cell r="E1046">
            <v>0.59</v>
          </cell>
        </row>
        <row r="1047">
          <cell r="A1047">
            <v>1045</v>
          </cell>
          <cell r="B1047" t="str">
            <v xml:space="preserve">   철거재사용</v>
          </cell>
          <cell r="C1047" t="str">
            <v>개폐기기계화시공1대설치</v>
          </cell>
          <cell r="D1047">
            <v>147019</v>
          </cell>
          <cell r="E1047">
            <v>0.5</v>
          </cell>
        </row>
        <row r="1048">
          <cell r="A1048">
            <v>1046</v>
          </cell>
          <cell r="B1048" t="str">
            <v xml:space="preserve">   철거재사용</v>
          </cell>
          <cell r="C1048" t="str">
            <v>조립식개폐기STICK</v>
          </cell>
          <cell r="D1048">
            <v>176217</v>
          </cell>
          <cell r="E1048">
            <v>0.59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  <row r="1052">
          <cell r="A1052">
            <v>1050</v>
          </cell>
        </row>
        <row r="1053">
          <cell r="A1053">
            <v>1051</v>
          </cell>
        </row>
        <row r="1054">
          <cell r="A1054">
            <v>1052</v>
          </cell>
        </row>
        <row r="1055">
          <cell r="A1055">
            <v>1053</v>
          </cell>
        </row>
        <row r="1056">
          <cell r="A1056">
            <v>1054</v>
          </cell>
        </row>
        <row r="1057">
          <cell r="A1057">
            <v>1055</v>
          </cell>
        </row>
        <row r="1058">
          <cell r="A1058">
            <v>1056</v>
          </cell>
        </row>
        <row r="1059">
          <cell r="A1059">
            <v>1057</v>
          </cell>
        </row>
        <row r="1060">
          <cell r="A1060">
            <v>1058</v>
          </cell>
          <cell r="B1060" t="str">
            <v>변 압 기 신 설</v>
          </cell>
        </row>
        <row r="1061">
          <cell r="A1061">
            <v>1059</v>
          </cell>
          <cell r="C1061" t="str">
            <v>토사터파기0.7백호우</v>
          </cell>
          <cell r="D1061">
            <v>907</v>
          </cell>
          <cell r="E1061">
            <v>0.38</v>
          </cell>
        </row>
        <row r="1062">
          <cell r="A1062">
            <v>1060</v>
          </cell>
          <cell r="C1062" t="str">
            <v>토사터파기0.4백호우</v>
          </cell>
          <cell r="D1062">
            <v>776</v>
          </cell>
          <cell r="E1062">
            <v>0.45</v>
          </cell>
        </row>
        <row r="1063">
          <cell r="A1063">
            <v>1061</v>
          </cell>
          <cell r="C1063" t="str">
            <v>토사터파기0.4백호우</v>
          </cell>
          <cell r="D1063">
            <v>620</v>
          </cell>
          <cell r="E1063">
            <v>0.45</v>
          </cell>
        </row>
        <row r="1064">
          <cell r="A1064">
            <v>1062</v>
          </cell>
          <cell r="C1064" t="str">
            <v>토사터파기0.4백호우</v>
          </cell>
          <cell r="D1064">
            <v>807</v>
          </cell>
          <cell r="E1064">
            <v>0.45</v>
          </cell>
        </row>
        <row r="1065">
          <cell r="A1065">
            <v>1063</v>
          </cell>
          <cell r="C1065" t="str">
            <v>모래되메우기다지기인력</v>
          </cell>
          <cell r="D1065">
            <v>18365</v>
          </cell>
          <cell r="E1065">
            <v>0.5</v>
          </cell>
        </row>
        <row r="1066">
          <cell r="A1066">
            <v>1064</v>
          </cell>
          <cell r="C1066" t="str">
            <v>모래되메우기다지기기계</v>
          </cell>
          <cell r="D1066">
            <v>17632</v>
          </cell>
          <cell r="E1066">
            <v>0.49</v>
          </cell>
        </row>
        <row r="1067">
          <cell r="A1067">
            <v>1065</v>
          </cell>
          <cell r="C1067" t="str">
            <v>원토되메우기다지기기계</v>
          </cell>
          <cell r="D1067">
            <v>5087</v>
          </cell>
          <cell r="E1067">
            <v>0.68</v>
          </cell>
        </row>
        <row r="1068">
          <cell r="A1068">
            <v>1066</v>
          </cell>
          <cell r="C1068" t="str">
            <v>잔토처리기계(AS)0.7</v>
          </cell>
          <cell r="D1068">
            <v>15901</v>
          </cell>
          <cell r="E1068">
            <v>0.41</v>
          </cell>
        </row>
        <row r="1069">
          <cell r="A1069">
            <v>1067</v>
          </cell>
          <cell r="C1069" t="str">
            <v>잔토처리기계고사토0.7</v>
          </cell>
          <cell r="D1069">
            <v>11358</v>
          </cell>
          <cell r="E1069">
            <v>0.42</v>
          </cell>
        </row>
        <row r="1070">
          <cell r="A1070">
            <v>1068</v>
          </cell>
          <cell r="C1070" t="str">
            <v>잔토처리기계견질토0.4</v>
          </cell>
          <cell r="D1070">
            <v>2652</v>
          </cell>
          <cell r="E1070">
            <v>0.41</v>
          </cell>
        </row>
        <row r="1071">
          <cell r="A1071">
            <v>1069</v>
          </cell>
          <cell r="C1071" t="str">
            <v>잔토처리기계견질토0.4</v>
          </cell>
          <cell r="D1071">
            <v>2442</v>
          </cell>
          <cell r="E1071">
            <v>0.42</v>
          </cell>
        </row>
        <row r="1072">
          <cell r="A1072">
            <v>1070</v>
          </cell>
          <cell r="C1072" t="str">
            <v>잔토처리기계견질토0.4</v>
          </cell>
          <cell r="D1072">
            <v>1221</v>
          </cell>
          <cell r="E1072">
            <v>0.4</v>
          </cell>
        </row>
        <row r="1073">
          <cell r="A1073">
            <v>1071</v>
          </cell>
          <cell r="C1073" t="str">
            <v>잔토처리기계보통토0.4</v>
          </cell>
          <cell r="D1073">
            <v>881</v>
          </cell>
          <cell r="E1073">
            <v>0.42</v>
          </cell>
        </row>
        <row r="1074">
          <cell r="A1074">
            <v>1072</v>
          </cell>
          <cell r="C1074" t="str">
            <v>잔토처리기계보통토0.4</v>
          </cell>
          <cell r="D1074">
            <v>1158</v>
          </cell>
          <cell r="E1074">
            <v>0.4</v>
          </cell>
        </row>
        <row r="1075">
          <cell r="A1075">
            <v>1073</v>
          </cell>
          <cell r="C1075" t="str">
            <v>(AS)포장줄눈파기CUTTER</v>
          </cell>
          <cell r="D1075">
            <v>666</v>
          </cell>
          <cell r="E1075">
            <v>0.64</v>
          </cell>
        </row>
        <row r="1076">
          <cell r="A1076">
            <v>1074</v>
          </cell>
          <cell r="C1076" t="str">
            <v>포장파괴(AS)기계</v>
          </cell>
          <cell r="D1076">
            <v>13944</v>
          </cell>
          <cell r="E1076">
            <v>0.3</v>
          </cell>
        </row>
        <row r="1077">
          <cell r="A1077">
            <v>1075</v>
          </cell>
          <cell r="C1077" t="str">
            <v>기초잡석부설</v>
          </cell>
          <cell r="D1077">
            <v>29911</v>
          </cell>
          <cell r="E1077">
            <v>0.57999999999999996</v>
          </cell>
        </row>
        <row r="1078">
          <cell r="A1078">
            <v>1076</v>
          </cell>
          <cell r="C1078" t="str">
            <v>패드변압기1상30KVA기계화시공</v>
          </cell>
          <cell r="D1078">
            <v>140086</v>
          </cell>
          <cell r="E1078">
            <v>0.47</v>
          </cell>
        </row>
        <row r="1079">
          <cell r="A1079">
            <v>1077</v>
          </cell>
          <cell r="C1079" t="str">
            <v>패드변압기1상50KVA기계화시공</v>
          </cell>
          <cell r="D1079">
            <v>140086</v>
          </cell>
          <cell r="E1079">
            <v>0.47</v>
          </cell>
        </row>
        <row r="1080">
          <cell r="A1080">
            <v>1078</v>
          </cell>
          <cell r="C1080" t="str">
            <v>패드변압기1상75KVA기계화시공</v>
          </cell>
          <cell r="D1080">
            <v>190341</v>
          </cell>
          <cell r="E1080">
            <v>0.48</v>
          </cell>
        </row>
        <row r="1081">
          <cell r="A1081">
            <v>1079</v>
          </cell>
          <cell r="C1081" t="str">
            <v>패드변압기1상100KVA기계화시공</v>
          </cell>
          <cell r="D1081">
            <v>190341</v>
          </cell>
          <cell r="E1081">
            <v>0.48</v>
          </cell>
        </row>
        <row r="1082">
          <cell r="A1082">
            <v>1080</v>
          </cell>
          <cell r="C1082" t="str">
            <v>패드변압기1상150KVA기계화시공</v>
          </cell>
          <cell r="D1082">
            <v>273183</v>
          </cell>
          <cell r="E1082">
            <v>0.5</v>
          </cell>
        </row>
        <row r="1083">
          <cell r="A1083">
            <v>1081</v>
          </cell>
          <cell r="C1083" t="str">
            <v>패드변압기1상200KVA기계화시공</v>
          </cell>
          <cell r="D1083">
            <v>273183</v>
          </cell>
          <cell r="E1083">
            <v>0.5</v>
          </cell>
        </row>
        <row r="1084">
          <cell r="A1084">
            <v>1082</v>
          </cell>
          <cell r="C1084" t="str">
            <v>패드변압기3상75KVA기계화시공</v>
          </cell>
          <cell r="D1084">
            <v>190341</v>
          </cell>
          <cell r="E1084">
            <v>0.48</v>
          </cell>
        </row>
        <row r="1085">
          <cell r="A1085">
            <v>1083</v>
          </cell>
          <cell r="C1085" t="str">
            <v>패드변압기3상100KVA기계화시공</v>
          </cell>
          <cell r="D1085">
            <v>190341</v>
          </cell>
          <cell r="E1085">
            <v>0.48</v>
          </cell>
        </row>
        <row r="1086">
          <cell r="A1086">
            <v>1084</v>
          </cell>
          <cell r="C1086" t="str">
            <v>패드변압기3상150KVA기계화시공</v>
          </cell>
          <cell r="D1086">
            <v>273183</v>
          </cell>
          <cell r="E1086">
            <v>0.5</v>
          </cell>
        </row>
        <row r="1087">
          <cell r="A1087">
            <v>1085</v>
          </cell>
          <cell r="C1087" t="str">
            <v>패드변압기3상200KVA기계화시공</v>
          </cell>
          <cell r="D1087">
            <v>273183</v>
          </cell>
          <cell r="E1087">
            <v>0.5</v>
          </cell>
        </row>
        <row r="1088">
          <cell r="A1088">
            <v>1086</v>
          </cell>
          <cell r="C1088" t="str">
            <v>패드변압기3상300KVA기계화시공</v>
          </cell>
          <cell r="D1088">
            <v>295708</v>
          </cell>
          <cell r="E1088">
            <v>0.51</v>
          </cell>
        </row>
        <row r="1089">
          <cell r="A1089">
            <v>1087</v>
          </cell>
          <cell r="C1089" t="str">
            <v>조립식기초대단상</v>
          </cell>
          <cell r="D1089">
            <v>220272</v>
          </cell>
          <cell r="E1089">
            <v>0.59</v>
          </cell>
        </row>
        <row r="1090">
          <cell r="A1090">
            <v>1088</v>
          </cell>
          <cell r="C1090" t="str">
            <v>조립식기초대삼상</v>
          </cell>
          <cell r="D1090">
            <v>220272</v>
          </cell>
          <cell r="E1090">
            <v>0.59</v>
          </cell>
        </row>
        <row r="1091">
          <cell r="A1091">
            <v>1089</v>
          </cell>
        </row>
        <row r="1092">
          <cell r="A1092">
            <v>1090</v>
          </cell>
        </row>
        <row r="1093">
          <cell r="A1093">
            <v>1091</v>
          </cell>
        </row>
        <row r="1094">
          <cell r="A1094">
            <v>1092</v>
          </cell>
        </row>
        <row r="1095">
          <cell r="A1095">
            <v>1093</v>
          </cell>
        </row>
        <row r="1096">
          <cell r="A1096">
            <v>1094</v>
          </cell>
        </row>
        <row r="1097">
          <cell r="A1097">
            <v>1095</v>
          </cell>
        </row>
        <row r="1098">
          <cell r="A1098">
            <v>1096</v>
          </cell>
        </row>
        <row r="1099">
          <cell r="A1099">
            <v>1097</v>
          </cell>
        </row>
        <row r="1100">
          <cell r="A1100">
            <v>1098</v>
          </cell>
        </row>
        <row r="1101">
          <cell r="A1101">
            <v>1099</v>
          </cell>
        </row>
        <row r="1102">
          <cell r="A1102">
            <v>1100</v>
          </cell>
        </row>
        <row r="1103">
          <cell r="A1103">
            <v>1101</v>
          </cell>
        </row>
        <row r="1104">
          <cell r="A1104">
            <v>1102</v>
          </cell>
        </row>
        <row r="1105">
          <cell r="A1105">
            <v>1103</v>
          </cell>
          <cell r="B1105" t="str">
            <v>변 압 기 철 거</v>
          </cell>
        </row>
        <row r="1106">
          <cell r="A1106">
            <v>1104</v>
          </cell>
          <cell r="C1106" t="str">
            <v>패드변압기1상30KVA기계화시공</v>
          </cell>
          <cell r="D1106">
            <v>70043</v>
          </cell>
          <cell r="E1106">
            <v>0.47</v>
          </cell>
        </row>
        <row r="1107">
          <cell r="A1107">
            <v>1105</v>
          </cell>
          <cell r="C1107" t="str">
            <v>패드변압기1상50KVA기계화시공</v>
          </cell>
          <cell r="D1107">
            <v>70043</v>
          </cell>
          <cell r="E1107">
            <v>0.47</v>
          </cell>
        </row>
        <row r="1108">
          <cell r="A1108">
            <v>1106</v>
          </cell>
          <cell r="C1108" t="str">
            <v>패드변압기1상75KVA기계화시공</v>
          </cell>
          <cell r="D1108">
            <v>95170</v>
          </cell>
          <cell r="E1108">
            <v>0.48</v>
          </cell>
        </row>
        <row r="1109">
          <cell r="A1109">
            <v>1107</v>
          </cell>
          <cell r="C1109" t="str">
            <v>패드변압기1상100KVA기계화시공</v>
          </cell>
          <cell r="D1109">
            <v>95170</v>
          </cell>
          <cell r="E1109">
            <v>0.48</v>
          </cell>
        </row>
        <row r="1110">
          <cell r="A1110">
            <v>1108</v>
          </cell>
          <cell r="C1110" t="str">
            <v>패드변압기1상150KVA기계화시공</v>
          </cell>
          <cell r="D1110">
            <v>136591</v>
          </cell>
          <cell r="E1110">
            <v>0.5</v>
          </cell>
        </row>
        <row r="1111">
          <cell r="A1111">
            <v>1109</v>
          </cell>
          <cell r="C1111" t="str">
            <v>패드변압기1상200KVA기계화시공</v>
          </cell>
          <cell r="D1111">
            <v>136591</v>
          </cell>
          <cell r="E1111">
            <v>0.5</v>
          </cell>
        </row>
        <row r="1112">
          <cell r="A1112">
            <v>1110</v>
          </cell>
          <cell r="C1112" t="str">
            <v>패드변압기3상75KVA기계화시공</v>
          </cell>
          <cell r="D1112">
            <v>95170</v>
          </cell>
          <cell r="E1112">
            <v>0.48</v>
          </cell>
        </row>
        <row r="1113">
          <cell r="A1113">
            <v>1111</v>
          </cell>
          <cell r="C1113" t="str">
            <v>패드변압기3상100KVA기계화시공</v>
          </cell>
          <cell r="D1113">
            <v>95170</v>
          </cell>
          <cell r="E1113">
            <v>0.48</v>
          </cell>
        </row>
        <row r="1114">
          <cell r="A1114">
            <v>1112</v>
          </cell>
          <cell r="C1114" t="str">
            <v>패드변압기3상150KVA기계화시공</v>
          </cell>
          <cell r="D1114">
            <v>136591</v>
          </cell>
          <cell r="E1114">
            <v>0.5</v>
          </cell>
        </row>
        <row r="1115">
          <cell r="A1115">
            <v>1113</v>
          </cell>
          <cell r="C1115" t="str">
            <v>패드변압기3상200KVA기계화시공</v>
          </cell>
          <cell r="D1115">
            <v>136591</v>
          </cell>
          <cell r="E1115">
            <v>0.5</v>
          </cell>
        </row>
        <row r="1116">
          <cell r="A1116">
            <v>1114</v>
          </cell>
          <cell r="C1116" t="str">
            <v>패드변압기3상300KVA기계화시공</v>
          </cell>
          <cell r="D1116">
            <v>147854</v>
          </cell>
          <cell r="E1116">
            <v>0.51</v>
          </cell>
        </row>
        <row r="1117">
          <cell r="A1117">
            <v>1115</v>
          </cell>
          <cell r="C1117" t="str">
            <v>기초대(단상,3상)철거</v>
          </cell>
          <cell r="D1117">
            <v>110136</v>
          </cell>
          <cell r="E1117">
            <v>0.59</v>
          </cell>
        </row>
        <row r="1118">
          <cell r="A1118">
            <v>1116</v>
          </cell>
        </row>
        <row r="1119">
          <cell r="A1119">
            <v>1117</v>
          </cell>
        </row>
        <row r="1120">
          <cell r="A1120">
            <v>1118</v>
          </cell>
        </row>
        <row r="1121">
          <cell r="A1121">
            <v>1119</v>
          </cell>
        </row>
        <row r="1122">
          <cell r="A1122">
            <v>1120</v>
          </cell>
        </row>
        <row r="1123">
          <cell r="A1123">
            <v>1121</v>
          </cell>
        </row>
        <row r="1124">
          <cell r="A1124">
            <v>1122</v>
          </cell>
        </row>
        <row r="1125">
          <cell r="A1125">
            <v>1123</v>
          </cell>
          <cell r="B1125" t="str">
            <v>철 거 재 사 용</v>
          </cell>
        </row>
        <row r="1126">
          <cell r="A1126">
            <v>1124</v>
          </cell>
          <cell r="C1126" t="str">
            <v>패드변압기1상30KVA기계화시공</v>
          </cell>
          <cell r="D1126">
            <v>112068</v>
          </cell>
          <cell r="E1126">
            <v>0.47</v>
          </cell>
        </row>
        <row r="1127">
          <cell r="A1127">
            <v>1125</v>
          </cell>
          <cell r="C1127" t="str">
            <v>패드변압기1상50KVA기계화시공</v>
          </cell>
          <cell r="D1127">
            <v>112068</v>
          </cell>
          <cell r="E1127">
            <v>0.47</v>
          </cell>
        </row>
        <row r="1128">
          <cell r="A1128">
            <v>1126</v>
          </cell>
          <cell r="C1128" t="str">
            <v>패드변압기1상75KVA기계화시공</v>
          </cell>
          <cell r="D1128">
            <v>152272</v>
          </cell>
          <cell r="E1128">
            <v>0.48</v>
          </cell>
        </row>
        <row r="1129">
          <cell r="A1129">
            <v>1127</v>
          </cell>
          <cell r="C1129" t="str">
            <v>패드변압기1상100KVA기계화시공</v>
          </cell>
          <cell r="D1129">
            <v>152272</v>
          </cell>
          <cell r="E1129">
            <v>0.48</v>
          </cell>
        </row>
        <row r="1130">
          <cell r="A1130">
            <v>1128</v>
          </cell>
          <cell r="C1130" t="str">
            <v>패드변압기1상150KVA기계화시공</v>
          </cell>
          <cell r="D1130">
            <v>218546</v>
          </cell>
          <cell r="E1130">
            <v>0.5</v>
          </cell>
        </row>
        <row r="1131">
          <cell r="A1131">
            <v>1129</v>
          </cell>
          <cell r="C1131" t="str">
            <v>패드변압기1상200KVA기계화시공</v>
          </cell>
          <cell r="D1131">
            <v>218546</v>
          </cell>
          <cell r="E1131">
            <v>0.5</v>
          </cell>
        </row>
        <row r="1132">
          <cell r="A1132">
            <v>1130</v>
          </cell>
          <cell r="C1132" t="str">
            <v>패드변압기3상75KVA기계화시공</v>
          </cell>
          <cell r="D1132">
            <v>152272</v>
          </cell>
          <cell r="E1132">
            <v>0.48</v>
          </cell>
        </row>
        <row r="1133">
          <cell r="A1133">
            <v>1131</v>
          </cell>
          <cell r="C1133" t="str">
            <v>패드변압기3상100KVA기계화시공</v>
          </cell>
          <cell r="D1133">
            <v>152272</v>
          </cell>
          <cell r="E1133">
            <v>0.48</v>
          </cell>
        </row>
        <row r="1134">
          <cell r="A1134">
            <v>1132</v>
          </cell>
          <cell r="C1134" t="str">
            <v>패드변압기3상150KVA기계화시공</v>
          </cell>
          <cell r="D1134">
            <v>218456</v>
          </cell>
          <cell r="E1134">
            <v>0.5</v>
          </cell>
        </row>
        <row r="1135">
          <cell r="A1135">
            <v>1133</v>
          </cell>
          <cell r="C1135" t="str">
            <v>패드변압기3상200KVA기계화시공</v>
          </cell>
          <cell r="D1135">
            <v>218546</v>
          </cell>
          <cell r="E1135">
            <v>0.5</v>
          </cell>
        </row>
        <row r="1136">
          <cell r="A1136">
            <v>1134</v>
          </cell>
          <cell r="C1136" t="str">
            <v>패드변압기3상300KVA기계화시공</v>
          </cell>
          <cell r="D1136">
            <v>236566</v>
          </cell>
          <cell r="E1136">
            <v>0.51</v>
          </cell>
        </row>
        <row r="1137">
          <cell r="A1137">
            <v>1135</v>
          </cell>
          <cell r="C1137" t="str">
            <v>기초대단상철거재사용</v>
          </cell>
          <cell r="D1137">
            <v>176217</v>
          </cell>
          <cell r="E1137">
            <v>0.59</v>
          </cell>
        </row>
        <row r="1138">
          <cell r="A1138">
            <v>1136</v>
          </cell>
          <cell r="C1138" t="str">
            <v>기초대삼상철거재사용</v>
          </cell>
          <cell r="D1138">
            <v>176217</v>
          </cell>
          <cell r="E1138">
            <v>0.59</v>
          </cell>
        </row>
        <row r="1139">
          <cell r="A1139">
            <v>1137</v>
          </cell>
        </row>
        <row r="1140">
          <cell r="A1140">
            <v>1138</v>
          </cell>
        </row>
        <row r="1141">
          <cell r="A1141">
            <v>1139</v>
          </cell>
        </row>
        <row r="1142">
          <cell r="A1142">
            <v>1140</v>
          </cell>
        </row>
        <row r="1143">
          <cell r="A1143">
            <v>1141</v>
          </cell>
        </row>
        <row r="1144">
          <cell r="A1144">
            <v>1142</v>
          </cell>
        </row>
        <row r="1145">
          <cell r="A1145">
            <v>1143</v>
          </cell>
        </row>
        <row r="1146">
          <cell r="A1146">
            <v>1144</v>
          </cell>
        </row>
        <row r="1147">
          <cell r="A1147">
            <v>1145</v>
          </cell>
        </row>
        <row r="1148">
          <cell r="A1148">
            <v>1146</v>
          </cell>
        </row>
        <row r="1149">
          <cell r="A1149">
            <v>1147</v>
          </cell>
        </row>
        <row r="1150">
          <cell r="A1150">
            <v>1148</v>
          </cell>
        </row>
        <row r="1151">
          <cell r="A1151">
            <v>1149</v>
          </cell>
        </row>
        <row r="1152">
          <cell r="A1152">
            <v>1150</v>
          </cell>
        </row>
        <row r="1153">
          <cell r="A1153">
            <v>1151</v>
          </cell>
        </row>
        <row r="1154">
          <cell r="A1154">
            <v>1152</v>
          </cell>
        </row>
        <row r="1155">
          <cell r="A1155">
            <v>1153</v>
          </cell>
        </row>
        <row r="1156">
          <cell r="A1156">
            <v>1154</v>
          </cell>
        </row>
        <row r="1157">
          <cell r="A1157">
            <v>1155</v>
          </cell>
        </row>
        <row r="1158">
          <cell r="A1158">
            <v>1156</v>
          </cell>
        </row>
        <row r="1159">
          <cell r="A1159">
            <v>1157</v>
          </cell>
        </row>
        <row r="1160">
          <cell r="A1160">
            <v>1158</v>
          </cell>
        </row>
        <row r="1161">
          <cell r="A1161">
            <v>1159</v>
          </cell>
        </row>
        <row r="1162">
          <cell r="A1162">
            <v>1160</v>
          </cell>
        </row>
        <row r="1163">
          <cell r="A1163">
            <v>1161</v>
          </cell>
        </row>
        <row r="1164">
          <cell r="A1164">
            <v>1162</v>
          </cell>
        </row>
        <row r="1165">
          <cell r="A1165">
            <v>1163</v>
          </cell>
        </row>
        <row r="1166">
          <cell r="A1166">
            <v>1164</v>
          </cell>
        </row>
        <row r="1167">
          <cell r="A1167">
            <v>1165</v>
          </cell>
        </row>
        <row r="1168">
          <cell r="A1168">
            <v>1166</v>
          </cell>
        </row>
        <row r="1169">
          <cell r="A1169">
            <v>1167</v>
          </cell>
        </row>
        <row r="1170">
          <cell r="A1170">
            <v>1168</v>
          </cell>
        </row>
        <row r="1171">
          <cell r="A1171">
            <v>1169</v>
          </cell>
        </row>
        <row r="1172">
          <cell r="A1172">
            <v>1170</v>
          </cell>
        </row>
        <row r="1173">
          <cell r="A1173">
            <v>1171</v>
          </cell>
        </row>
        <row r="1174">
          <cell r="A1174">
            <v>1172</v>
          </cell>
        </row>
        <row r="1175">
          <cell r="A1175">
            <v>1173</v>
          </cell>
        </row>
        <row r="1176">
          <cell r="A1176">
            <v>1174</v>
          </cell>
        </row>
        <row r="1177">
          <cell r="A1177">
            <v>1175</v>
          </cell>
        </row>
        <row r="1178">
          <cell r="A1178">
            <v>1176</v>
          </cell>
        </row>
        <row r="1179">
          <cell r="A1179">
            <v>1177</v>
          </cell>
        </row>
        <row r="1180">
          <cell r="A1180">
            <v>1178</v>
          </cell>
        </row>
        <row r="1181">
          <cell r="A1181">
            <v>1179</v>
          </cell>
        </row>
        <row r="1182">
          <cell r="A1182">
            <v>1180</v>
          </cell>
        </row>
        <row r="1183">
          <cell r="A1183">
            <v>1181</v>
          </cell>
        </row>
        <row r="1184">
          <cell r="A1184">
            <v>1182</v>
          </cell>
        </row>
        <row r="1185">
          <cell r="A1185">
            <v>1183</v>
          </cell>
        </row>
        <row r="1186">
          <cell r="A1186">
            <v>1184</v>
          </cell>
        </row>
        <row r="1187">
          <cell r="A1187">
            <v>1185</v>
          </cell>
        </row>
        <row r="1188">
          <cell r="A1188">
            <v>1186</v>
          </cell>
        </row>
        <row r="1189">
          <cell r="A1189">
            <v>1187</v>
          </cell>
        </row>
        <row r="1190">
          <cell r="A1190">
            <v>1188</v>
          </cell>
        </row>
        <row r="1191">
          <cell r="A1191">
            <v>1189</v>
          </cell>
        </row>
        <row r="1192">
          <cell r="A1192">
            <v>1190</v>
          </cell>
        </row>
        <row r="1193">
          <cell r="A1193">
            <v>1191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포천지점"/>
      <sheetName val="의정부지사"/>
      <sheetName val="의정부전력소"/>
      <sheetName val="서울TC"/>
      <sheetName val=" 양주전력소"/>
      <sheetName val="성동전력소"/>
      <sheetName val="서울연수원"/>
      <sheetName val="보급소"/>
      <sheetName val="파주지점"/>
      <sheetName val="동두천지점"/>
      <sheetName val="구리지점"/>
      <sheetName val="가평지점"/>
      <sheetName val="고양지점"/>
      <sheetName val="한일병원"/>
      <sheetName val="총괄현황"/>
      <sheetName val="중부전력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설계명세서"/>
      <sheetName val="단가표"/>
      <sheetName val="코드_관계회사"/>
      <sheetName val="코드_설비"/>
      <sheetName val="코드_차입"/>
      <sheetName val="설비입력"/>
      <sheetName val="관계회사CF"/>
      <sheetName val="misc"/>
      <sheetName val="적용기준표(98년상반기)"/>
      <sheetName val="한국중~1"/>
      <sheetName val="정산내역서(선로)"/>
      <sheetName val="정산"/>
      <sheetName val="기초자료입력"/>
      <sheetName val="아파트기별"/>
      <sheetName val="자재조사표"/>
      <sheetName val="일반부표집계표"/>
      <sheetName val="9GNG운반"/>
      <sheetName val="소요자재명세서"/>
      <sheetName val="노무비명세서"/>
      <sheetName val="내역서"/>
      <sheetName val="인건-측정"/>
      <sheetName val="내역서적용"/>
      <sheetName val="중부전력"/>
      <sheetName val="01상노임"/>
      <sheetName val="준공정산"/>
      <sheetName val="정산내역서"/>
      <sheetName val="노임단가표 "/>
      <sheetName val="토목수량(공정)"/>
      <sheetName val="노임단가표"/>
      <sheetName val="기별(철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52">
          <cell r="H52">
            <v>0</v>
          </cell>
        </row>
        <row r="59">
          <cell r="H59">
            <v>0</v>
          </cell>
        </row>
        <row r="110">
          <cell r="H110">
            <v>0</v>
          </cell>
        </row>
        <row r="133">
          <cell r="H133">
            <v>0</v>
          </cell>
        </row>
        <row r="139">
          <cell r="H139">
            <v>0</v>
          </cell>
        </row>
        <row r="150">
          <cell r="H150">
            <v>0</v>
          </cell>
        </row>
        <row r="157">
          <cell r="H157">
            <v>927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보고서"/>
      <sheetName val="비교표"/>
      <sheetName val="변경내역"/>
      <sheetName val="정산내역서"/>
      <sheetName val="노무산출서"/>
      <sheetName val="소요자재"/>
      <sheetName val="바인딩물량"/>
      <sheetName val="피스표"/>
      <sheetName val="사급"/>
      <sheetName val="영등영등,전주서신"/>
      <sheetName val="소요자재명세서"/>
      <sheetName val="예산내역서(총괄)"/>
      <sheetName val="예산내역서"/>
      <sheetName val="공제대산출"/>
      <sheetName val="설계명세서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산내역서"/>
      <sheetName val="노임단가표"/>
      <sheetName val="노임품셈(한전정보본사조사-시중노임)"/>
      <sheetName val="자재단가종합(임시-하나로)"/>
      <sheetName val="광분배반 단가 산출기준"/>
      <sheetName val="예산내역서(총괄)"/>
      <sheetName val="공제대산출"/>
      <sheetName val="운반공사,공구손료"/>
      <sheetName val="일위대가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2"/>
      <sheetName val="노무산출서"/>
      <sheetName val="설계명세서(종합)"/>
      <sheetName val="소요자재"/>
      <sheetName val="단순단가표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선정사유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예산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  <sheetName val="Studio"/>
      <sheetName val="QandA"/>
      <sheetName val="Module1"/>
      <sheetName val="NowProductionTable"/>
      <sheetName val="2시"/>
      <sheetName val="4시"/>
      <sheetName val="6시"/>
      <sheetName val="8시"/>
      <sheetName val="10시"/>
      <sheetName val="12시"/>
      <sheetName val="14시"/>
      <sheetName val="16시"/>
      <sheetName val="18시"/>
      <sheetName val="20시"/>
      <sheetName val="22시"/>
      <sheetName val="24시"/>
      <sheetName val="주화면"/>
      <sheetName val="년보"/>
      <sheetName val="일보"/>
      <sheetName val="월보"/>
      <sheetName val="LeeTK"/>
      <sheetName val="차액보증"/>
      <sheetName val="투자효율분석"/>
      <sheetName val="명세서"/>
    </sheetNames>
    <sheetDataSet>
      <sheetData sheetId="0"/>
      <sheetData sheetId="1" refreshError="1">
        <row r="95">
          <cell r="A95" t="str">
            <v>바로 워크쉬트오브젝트의 졸개인 name오브젝트와 같이 나타났지요</v>
          </cell>
        </row>
        <row r="96">
          <cell r="A96" t="str">
            <v xml:space="preserve">그런데 족보를 보니까 range오브젝트의 졸개오브젝트들도 꽤많이 </v>
          </cell>
        </row>
        <row r="97">
          <cell r="A97" t="str">
            <v>있네요</v>
          </cell>
        </row>
        <row r="98">
          <cell r="A98" t="str">
            <v xml:space="preserve">바로 이렇게 각자의 개성과 기능과 역활이 각각인 놈들이 모여서 </v>
          </cell>
        </row>
        <row r="99">
          <cell r="A99" t="str">
            <v>기특한 엑셀이라는 놈을 운영하는것입니다</v>
          </cell>
        </row>
        <row r="100">
          <cell r="A100" t="str">
            <v>그런데 왜이렇게 하였을까요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Sheet2"/>
      <sheetName val="Sheet1"/>
      <sheetName val="단순공사"/>
      <sheetName val="단가표"/>
      <sheetName val="키폰주장치(설계서#1)"/>
      <sheetName val="AL DUCT(설계서#2)"/>
      <sheetName val="국내케이블(설계서#3)"/>
      <sheetName val="전원케이블(설계서#4)"/>
      <sheetName val="후렉시블(설계서#5)"/>
      <sheetName val="스피커선(설계서#6)"/>
      <sheetName val="AMP(설계서#7)"/>
      <sheetName val="COVER"/>
      <sheetName val="차액보증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B_FFF"/>
      <sheetName val="소요자재"/>
      <sheetName val="노무산출서"/>
      <sheetName val="단가표"/>
    </sheetNames>
    <definedNames>
      <definedName name="makeSummary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품셈표"/>
      <sheetName val="노무임"/>
      <sheetName val="Sheet1"/>
      <sheetName val="Sheet2"/>
      <sheetName val="Sheet3"/>
      <sheetName val="기별1"/>
      <sheetName val="기별1-1"/>
      <sheetName val="설계서"/>
      <sheetName val="기별명세서"/>
      <sheetName val="노임단가표"/>
      <sheetName val="지하철 역사이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20">
          <cell r="E420">
            <v>15882216</v>
          </cell>
        </row>
      </sheetData>
      <sheetData sheetId="8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산내임"/>
      <sheetName val="설계서"/>
      <sheetName val="노임단가표"/>
    </sheetNames>
    <sheetDataSet>
      <sheetData sheetId="0" refreshError="1">
        <row r="48">
          <cell r="P48">
            <v>94</v>
          </cell>
        </row>
      </sheetData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명세"/>
      <sheetName val="인입설계"/>
      <sheetName val="예산서"/>
      <sheetName val="운반비내역"/>
      <sheetName val="공리일공제"/>
      <sheetName val="인입요청"/>
      <sheetName val="Sheet7"/>
      <sheetName val="Studio"/>
      <sheetName val="기준자료"/>
      <sheetName val="정산내임"/>
      <sheetName val="TNHCHINH"/>
      <sheetName val="설계명세서"/>
      <sheetName val="97인입설"/>
      <sheetName val="아파트기별"/>
      <sheetName val="공리일"/>
      <sheetName val="Sheet1"/>
      <sheetName val="단가표"/>
      <sheetName val="설계서"/>
      <sheetName val="노무산출서"/>
      <sheetName val="#REF"/>
      <sheetName val="소운반"/>
      <sheetName val="노임단가"/>
      <sheetName val="기초자료입력"/>
      <sheetName val="예산내역서"/>
      <sheetName val="Macro(차단기)"/>
      <sheetName val="일위대가"/>
      <sheetName val="장비내역서"/>
      <sheetName val="MOTOR"/>
      <sheetName val="투자효율분석"/>
      <sheetName val="포설list원본"/>
      <sheetName val="소요자재"/>
      <sheetName val="자재물량(문산선유)"/>
      <sheetName val="설계명세서(선로)"/>
      <sheetName val="cost9702"/>
      <sheetName val="보고"/>
      <sheetName val="인건-측정"/>
      <sheetName val="품셈"/>
      <sheetName val="노임단가표"/>
      <sheetName val="(참고)재무코드"/>
      <sheetName val="국사현황"/>
      <sheetName val="예산내역서(총괄)"/>
      <sheetName val="2F 회의실견적(5_14 일대)"/>
      <sheetName val="자재물량"/>
      <sheetName val="품량산출"/>
      <sheetName val="기별"/>
      <sheetName val="정보매체A동"/>
      <sheetName val="우각부보강"/>
      <sheetName val="DATE"/>
      <sheetName val="단가산출1"/>
      <sheetName val="단가산출2"/>
      <sheetName val="순천#1cell"/>
      <sheetName val="위탁계약내역서"/>
      <sheetName val="설계명세"/>
      <sheetName val="첨)시중노임단가"/>
      <sheetName val="(참고)지역"/>
      <sheetName val="단순공사비단가표"/>
      <sheetName val="품셈기준"/>
      <sheetName val="근무일지"/>
      <sheetName val="지시서"/>
      <sheetName val="Macro2"/>
      <sheetName val="피스표"/>
      <sheetName val="설계기별"/>
      <sheetName val="코드집"/>
      <sheetName val="9GNG운반"/>
      <sheetName val="일위대가목록"/>
      <sheetName val="257A1"/>
      <sheetName val="준공서류"/>
      <sheetName val="내역서"/>
      <sheetName val="와동25-3(변경)"/>
      <sheetName val="소상 &quot;1&quot;"/>
      <sheetName val="통신부문노무임"/>
      <sheetName val="5. 설계명세서"/>
      <sheetName val="산출명세서"/>
      <sheetName val="CA지입"/>
      <sheetName val="BLOCK(1)"/>
      <sheetName val="ERL_TBL"/>
      <sheetName val="기술자료 (광화문)"/>
      <sheetName val="공사설명서외"/>
      <sheetName val="동축분 종합설계서"/>
      <sheetName val="10년 예산산출기준식"/>
      <sheetName val="소요자재명세서"/>
      <sheetName val="각종data"/>
      <sheetName val="9612서울"/>
      <sheetName val="공사설명서"/>
      <sheetName val="설계서(1)"/>
      <sheetName val="2F_회의실견적(5_14_일대)"/>
      <sheetName val="기술자료_(광화문)"/>
      <sheetName val="동축분_종합설계서"/>
      <sheetName val="10년_예산산출기준식"/>
      <sheetName val="ITEM"/>
      <sheetName val="기별(종합)"/>
      <sheetName val="정산내역서"/>
      <sheetName val="결선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F5">
            <v>23090</v>
          </cell>
        </row>
        <row r="6">
          <cell r="F6">
            <v>24663</v>
          </cell>
        </row>
        <row r="7">
          <cell r="F7">
            <v>26236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(2000하반기)"/>
      <sheetName val="노임단가(2001상반기)"/>
      <sheetName val="소요자재"/>
      <sheetName val="적용기준표(98년상반기)"/>
      <sheetName val="Total"/>
      <sheetName val="Sheet7"/>
      <sheetName val="설계명세,97품셈"/>
      <sheetName val="참고입력자료"/>
      <sheetName val="자산번호"/>
      <sheetName val="설계서"/>
      <sheetName val="2001상반기노임"/>
      <sheetName val="설계서SC"/>
      <sheetName val="정산내임"/>
    </sheetNames>
    <sheetDataSet>
      <sheetData sheetId="0" refreshError="1">
        <row r="6">
          <cell r="B6" t="str">
            <v>직전 시중노임</v>
          </cell>
          <cell r="C6" t="str">
            <v>이전 적용단가</v>
          </cell>
          <cell r="D6" t="str">
            <v>최근 시중노임</v>
          </cell>
          <cell r="E6" t="str">
            <v>변 동 율</v>
          </cell>
          <cell r="F6" t="str">
            <v>신적용단가</v>
          </cell>
        </row>
        <row r="7">
          <cell r="A7" t="str">
            <v>구     분</v>
          </cell>
          <cell r="B7" t="str">
            <v>(2000.1월)</v>
          </cell>
          <cell r="C7" t="str">
            <v>(00.1-00.8적용)</v>
          </cell>
          <cell r="D7" t="str">
            <v>(2000.9월)</v>
          </cell>
          <cell r="E7" t="str">
            <v>(C-B)/B</v>
          </cell>
        </row>
        <row r="8">
          <cell r="B8" t="str">
            <v>B</v>
          </cell>
          <cell r="C8" t="str">
            <v>A</v>
          </cell>
          <cell r="D8" t="str">
            <v>C</v>
          </cell>
          <cell r="E8" t="str">
            <v>D</v>
          </cell>
          <cell r="F8" t="str">
            <v>A*(1+변동율)</v>
          </cell>
        </row>
        <row r="9">
          <cell r="A9" t="str">
            <v>CPU시험기사</v>
          </cell>
          <cell r="B9">
            <v>82349</v>
          </cell>
          <cell r="C9">
            <v>63797</v>
          </cell>
          <cell r="D9">
            <v>82953</v>
          </cell>
          <cell r="E9">
            <v>7.3000000000000001E-3</v>
          </cell>
          <cell r="F9">
            <v>64262</v>
          </cell>
        </row>
        <row r="10">
          <cell r="A10" t="str">
            <v>H/W설치기사</v>
          </cell>
          <cell r="B10">
            <v>83518</v>
          </cell>
          <cell r="C10">
            <v>64984</v>
          </cell>
          <cell r="D10">
            <v>80720</v>
          </cell>
          <cell r="E10">
            <v>-3.3500000000000002E-2</v>
          </cell>
          <cell r="F10">
            <v>62807</v>
          </cell>
        </row>
        <row r="11">
          <cell r="A11" t="str">
            <v>H/W시험기사</v>
          </cell>
          <cell r="B11">
            <v>85899</v>
          </cell>
          <cell r="C11">
            <v>66570</v>
          </cell>
          <cell r="D11">
            <v>85172</v>
          </cell>
          <cell r="E11">
            <v>-8.5000000000000006E-3</v>
          </cell>
          <cell r="F11">
            <v>66004</v>
          </cell>
        </row>
        <row r="12">
          <cell r="A12" t="str">
            <v>S/W시험기사</v>
          </cell>
          <cell r="B12">
            <v>87283</v>
          </cell>
          <cell r="C12">
            <v>67975</v>
          </cell>
          <cell r="D12">
            <v>88655</v>
          </cell>
          <cell r="E12">
            <v>1.5699999999999999E-2</v>
          </cell>
          <cell r="F12">
            <v>69042</v>
          </cell>
        </row>
        <row r="13">
          <cell r="A13" t="str">
            <v>건축목공</v>
          </cell>
          <cell r="B13">
            <v>60176</v>
          </cell>
          <cell r="C13">
            <v>49459</v>
          </cell>
          <cell r="D13">
            <v>61692</v>
          </cell>
          <cell r="E13">
            <v>2.52E-2</v>
          </cell>
          <cell r="F13">
            <v>50705</v>
          </cell>
        </row>
        <row r="14">
          <cell r="A14" t="str">
            <v>고급기술자</v>
          </cell>
          <cell r="B14">
            <v>109695</v>
          </cell>
          <cell r="C14">
            <v>126646</v>
          </cell>
          <cell r="D14">
            <v>108537</v>
          </cell>
          <cell r="E14">
            <v>-1.06E-2</v>
          </cell>
          <cell r="F14">
            <v>125303</v>
          </cell>
        </row>
        <row r="15">
          <cell r="A15" t="str">
            <v>고압케이블전공</v>
          </cell>
          <cell r="B15">
            <v>70455</v>
          </cell>
          <cell r="C15">
            <v>64352</v>
          </cell>
          <cell r="D15">
            <v>75996</v>
          </cell>
          <cell r="E15">
            <v>7.8600000000000003E-2</v>
          </cell>
          <cell r="F15">
            <v>69410</v>
          </cell>
        </row>
        <row r="16">
          <cell r="A16" t="str">
            <v>광케이블기사</v>
          </cell>
          <cell r="B16">
            <v>93734</v>
          </cell>
          <cell r="C16">
            <v>65350</v>
          </cell>
          <cell r="D16">
            <v>97185</v>
          </cell>
          <cell r="E16">
            <v>3.6799999999999999E-2</v>
          </cell>
          <cell r="F16">
            <v>67754</v>
          </cell>
        </row>
        <row r="17">
          <cell r="A17" t="str">
            <v>광통신기사</v>
          </cell>
          <cell r="B17">
            <v>109868</v>
          </cell>
          <cell r="C17">
            <v>65963</v>
          </cell>
          <cell r="D17">
            <v>110881</v>
          </cell>
          <cell r="E17">
            <v>9.1999999999999998E-3</v>
          </cell>
          <cell r="F17">
            <v>66569</v>
          </cell>
        </row>
        <row r="18">
          <cell r="A18" t="str">
            <v>궤도공</v>
          </cell>
          <cell r="B18">
            <v>58339</v>
          </cell>
          <cell r="C18">
            <v>44749</v>
          </cell>
          <cell r="D18">
            <v>57795</v>
          </cell>
          <cell r="E18">
            <v>-9.2999999999999992E-3</v>
          </cell>
          <cell r="F18">
            <v>44332</v>
          </cell>
        </row>
        <row r="19">
          <cell r="A19" t="str">
            <v>기계공</v>
          </cell>
          <cell r="B19">
            <v>46967</v>
          </cell>
          <cell r="C19">
            <v>32214</v>
          </cell>
          <cell r="D19">
            <v>47926</v>
          </cell>
          <cell r="E19">
            <v>2.0400000000000001E-2</v>
          </cell>
          <cell r="F19">
            <v>32871</v>
          </cell>
        </row>
        <row r="20">
          <cell r="A20" t="str">
            <v>기계설치공</v>
          </cell>
          <cell r="B20">
            <v>52839</v>
          </cell>
          <cell r="C20">
            <v>41805</v>
          </cell>
          <cell r="D20">
            <v>54218</v>
          </cell>
          <cell r="E20">
            <v>2.6100000000000002E-2</v>
          </cell>
          <cell r="F20">
            <v>42896</v>
          </cell>
        </row>
        <row r="21">
          <cell r="A21" t="str">
            <v>내선전공</v>
          </cell>
          <cell r="B21">
            <v>49296</v>
          </cell>
          <cell r="C21">
            <v>45375</v>
          </cell>
          <cell r="D21">
            <v>49969</v>
          </cell>
          <cell r="E21">
            <v>1.37E-2</v>
          </cell>
          <cell r="F21">
            <v>45996</v>
          </cell>
        </row>
        <row r="22">
          <cell r="A22" t="str">
            <v>내장공</v>
          </cell>
          <cell r="B22">
            <v>53250</v>
          </cell>
          <cell r="C22">
            <v>43384</v>
          </cell>
          <cell r="D22">
            <v>56117</v>
          </cell>
          <cell r="E22">
            <v>5.3800000000000001E-2</v>
          </cell>
          <cell r="F22">
            <v>45718</v>
          </cell>
        </row>
        <row r="23">
          <cell r="A23" t="str">
            <v>도장공</v>
          </cell>
          <cell r="B23">
            <v>53370</v>
          </cell>
          <cell r="C23">
            <v>46746</v>
          </cell>
          <cell r="D23">
            <v>56361</v>
          </cell>
          <cell r="E23">
            <v>5.6000000000000001E-2</v>
          </cell>
          <cell r="F23">
            <v>49363</v>
          </cell>
        </row>
        <row r="24">
          <cell r="A24" t="str">
            <v>무선안테나공</v>
          </cell>
          <cell r="B24">
            <v>96205</v>
          </cell>
          <cell r="C24">
            <v>46856</v>
          </cell>
          <cell r="D24">
            <v>91530</v>
          </cell>
          <cell r="E24">
            <v>-4.8599999999999997E-2</v>
          </cell>
          <cell r="F24">
            <v>44578</v>
          </cell>
        </row>
        <row r="25">
          <cell r="A25" t="str">
            <v>미장공</v>
          </cell>
          <cell r="B25">
            <v>54467</v>
          </cell>
          <cell r="C25">
            <v>43394</v>
          </cell>
          <cell r="D25">
            <v>58263</v>
          </cell>
          <cell r="E25">
            <v>6.9699999999999998E-2</v>
          </cell>
          <cell r="F25">
            <v>46418</v>
          </cell>
        </row>
        <row r="26">
          <cell r="A26" t="str">
            <v>방수공</v>
          </cell>
          <cell r="B26">
            <v>49062</v>
          </cell>
          <cell r="C26">
            <v>43064</v>
          </cell>
          <cell r="D26">
            <v>48704</v>
          </cell>
          <cell r="E26">
            <v>-7.3000000000000001E-3</v>
          </cell>
          <cell r="F26">
            <v>42749</v>
          </cell>
        </row>
        <row r="27">
          <cell r="A27" t="str">
            <v>배관공</v>
          </cell>
          <cell r="B27">
            <v>47537</v>
          </cell>
          <cell r="C27">
            <v>41154</v>
          </cell>
          <cell r="D27">
            <v>49542</v>
          </cell>
          <cell r="E27">
            <v>4.2200000000000001E-2</v>
          </cell>
          <cell r="F27">
            <v>42890</v>
          </cell>
        </row>
        <row r="28">
          <cell r="A28" t="str">
            <v>배전전공</v>
          </cell>
          <cell r="B28">
            <v>182333</v>
          </cell>
          <cell r="C28">
            <v>79114</v>
          </cell>
          <cell r="D28">
            <v>184746</v>
          </cell>
          <cell r="E28">
            <v>1.32E-2</v>
          </cell>
          <cell r="F28">
            <v>80158</v>
          </cell>
        </row>
        <row r="29">
          <cell r="A29" t="str">
            <v>보통인부</v>
          </cell>
          <cell r="B29">
            <v>34360</v>
          </cell>
          <cell r="C29">
            <v>29054</v>
          </cell>
          <cell r="D29">
            <v>37052</v>
          </cell>
          <cell r="E29">
            <v>7.8299999999999995E-2</v>
          </cell>
          <cell r="F29">
            <v>31328</v>
          </cell>
        </row>
        <row r="30">
          <cell r="A30" t="str">
            <v>비계공</v>
          </cell>
          <cell r="B30">
            <v>66149</v>
          </cell>
          <cell r="C30">
            <v>50273</v>
          </cell>
          <cell r="D30">
            <v>67640</v>
          </cell>
          <cell r="E30">
            <v>2.2499999999999999E-2</v>
          </cell>
          <cell r="F30">
            <v>51404</v>
          </cell>
        </row>
        <row r="31">
          <cell r="A31" t="str">
            <v>샷시공</v>
          </cell>
          <cell r="B31">
            <v>56652</v>
          </cell>
          <cell r="C31">
            <v>45624</v>
          </cell>
          <cell r="D31">
            <v>60072</v>
          </cell>
          <cell r="E31">
            <v>6.0400000000000002E-2</v>
          </cell>
          <cell r="F31">
            <v>48379</v>
          </cell>
        </row>
        <row r="32">
          <cell r="A32" t="str">
            <v>송전전공</v>
          </cell>
          <cell r="B32">
            <v>217032</v>
          </cell>
          <cell r="C32">
            <v>96979</v>
          </cell>
          <cell r="D32">
            <v>223961</v>
          </cell>
          <cell r="E32">
            <v>3.1899999999999998E-2</v>
          </cell>
          <cell r="F32">
            <v>100072</v>
          </cell>
        </row>
        <row r="33">
          <cell r="A33" t="str">
            <v>시공측량사</v>
          </cell>
          <cell r="B33">
            <v>50453</v>
          </cell>
          <cell r="C33">
            <v>35297</v>
          </cell>
          <cell r="D33">
            <v>49167</v>
          </cell>
          <cell r="E33">
            <v>-2.5499999999999998E-2</v>
          </cell>
          <cell r="F33">
            <v>34396</v>
          </cell>
        </row>
        <row r="34">
          <cell r="A34" t="str">
            <v>용접공(일반)</v>
          </cell>
          <cell r="B34">
            <v>59048</v>
          </cell>
          <cell r="C34">
            <v>50849</v>
          </cell>
          <cell r="D34">
            <v>60370</v>
          </cell>
          <cell r="E34">
            <v>2.24E-2</v>
          </cell>
          <cell r="F34">
            <v>51988</v>
          </cell>
        </row>
        <row r="35">
          <cell r="A35" t="str">
            <v>운전사(운반차)</v>
          </cell>
          <cell r="B35">
            <v>53633</v>
          </cell>
          <cell r="C35">
            <v>49985</v>
          </cell>
          <cell r="D35">
            <v>53094</v>
          </cell>
          <cell r="E35">
            <v>-0.01</v>
          </cell>
          <cell r="F35">
            <v>49485</v>
          </cell>
        </row>
        <row r="36">
          <cell r="A36" t="str">
            <v>유리공</v>
          </cell>
          <cell r="B36">
            <v>56548</v>
          </cell>
          <cell r="C36">
            <v>41619</v>
          </cell>
          <cell r="D36">
            <v>58188</v>
          </cell>
          <cell r="E36">
            <v>2.9000000000000001E-2</v>
          </cell>
          <cell r="F36">
            <v>42825</v>
          </cell>
        </row>
        <row r="37">
          <cell r="A37" t="str">
            <v>잠수부</v>
          </cell>
          <cell r="B37">
            <v>85405</v>
          </cell>
          <cell r="C37">
            <v>69227</v>
          </cell>
          <cell r="D37">
            <v>90140</v>
          </cell>
          <cell r="E37">
            <v>5.5399999999999998E-2</v>
          </cell>
          <cell r="F37">
            <v>73062</v>
          </cell>
        </row>
        <row r="38">
          <cell r="A38" t="str">
            <v>저압케이블전공</v>
          </cell>
          <cell r="B38">
            <v>62694</v>
          </cell>
          <cell r="C38">
            <v>60607</v>
          </cell>
          <cell r="D38">
            <v>67062</v>
          </cell>
          <cell r="E38">
            <v>6.9699999999999998E-2</v>
          </cell>
          <cell r="F38">
            <v>64831</v>
          </cell>
        </row>
        <row r="39">
          <cell r="A39" t="str">
            <v>전기공사기사1급</v>
          </cell>
          <cell r="B39">
            <v>56924</v>
          </cell>
          <cell r="C39">
            <v>52066</v>
          </cell>
          <cell r="D39">
            <v>64247</v>
          </cell>
          <cell r="E39">
            <v>0.12859999999999999</v>
          </cell>
          <cell r="F39">
            <v>58761</v>
          </cell>
        </row>
        <row r="40">
          <cell r="A40" t="str">
            <v>전기공사기사2급</v>
          </cell>
          <cell r="B40">
            <v>52819</v>
          </cell>
          <cell r="C40">
            <v>35662</v>
          </cell>
          <cell r="D40">
            <v>57654</v>
          </cell>
          <cell r="E40">
            <v>9.1499999999999998E-2</v>
          </cell>
          <cell r="F40">
            <v>38925</v>
          </cell>
        </row>
        <row r="41">
          <cell r="A41" t="str">
            <v>절단공</v>
          </cell>
          <cell r="B41">
            <v>61395</v>
          </cell>
          <cell r="C41">
            <v>44322</v>
          </cell>
          <cell r="D41">
            <v>61292</v>
          </cell>
          <cell r="E41">
            <v>-1.6999999999999999E-3</v>
          </cell>
          <cell r="F41">
            <v>44246</v>
          </cell>
        </row>
        <row r="42">
          <cell r="A42" t="str">
            <v>중급기술자</v>
          </cell>
          <cell r="B42">
            <v>91968</v>
          </cell>
          <cell r="C42">
            <v>91949</v>
          </cell>
          <cell r="D42">
            <v>88632</v>
          </cell>
          <cell r="E42">
            <v>-3.6299999999999999E-2</v>
          </cell>
          <cell r="F42">
            <v>88611</v>
          </cell>
        </row>
        <row r="43">
          <cell r="A43" t="str">
            <v>지붕잇기공</v>
          </cell>
          <cell r="B43">
            <v>67057</v>
          </cell>
          <cell r="C43">
            <v>49722</v>
          </cell>
          <cell r="D43">
            <v>67216</v>
          </cell>
          <cell r="E43">
            <v>2.3999999999999998E-3</v>
          </cell>
          <cell r="F43">
            <v>49841</v>
          </cell>
        </row>
        <row r="44">
          <cell r="A44" t="str">
            <v>지적기사1급</v>
          </cell>
          <cell r="B44">
            <v>88613</v>
          </cell>
          <cell r="C44">
            <v>57791</v>
          </cell>
          <cell r="D44">
            <v>90205</v>
          </cell>
          <cell r="E44">
            <v>1.7999999999999999E-2</v>
          </cell>
          <cell r="F44">
            <v>58831</v>
          </cell>
        </row>
        <row r="45">
          <cell r="A45" t="str">
            <v>지적기사2급</v>
          </cell>
          <cell r="B45">
            <v>74075</v>
          </cell>
          <cell r="C45">
            <v>50025</v>
          </cell>
          <cell r="D45">
            <v>74735</v>
          </cell>
          <cell r="E45">
            <v>8.8999999999999999E-3</v>
          </cell>
          <cell r="F45">
            <v>50470</v>
          </cell>
        </row>
        <row r="46">
          <cell r="A46" t="str">
            <v>창호목공</v>
          </cell>
          <cell r="B46">
            <v>51776</v>
          </cell>
          <cell r="C46">
            <v>40770</v>
          </cell>
          <cell r="D46">
            <v>55960</v>
          </cell>
          <cell r="E46">
            <v>8.0799999999999997E-2</v>
          </cell>
          <cell r="F46">
            <v>44064</v>
          </cell>
        </row>
        <row r="47">
          <cell r="A47" t="str">
            <v>철골공</v>
          </cell>
          <cell r="B47">
            <v>64454</v>
          </cell>
          <cell r="C47">
            <v>51330</v>
          </cell>
          <cell r="D47">
            <v>64572</v>
          </cell>
          <cell r="E47">
            <v>1.8E-3</v>
          </cell>
          <cell r="F47">
            <v>51422</v>
          </cell>
        </row>
        <row r="48">
          <cell r="A48" t="str">
            <v>철공</v>
          </cell>
          <cell r="B48">
            <v>63441</v>
          </cell>
          <cell r="C48">
            <v>43361</v>
          </cell>
          <cell r="D48">
            <v>68851</v>
          </cell>
          <cell r="E48">
            <v>8.5300000000000001E-2</v>
          </cell>
          <cell r="F48">
            <v>47059</v>
          </cell>
        </row>
        <row r="49">
          <cell r="A49" t="str">
            <v>철근공</v>
          </cell>
          <cell r="B49">
            <v>63607</v>
          </cell>
          <cell r="C49">
            <v>48001</v>
          </cell>
          <cell r="D49">
            <v>66745</v>
          </cell>
          <cell r="E49">
            <v>4.9299999999999997E-2</v>
          </cell>
          <cell r="F49">
            <v>50367</v>
          </cell>
        </row>
        <row r="50">
          <cell r="A50" t="str">
            <v>철판공</v>
          </cell>
          <cell r="B50">
            <v>58465</v>
          </cell>
          <cell r="C50">
            <v>39433</v>
          </cell>
          <cell r="D50">
            <v>59039</v>
          </cell>
          <cell r="E50">
            <v>9.7999999999999997E-3</v>
          </cell>
          <cell r="F50">
            <v>39819</v>
          </cell>
        </row>
        <row r="51">
          <cell r="A51" t="str">
            <v>초급기술자</v>
          </cell>
          <cell r="B51">
            <v>65947</v>
          </cell>
          <cell r="C51">
            <v>69970</v>
          </cell>
          <cell r="D51">
            <v>65216</v>
          </cell>
          <cell r="E51">
            <v>-1.11E-2</v>
          </cell>
          <cell r="F51">
            <v>69193</v>
          </cell>
        </row>
        <row r="52">
          <cell r="A52" t="str">
            <v>측량고급기술자</v>
          </cell>
          <cell r="B52" t="str">
            <v>국립지리원고시 제2000-5호 (2000.01.12 시행)</v>
          </cell>
          <cell r="F52">
            <v>92461</v>
          </cell>
        </row>
        <row r="53">
          <cell r="A53" t="str">
            <v>측량중급기술자</v>
          </cell>
          <cell r="F53">
            <v>76875</v>
          </cell>
        </row>
        <row r="54">
          <cell r="A54" t="str">
            <v>측량초급기능사</v>
          </cell>
          <cell r="F54">
            <v>43614</v>
          </cell>
        </row>
        <row r="55">
          <cell r="A55" t="str">
            <v>측량초급기술자</v>
          </cell>
          <cell r="F55">
            <v>57327</v>
          </cell>
        </row>
        <row r="56">
          <cell r="A56" t="str">
            <v>측량특급기술자</v>
          </cell>
          <cell r="F56">
            <v>120780</v>
          </cell>
        </row>
        <row r="57">
          <cell r="A57" t="str">
            <v>콘크리트공</v>
          </cell>
          <cell r="B57">
            <v>62281</v>
          </cell>
          <cell r="C57">
            <v>47619</v>
          </cell>
          <cell r="D57">
            <v>64308</v>
          </cell>
          <cell r="E57">
            <v>3.2500000000000001E-2</v>
          </cell>
          <cell r="F57">
            <v>49166</v>
          </cell>
        </row>
        <row r="58">
          <cell r="A58" t="str">
            <v>타일공</v>
          </cell>
          <cell r="B58">
            <v>56533</v>
          </cell>
          <cell r="C58">
            <v>45793</v>
          </cell>
          <cell r="D58">
            <v>56154</v>
          </cell>
          <cell r="E58">
            <v>-6.7000000000000002E-3</v>
          </cell>
          <cell r="F58">
            <v>45486</v>
          </cell>
        </row>
        <row r="59">
          <cell r="A59" t="str">
            <v>통신기사1급</v>
          </cell>
          <cell r="B59">
            <v>89331</v>
          </cell>
          <cell r="C59">
            <v>65504</v>
          </cell>
          <cell r="D59">
            <v>95528</v>
          </cell>
          <cell r="E59">
            <v>6.9400000000000003E-2</v>
          </cell>
          <cell r="F59">
            <v>70049</v>
          </cell>
        </row>
        <row r="60">
          <cell r="A60" t="str">
            <v>통신기사2급</v>
          </cell>
          <cell r="B60">
            <v>85223</v>
          </cell>
          <cell r="C60">
            <v>56475</v>
          </cell>
          <cell r="D60">
            <v>91106</v>
          </cell>
          <cell r="E60">
            <v>6.9000000000000006E-2</v>
          </cell>
          <cell r="F60">
            <v>60371</v>
          </cell>
        </row>
        <row r="61">
          <cell r="A61" t="str">
            <v>통신내선공</v>
          </cell>
          <cell r="B61">
            <v>56623</v>
          </cell>
          <cell r="C61">
            <v>39456</v>
          </cell>
          <cell r="D61">
            <v>57139</v>
          </cell>
          <cell r="E61">
            <v>9.1000000000000004E-3</v>
          </cell>
          <cell r="F61">
            <v>39815</v>
          </cell>
        </row>
        <row r="62">
          <cell r="A62" t="str">
            <v>통신설비공</v>
          </cell>
          <cell r="B62">
            <v>68225</v>
          </cell>
          <cell r="C62">
            <v>44632</v>
          </cell>
          <cell r="D62">
            <v>71782</v>
          </cell>
          <cell r="E62">
            <v>5.21E-2</v>
          </cell>
          <cell r="F62">
            <v>46957</v>
          </cell>
        </row>
        <row r="63">
          <cell r="A63" t="str">
            <v>통신외선공</v>
          </cell>
          <cell r="B63">
            <v>80630</v>
          </cell>
          <cell r="C63">
            <v>56366</v>
          </cell>
          <cell r="D63">
            <v>86391</v>
          </cell>
          <cell r="E63">
            <v>7.1400000000000005E-2</v>
          </cell>
          <cell r="F63">
            <v>60390</v>
          </cell>
        </row>
        <row r="64">
          <cell r="A64" t="str">
            <v>통신케이블공</v>
          </cell>
          <cell r="B64">
            <v>83279</v>
          </cell>
          <cell r="C64">
            <v>63140</v>
          </cell>
          <cell r="D64">
            <v>89004</v>
          </cell>
          <cell r="E64">
            <v>6.8699999999999997E-2</v>
          </cell>
          <cell r="F64">
            <v>67477</v>
          </cell>
        </row>
        <row r="65">
          <cell r="A65" t="str">
            <v>특별인부</v>
          </cell>
          <cell r="B65">
            <v>50160</v>
          </cell>
          <cell r="C65">
            <v>40839</v>
          </cell>
          <cell r="D65">
            <v>51490</v>
          </cell>
          <cell r="E65">
            <v>2.6499999999999999E-2</v>
          </cell>
          <cell r="F65">
            <v>41921</v>
          </cell>
        </row>
        <row r="66">
          <cell r="A66" t="str">
            <v>특수비계공</v>
          </cell>
          <cell r="B66">
            <v>66312</v>
          </cell>
          <cell r="C66">
            <v>50332</v>
          </cell>
          <cell r="D66">
            <v>72456</v>
          </cell>
          <cell r="E66">
            <v>9.2700000000000005E-2</v>
          </cell>
          <cell r="F66">
            <v>54997</v>
          </cell>
        </row>
        <row r="67">
          <cell r="A67" t="str">
            <v>포설공</v>
          </cell>
          <cell r="B67">
            <v>55613</v>
          </cell>
          <cell r="C67">
            <v>36440</v>
          </cell>
          <cell r="D67">
            <v>56843</v>
          </cell>
          <cell r="E67">
            <v>2.2100000000000002E-2</v>
          </cell>
          <cell r="F67">
            <v>37245</v>
          </cell>
        </row>
        <row r="68">
          <cell r="A68" t="str">
            <v>포장공</v>
          </cell>
          <cell r="B68">
            <v>63929</v>
          </cell>
          <cell r="C68">
            <v>51970</v>
          </cell>
          <cell r="D68">
            <v>63034</v>
          </cell>
          <cell r="E68">
            <v>-1.4E-2</v>
          </cell>
          <cell r="F68">
            <v>51242</v>
          </cell>
        </row>
        <row r="69">
          <cell r="A69" t="str">
            <v>플랜트전공</v>
          </cell>
          <cell r="B69">
            <v>53292</v>
          </cell>
          <cell r="C69">
            <v>47873</v>
          </cell>
          <cell r="D69">
            <v>57299</v>
          </cell>
          <cell r="E69">
            <v>7.5200000000000003E-2</v>
          </cell>
          <cell r="F69">
            <v>51473</v>
          </cell>
        </row>
        <row r="70">
          <cell r="A70" t="str">
            <v>할석공</v>
          </cell>
          <cell r="B70">
            <v>65634</v>
          </cell>
          <cell r="C70">
            <v>54126</v>
          </cell>
          <cell r="D70">
            <v>64153</v>
          </cell>
          <cell r="E70">
            <v>-2.2599999999999999E-2</v>
          </cell>
          <cell r="F70">
            <v>52902</v>
          </cell>
        </row>
        <row r="71">
          <cell r="A71" t="str">
            <v>함석공</v>
          </cell>
          <cell r="B71">
            <v>60537</v>
          </cell>
          <cell r="C71">
            <v>49164</v>
          </cell>
          <cell r="D71">
            <v>60061</v>
          </cell>
          <cell r="E71">
            <v>-7.9000000000000008E-3</v>
          </cell>
          <cell r="F71">
            <v>48775</v>
          </cell>
        </row>
        <row r="72">
          <cell r="A72" t="str">
            <v>형틀목공</v>
          </cell>
          <cell r="B72">
            <v>61483</v>
          </cell>
          <cell r="C72">
            <v>48300</v>
          </cell>
          <cell r="D72">
            <v>63219</v>
          </cell>
          <cell r="E72">
            <v>2.8199999999999999E-2</v>
          </cell>
          <cell r="F72">
            <v>49662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표지"/>
      <sheetName val="목차"/>
      <sheetName val="노임단가"/>
      <sheetName val="품산출서"/>
      <sheetName val="자재집결소"/>
      <sheetName val="가선장비손료"/>
      <sheetName val="측정기손료"/>
      <sheetName val="발전기손료"/>
      <sheetName val="가설비집계"/>
      <sheetName val="운반비집계"/>
      <sheetName val="차량대수산출"/>
      <sheetName val="운반거리집계"/>
      <sheetName val="소운반"/>
      <sheetName val="공사설명서"/>
      <sheetName val="회선설계서"/>
      <sheetName val="적용근거"/>
      <sheetName val="터파기"/>
      <sheetName val="설계명세서"/>
      <sheetName val="제경비 산출"/>
      <sheetName val="공사비총괄표"/>
      <sheetName val="공사비예산서"/>
      <sheetName val="공사계획서"/>
      <sheetName val="예정공정표"/>
      <sheetName val="Module1"/>
      <sheetName val="Module2"/>
      <sheetName val="Module3"/>
      <sheetName val="노임단가(2000하반기)"/>
      <sheetName val="Total"/>
    </sheetNames>
    <sheetDataSet>
      <sheetData sheetId="0"/>
      <sheetData sheetId="1"/>
      <sheetData sheetId="2" refreshError="1">
        <row r="11">
          <cell r="A11" t="str">
            <v>CPU시험기사</v>
          </cell>
          <cell r="B11">
            <v>58455</v>
          </cell>
          <cell r="C11">
            <v>75460</v>
          </cell>
          <cell r="D11">
            <v>76241</v>
          </cell>
          <cell r="E11">
            <v>1.03E-2</v>
          </cell>
          <cell r="F11">
            <v>59057</v>
          </cell>
        </row>
        <row r="12">
          <cell r="A12" t="str">
            <v>H/W설치기사</v>
          </cell>
          <cell r="B12">
            <v>61352</v>
          </cell>
          <cell r="C12">
            <v>78858</v>
          </cell>
          <cell r="D12">
            <v>79720</v>
          </cell>
          <cell r="E12">
            <v>1.09E-2</v>
          </cell>
          <cell r="F12">
            <v>62020</v>
          </cell>
        </row>
        <row r="13">
          <cell r="A13" t="str">
            <v>H/W시험기사</v>
          </cell>
          <cell r="B13">
            <v>57796</v>
          </cell>
          <cell r="C13">
            <v>74583</v>
          </cell>
          <cell r="D13">
            <v>75373</v>
          </cell>
          <cell r="E13">
            <v>1.0500000000000001E-2</v>
          </cell>
          <cell r="F13">
            <v>58402</v>
          </cell>
        </row>
        <row r="14">
          <cell r="A14" t="str">
            <v>S/W시험기사</v>
          </cell>
          <cell r="B14">
            <v>57880</v>
          </cell>
          <cell r="C14">
            <v>74316</v>
          </cell>
          <cell r="D14">
            <v>75292</v>
          </cell>
          <cell r="E14">
            <v>1.3100000000000001E-2</v>
          </cell>
          <cell r="F14">
            <v>58638</v>
          </cell>
        </row>
        <row r="15">
          <cell r="A15" t="str">
            <v>건축목공</v>
          </cell>
          <cell r="B15">
            <v>51969</v>
          </cell>
          <cell r="C15">
            <v>63220</v>
          </cell>
          <cell r="D15">
            <v>67285</v>
          </cell>
          <cell r="E15">
            <v>6.4199999999999993E-2</v>
          </cell>
          <cell r="F15">
            <v>55305</v>
          </cell>
        </row>
        <row r="16">
          <cell r="A16" t="str">
            <v>고급기술자</v>
          </cell>
          <cell r="B16">
            <v>108533</v>
          </cell>
          <cell r="C16">
            <v>94007</v>
          </cell>
          <cell r="D16">
            <v>111484</v>
          </cell>
          <cell r="E16">
            <v>0.18590000000000001</v>
          </cell>
          <cell r="F16">
            <v>128709</v>
          </cell>
        </row>
        <row r="17">
          <cell r="A17" t="str">
            <v>고압케이블전공</v>
          </cell>
          <cell r="B17">
            <v>66303</v>
          </cell>
          <cell r="C17">
            <v>72597</v>
          </cell>
          <cell r="D17">
            <v>68516</v>
          </cell>
          <cell r="E17">
            <v>-5.62E-2</v>
          </cell>
          <cell r="F17">
            <v>62576</v>
          </cell>
        </row>
        <row r="18">
          <cell r="A18" t="str">
            <v>광케이블기사</v>
          </cell>
          <cell r="B18">
            <v>88614</v>
          </cell>
          <cell r="C18">
            <v>127122</v>
          </cell>
          <cell r="D18">
            <v>130983</v>
          </cell>
          <cell r="E18">
            <v>3.0300000000000001E-2</v>
          </cell>
          <cell r="F18">
            <v>91299</v>
          </cell>
        </row>
        <row r="19">
          <cell r="A19" t="str">
            <v>광통신기사</v>
          </cell>
          <cell r="B19">
            <v>86687</v>
          </cell>
          <cell r="C19">
            <v>144388</v>
          </cell>
          <cell r="D19">
            <v>149536</v>
          </cell>
          <cell r="E19">
            <v>3.56E-2</v>
          </cell>
          <cell r="F19">
            <v>89773</v>
          </cell>
        </row>
        <row r="20">
          <cell r="A20" t="str">
            <v>궤도공</v>
          </cell>
          <cell r="B20">
            <v>36749</v>
          </cell>
          <cell r="C20">
            <v>47906</v>
          </cell>
          <cell r="D20">
            <v>47906</v>
          </cell>
          <cell r="E20">
            <v>0</v>
          </cell>
          <cell r="F20">
            <v>36749</v>
          </cell>
        </row>
        <row r="21">
          <cell r="A21" t="str">
            <v>기계공</v>
          </cell>
          <cell r="B21">
            <v>40224</v>
          </cell>
          <cell r="C21">
            <v>58644</v>
          </cell>
          <cell r="D21">
            <v>58509</v>
          </cell>
          <cell r="E21">
            <v>-2.3E-3</v>
          </cell>
          <cell r="F21">
            <v>40131</v>
          </cell>
        </row>
        <row r="22">
          <cell r="A22" t="str">
            <v>기계설치공</v>
          </cell>
          <cell r="B22">
            <v>46386</v>
          </cell>
          <cell r="C22">
            <v>58636</v>
          </cell>
          <cell r="D22">
            <v>52520</v>
          </cell>
          <cell r="E22">
            <v>-0.1043</v>
          </cell>
          <cell r="F22">
            <v>41547</v>
          </cell>
        </row>
        <row r="23">
          <cell r="A23" t="str">
            <v>기와공</v>
          </cell>
          <cell r="B23">
            <v>51020</v>
          </cell>
          <cell r="C23">
            <v>68801</v>
          </cell>
          <cell r="D23">
            <v>72101</v>
          </cell>
          <cell r="E23">
            <v>4.7899999999999998E-2</v>
          </cell>
          <cell r="F23">
            <v>53463</v>
          </cell>
        </row>
        <row r="24">
          <cell r="A24" t="str">
            <v>내선전공</v>
          </cell>
          <cell r="B24">
            <v>46805</v>
          </cell>
          <cell r="C24">
            <v>50851</v>
          </cell>
          <cell r="D24">
            <v>53181</v>
          </cell>
          <cell r="E24">
            <v>4.58E-2</v>
          </cell>
          <cell r="F24">
            <v>48948</v>
          </cell>
        </row>
        <row r="25">
          <cell r="A25" t="str">
            <v>내장공</v>
          </cell>
          <cell r="B25">
            <v>52584</v>
          </cell>
          <cell r="C25">
            <v>64540</v>
          </cell>
          <cell r="D25">
            <v>66457</v>
          </cell>
          <cell r="E25">
            <v>2.9700000000000001E-2</v>
          </cell>
          <cell r="F25">
            <v>54145</v>
          </cell>
        </row>
        <row r="26">
          <cell r="A26" t="str">
            <v>도장공</v>
          </cell>
          <cell r="B26">
            <v>52697</v>
          </cell>
          <cell r="C26">
            <v>60159</v>
          </cell>
          <cell r="D26">
            <v>59569</v>
          </cell>
          <cell r="E26">
            <v>-9.7999999999999997E-3</v>
          </cell>
          <cell r="F26">
            <v>52180</v>
          </cell>
        </row>
        <row r="27">
          <cell r="A27" t="str">
            <v>루피공</v>
          </cell>
          <cell r="B27">
            <v>60491</v>
          </cell>
          <cell r="C27">
            <v>51003</v>
          </cell>
          <cell r="D27">
            <v>54737</v>
          </cell>
          <cell r="E27">
            <v>7.3200000000000001E-2</v>
          </cell>
          <cell r="F27">
            <v>64918</v>
          </cell>
        </row>
        <row r="28">
          <cell r="A28" t="str">
            <v>무선안테나공</v>
          </cell>
          <cell r="B28">
            <v>51000</v>
          </cell>
          <cell r="C28">
            <v>104700</v>
          </cell>
          <cell r="D28">
            <v>103707</v>
          </cell>
          <cell r="E28">
            <v>-9.4000000000000004E-3</v>
          </cell>
          <cell r="F28">
            <v>50520</v>
          </cell>
        </row>
        <row r="29">
          <cell r="A29" t="str">
            <v>미장공</v>
          </cell>
          <cell r="B29">
            <v>52380</v>
          </cell>
          <cell r="C29">
            <v>65740</v>
          </cell>
          <cell r="D29">
            <v>67466</v>
          </cell>
          <cell r="E29">
            <v>2.6200000000000001E-2</v>
          </cell>
          <cell r="F29">
            <v>53752</v>
          </cell>
        </row>
        <row r="30">
          <cell r="A30" t="str">
            <v>방수공</v>
          </cell>
          <cell r="B30">
            <v>47595</v>
          </cell>
          <cell r="C30">
            <v>54225</v>
          </cell>
          <cell r="D30">
            <v>55579</v>
          </cell>
          <cell r="E30">
            <v>2.4899999999999999E-2</v>
          </cell>
          <cell r="F30">
            <v>48780</v>
          </cell>
        </row>
        <row r="31">
          <cell r="A31" t="str">
            <v>배관공</v>
          </cell>
          <cell r="B31">
            <v>44289</v>
          </cell>
          <cell r="C31">
            <v>51160</v>
          </cell>
          <cell r="D31">
            <v>53408</v>
          </cell>
          <cell r="E31">
            <v>4.3900000000000002E-2</v>
          </cell>
          <cell r="F31">
            <v>46233</v>
          </cell>
        </row>
        <row r="32">
          <cell r="A32" t="str">
            <v>배전전공</v>
          </cell>
          <cell r="B32">
            <v>66048</v>
          </cell>
          <cell r="C32">
            <v>152246</v>
          </cell>
          <cell r="D32">
            <v>176675</v>
          </cell>
          <cell r="E32">
            <v>0.16039999999999999</v>
          </cell>
          <cell r="F32">
            <v>76642</v>
          </cell>
        </row>
        <row r="33">
          <cell r="A33" t="str">
            <v>보통인부</v>
          </cell>
          <cell r="B33">
            <v>28750</v>
          </cell>
          <cell r="C33">
            <v>34005</v>
          </cell>
          <cell r="D33">
            <v>34947</v>
          </cell>
          <cell r="E33">
            <v>2.7699999999999999E-2</v>
          </cell>
          <cell r="F33">
            <v>29546</v>
          </cell>
        </row>
        <row r="34">
          <cell r="A34" t="str">
            <v>비계공</v>
          </cell>
          <cell r="B34">
            <v>56745</v>
          </cell>
          <cell r="C34">
            <v>74682</v>
          </cell>
          <cell r="D34">
            <v>78568</v>
          </cell>
          <cell r="E34">
            <v>5.1999999999999998E-2</v>
          </cell>
          <cell r="F34">
            <v>59695</v>
          </cell>
        </row>
        <row r="35">
          <cell r="A35" t="str">
            <v>샤시공</v>
          </cell>
          <cell r="B35">
            <v>46488</v>
          </cell>
          <cell r="C35">
            <v>57719</v>
          </cell>
          <cell r="D35">
            <v>63505</v>
          </cell>
          <cell r="E35">
            <v>0.1002</v>
          </cell>
          <cell r="F35">
            <v>51146</v>
          </cell>
        </row>
        <row r="36">
          <cell r="A36" t="str">
            <v>선반공</v>
          </cell>
          <cell r="B36">
            <v>56010</v>
          </cell>
          <cell r="C36">
            <v>70591</v>
          </cell>
          <cell r="D36">
            <v>70175</v>
          </cell>
          <cell r="E36">
            <v>-5.7999999999999996E-3</v>
          </cell>
          <cell r="F36">
            <v>55685</v>
          </cell>
        </row>
        <row r="37">
          <cell r="A37" t="str">
            <v>셔터공</v>
          </cell>
          <cell r="B37">
            <v>48193</v>
          </cell>
          <cell r="C37">
            <v>58987</v>
          </cell>
          <cell r="D37">
            <v>62226</v>
          </cell>
          <cell r="E37">
            <v>5.4899999999999997E-2</v>
          </cell>
          <cell r="F37">
            <v>50838</v>
          </cell>
        </row>
        <row r="38">
          <cell r="A38" t="str">
            <v>송전전공</v>
          </cell>
          <cell r="B38">
            <v>98717</v>
          </cell>
          <cell r="C38">
            <v>220908</v>
          </cell>
          <cell r="D38">
            <v>213858</v>
          </cell>
          <cell r="E38">
            <v>-3.1899999999999998E-2</v>
          </cell>
          <cell r="F38">
            <v>95567</v>
          </cell>
        </row>
        <row r="39">
          <cell r="A39" t="str">
            <v>슬레이트공</v>
          </cell>
          <cell r="B39">
            <v>51935</v>
          </cell>
          <cell r="C39">
            <v>73049</v>
          </cell>
          <cell r="D39">
            <v>75895</v>
          </cell>
          <cell r="E39">
            <v>3.8899999999999997E-2</v>
          </cell>
          <cell r="F39">
            <v>53955</v>
          </cell>
        </row>
        <row r="40">
          <cell r="A40" t="str">
            <v>시공측량사</v>
          </cell>
          <cell r="B40">
            <v>39183</v>
          </cell>
          <cell r="C40">
            <v>56005</v>
          </cell>
          <cell r="D40">
            <v>55504</v>
          </cell>
          <cell r="E40">
            <v>-8.8999999999999999E-3</v>
          </cell>
          <cell r="F40">
            <v>38834</v>
          </cell>
        </row>
        <row r="41">
          <cell r="A41" t="str">
            <v>아스타일공</v>
          </cell>
          <cell r="B41">
            <v>48099</v>
          </cell>
          <cell r="C41">
            <v>60592</v>
          </cell>
          <cell r="D41">
            <v>62199</v>
          </cell>
          <cell r="E41">
            <v>2.6499999999999999E-2</v>
          </cell>
          <cell r="F41">
            <v>49373</v>
          </cell>
        </row>
        <row r="42">
          <cell r="A42" t="str">
            <v>양생공</v>
          </cell>
          <cell r="B42">
            <v>32362</v>
          </cell>
          <cell r="C42">
            <v>41336</v>
          </cell>
          <cell r="D42">
            <v>44843</v>
          </cell>
          <cell r="E42">
            <v>8.48E-2</v>
          </cell>
          <cell r="F42">
            <v>35106</v>
          </cell>
        </row>
        <row r="43">
          <cell r="A43" t="str">
            <v>용접공(일반)</v>
          </cell>
          <cell r="B43">
            <v>52484</v>
          </cell>
          <cell r="C43">
            <v>60956</v>
          </cell>
          <cell r="D43">
            <v>65529</v>
          </cell>
          <cell r="E43">
            <v>7.4999999999999997E-2</v>
          </cell>
          <cell r="F43">
            <v>56420</v>
          </cell>
        </row>
        <row r="44">
          <cell r="A44" t="str">
            <v>운전사</v>
          </cell>
          <cell r="B44">
            <v>44639</v>
          </cell>
          <cell r="C44">
            <v>47888</v>
          </cell>
          <cell r="D44">
            <v>44779</v>
          </cell>
          <cell r="E44">
            <v>-6.4899999999999999E-2</v>
          </cell>
          <cell r="F44">
            <v>41741</v>
          </cell>
        </row>
        <row r="45">
          <cell r="A45" t="str">
            <v>유리공</v>
          </cell>
          <cell r="B45">
            <v>43662</v>
          </cell>
          <cell r="C45">
            <v>59324</v>
          </cell>
          <cell r="D45">
            <v>62176</v>
          </cell>
          <cell r="E45">
            <v>4.8000000000000001E-2</v>
          </cell>
          <cell r="F45">
            <v>45757</v>
          </cell>
        </row>
        <row r="46">
          <cell r="A46" t="str">
            <v>잠수부</v>
          </cell>
          <cell r="B46">
            <v>67079</v>
          </cell>
          <cell r="C46">
            <v>82746</v>
          </cell>
          <cell r="D46">
            <v>75164</v>
          </cell>
          <cell r="E46">
            <v>-9.1600000000000001E-2</v>
          </cell>
          <cell r="F46">
            <v>60934</v>
          </cell>
        </row>
        <row r="47">
          <cell r="A47" t="str">
            <v>저압케이블전공</v>
          </cell>
          <cell r="B47">
            <v>59227</v>
          </cell>
          <cell r="C47">
            <v>61271</v>
          </cell>
          <cell r="D47">
            <v>63007</v>
          </cell>
          <cell r="E47">
            <v>2.8299999999999999E-2</v>
          </cell>
          <cell r="F47">
            <v>60903</v>
          </cell>
        </row>
        <row r="48">
          <cell r="A48" t="str">
            <v>전기기사1급</v>
          </cell>
          <cell r="B48">
            <v>56067</v>
          </cell>
          <cell r="C48">
            <v>85975</v>
          </cell>
          <cell r="D48">
            <v>65241</v>
          </cell>
          <cell r="E48">
            <v>-0.24110000000000001</v>
          </cell>
          <cell r="F48">
            <v>42549</v>
          </cell>
        </row>
        <row r="49">
          <cell r="A49" t="str">
            <v>전기기사2급</v>
          </cell>
          <cell r="B49">
            <v>46083</v>
          </cell>
          <cell r="C49">
            <v>68243</v>
          </cell>
          <cell r="D49">
            <v>57636</v>
          </cell>
          <cell r="E49">
            <v>-0.15540000000000001</v>
          </cell>
          <cell r="F49">
            <v>38921</v>
          </cell>
        </row>
        <row r="50">
          <cell r="A50" t="str">
            <v>절단공</v>
          </cell>
          <cell r="B50">
            <v>47599</v>
          </cell>
          <cell r="C50">
            <v>65939</v>
          </cell>
          <cell r="D50">
            <v>64162</v>
          </cell>
          <cell r="E50">
            <v>-2.69E-2</v>
          </cell>
          <cell r="F50">
            <v>46318</v>
          </cell>
        </row>
        <row r="51">
          <cell r="A51" t="str">
            <v>정비공</v>
          </cell>
          <cell r="B51">
            <v>40883</v>
          </cell>
          <cell r="C51">
            <v>48947</v>
          </cell>
          <cell r="D51">
            <v>49414</v>
          </cell>
          <cell r="E51">
            <v>9.4999999999999998E-3</v>
          </cell>
          <cell r="F51">
            <v>41271</v>
          </cell>
        </row>
        <row r="52">
          <cell r="A52" t="str">
            <v>중급기술자</v>
          </cell>
          <cell r="B52">
            <v>76453</v>
          </cell>
          <cell r="C52">
            <v>76463</v>
          </cell>
          <cell r="D52">
            <v>90147</v>
          </cell>
          <cell r="E52">
            <v>0.1789</v>
          </cell>
          <cell r="F52">
            <v>90130</v>
          </cell>
        </row>
        <row r="53">
          <cell r="A53" t="str">
            <v>지적기사1급</v>
          </cell>
          <cell r="B53">
            <v>56067</v>
          </cell>
          <cell r="C53">
            <v>85975</v>
          </cell>
          <cell r="D53">
            <v>88314</v>
          </cell>
          <cell r="E53">
            <v>2.7199999999999998E-2</v>
          </cell>
          <cell r="F53">
            <v>57592</v>
          </cell>
        </row>
        <row r="54">
          <cell r="A54" t="str">
            <v>지적기사2급</v>
          </cell>
          <cell r="B54">
            <v>46083</v>
          </cell>
          <cell r="C54">
            <v>68243</v>
          </cell>
          <cell r="D54">
            <v>69598</v>
          </cell>
          <cell r="E54">
            <v>1.9800000000000002E-2</v>
          </cell>
          <cell r="F54">
            <v>46995</v>
          </cell>
        </row>
        <row r="55">
          <cell r="A55" t="str">
            <v>창호목공</v>
          </cell>
          <cell r="B55">
            <v>51073</v>
          </cell>
          <cell r="C55">
            <v>64868</v>
          </cell>
          <cell r="D55">
            <v>64829</v>
          </cell>
          <cell r="E55">
            <v>-5.9999999999999995E-4</v>
          </cell>
          <cell r="F55">
            <v>51042</v>
          </cell>
        </row>
        <row r="56">
          <cell r="A56" t="str">
            <v>철골공</v>
          </cell>
          <cell r="B56">
            <v>51817</v>
          </cell>
          <cell r="C56">
            <v>65054</v>
          </cell>
          <cell r="D56">
            <v>66046</v>
          </cell>
          <cell r="E56">
            <v>1.52E-2</v>
          </cell>
          <cell r="F56">
            <v>52604</v>
          </cell>
        </row>
        <row r="57">
          <cell r="A57" t="str">
            <v>철공</v>
          </cell>
          <cell r="B57">
            <v>45243</v>
          </cell>
          <cell r="C57">
            <v>66194</v>
          </cell>
          <cell r="D57">
            <v>67900</v>
          </cell>
          <cell r="E57">
            <v>2.5700000000000001E-2</v>
          </cell>
          <cell r="F57">
            <v>46405</v>
          </cell>
        </row>
        <row r="58">
          <cell r="A58" t="str">
            <v>철근공</v>
          </cell>
          <cell r="B58">
            <v>52414</v>
          </cell>
          <cell r="C58">
            <v>69452</v>
          </cell>
          <cell r="D58">
            <v>70979</v>
          </cell>
          <cell r="E58">
            <v>2.1899999999999999E-2</v>
          </cell>
          <cell r="F58">
            <v>53561</v>
          </cell>
        </row>
        <row r="59">
          <cell r="A59" t="str">
            <v>철판공</v>
          </cell>
          <cell r="B59">
            <v>45102</v>
          </cell>
          <cell r="C59">
            <v>66869</v>
          </cell>
          <cell r="D59">
            <v>69932</v>
          </cell>
          <cell r="E59">
            <v>4.58E-2</v>
          </cell>
          <cell r="F59">
            <v>47167</v>
          </cell>
        </row>
        <row r="60">
          <cell r="A60" t="str">
            <v>초급기술자</v>
          </cell>
          <cell r="B60">
            <v>59401</v>
          </cell>
          <cell r="C60">
            <v>55983</v>
          </cell>
          <cell r="D60">
            <v>63872</v>
          </cell>
          <cell r="E60">
            <v>0.1409</v>
          </cell>
          <cell r="F60">
            <v>67770</v>
          </cell>
        </row>
        <row r="61">
          <cell r="A61" t="str">
            <v>측부</v>
          </cell>
          <cell r="B61">
            <v>29434</v>
          </cell>
          <cell r="C61">
            <v>32570</v>
          </cell>
          <cell r="D61">
            <v>33929</v>
          </cell>
          <cell r="E61">
            <v>4.1700000000000001E-2</v>
          </cell>
          <cell r="F61">
            <v>30661</v>
          </cell>
        </row>
        <row r="62">
          <cell r="A62" t="str">
            <v>측지기사1급</v>
          </cell>
          <cell r="B62">
            <v>58764</v>
          </cell>
          <cell r="C62">
            <v>57007</v>
          </cell>
          <cell r="D62">
            <v>57007</v>
          </cell>
          <cell r="E62">
            <v>0</v>
          </cell>
          <cell r="F62">
            <v>58764</v>
          </cell>
        </row>
        <row r="63">
          <cell r="A63" t="str">
            <v>측지기사2급</v>
          </cell>
          <cell r="B63">
            <v>46887</v>
          </cell>
          <cell r="C63">
            <v>47524</v>
          </cell>
          <cell r="D63">
            <v>47524</v>
          </cell>
          <cell r="E63">
            <v>0</v>
          </cell>
          <cell r="F63">
            <v>46887</v>
          </cell>
        </row>
        <row r="64">
          <cell r="A64" t="str">
            <v>콘크리트공</v>
          </cell>
          <cell r="B64">
            <v>47061</v>
          </cell>
          <cell r="C64">
            <v>61538</v>
          </cell>
          <cell r="D64">
            <v>64591</v>
          </cell>
          <cell r="E64">
            <v>4.9599999999999998E-2</v>
          </cell>
          <cell r="F64">
            <v>49395</v>
          </cell>
        </row>
        <row r="65">
          <cell r="A65" t="str">
            <v>타일공</v>
          </cell>
          <cell r="B65">
            <v>53541</v>
          </cell>
          <cell r="C65">
            <v>66101</v>
          </cell>
          <cell r="D65">
            <v>65646</v>
          </cell>
          <cell r="E65">
            <v>-6.7999999999999996E-3</v>
          </cell>
          <cell r="F65">
            <v>53176</v>
          </cell>
        </row>
        <row r="66">
          <cell r="A66" t="str">
            <v>통신기사1급</v>
          </cell>
          <cell r="B66">
            <v>67550</v>
          </cell>
          <cell r="C66">
            <v>92125</v>
          </cell>
          <cell r="D66">
            <v>89527</v>
          </cell>
          <cell r="E66">
            <v>-2.8199999999999999E-2</v>
          </cell>
          <cell r="F66">
            <v>65645</v>
          </cell>
        </row>
        <row r="67">
          <cell r="A67" t="str">
            <v>통신기사2급</v>
          </cell>
          <cell r="B67">
            <v>52445</v>
          </cell>
          <cell r="C67">
            <v>79144</v>
          </cell>
          <cell r="D67">
            <v>78395</v>
          </cell>
          <cell r="E67">
            <v>-9.4000000000000004E-3</v>
          </cell>
          <cell r="F67">
            <v>51952</v>
          </cell>
        </row>
        <row r="68">
          <cell r="A68" t="str">
            <v>통신내선공</v>
          </cell>
          <cell r="B68">
            <v>44035</v>
          </cell>
          <cell r="C68">
            <v>63196</v>
          </cell>
          <cell r="D68">
            <v>70804</v>
          </cell>
          <cell r="E68">
            <v>0.1203</v>
          </cell>
          <cell r="F68">
            <v>49332</v>
          </cell>
        </row>
        <row r="69">
          <cell r="A69" t="str">
            <v>통신설비공</v>
          </cell>
          <cell r="B69">
            <v>43420</v>
          </cell>
          <cell r="C69">
            <v>66382</v>
          </cell>
          <cell r="D69">
            <v>73709</v>
          </cell>
          <cell r="E69">
            <v>0.1103</v>
          </cell>
          <cell r="F69">
            <v>48209</v>
          </cell>
        </row>
        <row r="70">
          <cell r="A70" t="str">
            <v>통신외선공</v>
          </cell>
          <cell r="B70">
            <v>53530</v>
          </cell>
          <cell r="C70">
            <v>76579</v>
          </cell>
          <cell r="D70">
            <v>84302</v>
          </cell>
          <cell r="E70">
            <v>0.1008</v>
          </cell>
          <cell r="F70">
            <v>58925</v>
          </cell>
        </row>
        <row r="71">
          <cell r="A71" t="str">
            <v>통신케이블공</v>
          </cell>
          <cell r="B71">
            <v>59311</v>
          </cell>
          <cell r="C71">
            <v>78241</v>
          </cell>
          <cell r="D71">
            <v>87823</v>
          </cell>
          <cell r="E71">
            <v>0.12239999999999999</v>
          </cell>
          <cell r="F71">
            <v>66570</v>
          </cell>
        </row>
        <row r="72">
          <cell r="A72" t="str">
            <v>특별인부</v>
          </cell>
          <cell r="B72">
            <v>43825</v>
          </cell>
          <cell r="C72">
            <v>53828</v>
          </cell>
          <cell r="D72">
            <v>55074</v>
          </cell>
          <cell r="E72">
            <v>2.3099999999999999E-2</v>
          </cell>
          <cell r="F72">
            <v>44837</v>
          </cell>
        </row>
        <row r="73">
          <cell r="A73" t="str">
            <v>특수비계공</v>
          </cell>
          <cell r="B73">
            <v>65384</v>
          </cell>
          <cell r="C73">
            <v>86144</v>
          </cell>
          <cell r="D73">
            <v>91943</v>
          </cell>
          <cell r="E73">
            <v>6.7299999999999999E-2</v>
          </cell>
          <cell r="F73">
            <v>69784</v>
          </cell>
        </row>
        <row r="74">
          <cell r="A74" t="str">
            <v>포설공</v>
          </cell>
          <cell r="B74">
            <v>45444</v>
          </cell>
          <cell r="C74">
            <v>69371</v>
          </cell>
          <cell r="D74">
            <v>66328</v>
          </cell>
          <cell r="E74">
            <v>-4.3799999999999999E-2</v>
          </cell>
          <cell r="F74">
            <v>43453</v>
          </cell>
        </row>
        <row r="75">
          <cell r="A75" t="str">
            <v>포장공</v>
          </cell>
          <cell r="B75">
            <v>56938</v>
          </cell>
          <cell r="C75">
            <v>70037</v>
          </cell>
          <cell r="D75">
            <v>68240</v>
          </cell>
          <cell r="E75">
            <v>-2.5600000000000001E-2</v>
          </cell>
          <cell r="F75">
            <v>55480</v>
          </cell>
        </row>
        <row r="76">
          <cell r="A76" t="str">
            <v>플랜트전공</v>
          </cell>
          <cell r="B76">
            <v>54624</v>
          </cell>
          <cell r="C76">
            <v>60807</v>
          </cell>
          <cell r="D76">
            <v>62877</v>
          </cell>
          <cell r="E76">
            <v>3.4000000000000002E-2</v>
          </cell>
          <cell r="F76">
            <v>56481</v>
          </cell>
        </row>
        <row r="77">
          <cell r="A77" t="str">
            <v>할석공</v>
          </cell>
          <cell r="B77">
            <v>56797</v>
          </cell>
          <cell r="C77">
            <v>68864</v>
          </cell>
          <cell r="D77">
            <v>65748</v>
          </cell>
          <cell r="E77">
            <v>-4.5199999999999997E-2</v>
          </cell>
          <cell r="F77">
            <v>54229</v>
          </cell>
        </row>
        <row r="78">
          <cell r="A78" t="str">
            <v>함석공</v>
          </cell>
          <cell r="B78">
            <v>44137</v>
          </cell>
          <cell r="C78">
            <v>54346</v>
          </cell>
          <cell r="D78">
            <v>66277</v>
          </cell>
          <cell r="E78">
            <v>0.2195</v>
          </cell>
          <cell r="F78">
            <v>53825</v>
          </cell>
        </row>
        <row r="79">
          <cell r="A79" t="str">
            <v>형틀목공</v>
          </cell>
          <cell r="B79">
            <v>51523</v>
          </cell>
          <cell r="C79">
            <v>65580</v>
          </cell>
          <cell r="D79">
            <v>70616</v>
          </cell>
          <cell r="E79">
            <v>7.6700000000000004E-2</v>
          </cell>
          <cell r="F79">
            <v>55474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표지"/>
      <sheetName val="작업부산물"/>
      <sheetName val="물량집계표"/>
      <sheetName val="옥외관로집계"/>
      <sheetName val="터파기(보도)"/>
      <sheetName val="터파기(차도)"/>
      <sheetName val="핸드홀맨홀부표"/>
      <sheetName val="터파기량집계"/>
      <sheetName val="노임"/>
      <sheetName val="노임 (2)"/>
      <sheetName val="품산출서"/>
      <sheetName val="설계명세서"/>
      <sheetName val="공사비예산서"/>
      <sheetName val="예정공정표"/>
      <sheetName val="공사설명서"/>
      <sheetName val="공사계획서"/>
      <sheetName val="물가비교표"/>
      <sheetName val="Sheet11"/>
      <sheetName val="Sheet12"/>
      <sheetName val="Sheet13"/>
      <sheetName val="Sheet14"/>
      <sheetName val="Sheet15"/>
      <sheetName val="Sheet16"/>
      <sheetName val="Module1"/>
      <sheetName val="Module3"/>
      <sheetName val="Module4"/>
      <sheetName val="Module2"/>
      <sheetName val="Sheet7"/>
      <sheetName val="노임단가(2000하반기)"/>
      <sheetName val="노임단가"/>
      <sheetName val="01하반기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1">
          <cell r="B11" t="str">
            <v>A</v>
          </cell>
          <cell r="C11" t="str">
            <v>B</v>
          </cell>
          <cell r="D11" t="str">
            <v>C</v>
          </cell>
          <cell r="E11" t="str">
            <v>D</v>
          </cell>
          <cell r="F11" t="str">
            <v>A*(1+변동율)</v>
          </cell>
        </row>
        <row r="12">
          <cell r="A12" t="str">
            <v>CPU시험기사</v>
          </cell>
          <cell r="B12">
            <v>59768</v>
          </cell>
          <cell r="C12">
            <v>77149</v>
          </cell>
          <cell r="D12">
            <v>80163</v>
          </cell>
          <cell r="E12">
            <v>3.9100000000000003E-2</v>
          </cell>
          <cell r="F12">
            <v>62104</v>
          </cell>
        </row>
        <row r="13">
          <cell r="A13" t="str">
            <v>H/W설치기사</v>
          </cell>
          <cell r="B13">
            <v>62475</v>
          </cell>
          <cell r="C13">
            <v>80297</v>
          </cell>
          <cell r="D13">
            <v>82913</v>
          </cell>
          <cell r="E13">
            <v>3.2599999999999997E-2</v>
          </cell>
          <cell r="F13">
            <v>64511</v>
          </cell>
        </row>
        <row r="14">
          <cell r="A14" t="str">
            <v>H/W시험기사</v>
          </cell>
          <cell r="B14">
            <v>62461</v>
          </cell>
          <cell r="C14">
            <v>80594</v>
          </cell>
          <cell r="D14">
            <v>84088</v>
          </cell>
          <cell r="E14">
            <v>4.3400000000000001E-2</v>
          </cell>
          <cell r="F14">
            <v>65171</v>
          </cell>
        </row>
        <row r="15">
          <cell r="A15" t="str">
            <v>S/W시험기사</v>
          </cell>
          <cell r="B15">
            <v>63623</v>
          </cell>
          <cell r="C15">
            <v>81691</v>
          </cell>
          <cell r="D15">
            <v>85238</v>
          </cell>
          <cell r="E15">
            <v>4.3400000000000001E-2</v>
          </cell>
          <cell r="F15">
            <v>66384</v>
          </cell>
        </row>
        <row r="16">
          <cell r="A16" t="str">
            <v>건축목공</v>
          </cell>
          <cell r="B16">
            <v>57295</v>
          </cell>
          <cell r="C16">
            <v>69710</v>
          </cell>
          <cell r="D16">
            <v>71803</v>
          </cell>
          <cell r="E16">
            <v>0.03</v>
          </cell>
          <cell r="F16">
            <v>59013</v>
          </cell>
        </row>
        <row r="17">
          <cell r="A17" t="str">
            <v>고급기술자</v>
          </cell>
          <cell r="B17">
            <v>128709</v>
          </cell>
          <cell r="C17">
            <v>111484</v>
          </cell>
          <cell r="D17">
            <v>117140</v>
          </cell>
          <cell r="E17">
            <v>5.0700000000000002E-2</v>
          </cell>
          <cell r="F17">
            <v>135234</v>
          </cell>
        </row>
        <row r="18">
          <cell r="A18" t="str">
            <v>고압케이블전공</v>
          </cell>
          <cell r="B18">
            <v>64097</v>
          </cell>
          <cell r="C18">
            <v>70173</v>
          </cell>
          <cell r="D18">
            <v>74584</v>
          </cell>
          <cell r="E18">
            <v>6.2899999999999998E-2</v>
          </cell>
          <cell r="F18">
            <v>68128</v>
          </cell>
        </row>
        <row r="19">
          <cell r="A19" t="str">
            <v>광케이블기사</v>
          </cell>
          <cell r="B19">
            <v>95267</v>
          </cell>
          <cell r="C19">
            <v>136647</v>
          </cell>
          <cell r="D19">
            <v>120493</v>
          </cell>
          <cell r="E19">
            <v>-0.1182</v>
          </cell>
          <cell r="F19">
            <v>84006</v>
          </cell>
        </row>
        <row r="20">
          <cell r="A20" t="str">
            <v>광통신기사</v>
          </cell>
          <cell r="B20">
            <v>90888</v>
          </cell>
          <cell r="C20">
            <v>151365</v>
          </cell>
          <cell r="D20">
            <v>149857</v>
          </cell>
          <cell r="E20">
            <v>-0.01</v>
          </cell>
          <cell r="F20">
            <v>89979</v>
          </cell>
        </row>
        <row r="21">
          <cell r="A21" t="str">
            <v>궤도공</v>
          </cell>
          <cell r="B21">
            <v>58493</v>
          </cell>
          <cell r="C21">
            <v>76255</v>
          </cell>
          <cell r="D21">
            <v>60000</v>
          </cell>
          <cell r="E21">
            <v>-0.2132</v>
          </cell>
          <cell r="F21">
            <v>46022</v>
          </cell>
        </row>
        <row r="22">
          <cell r="A22" t="str">
            <v>기계공</v>
          </cell>
          <cell r="B22">
            <v>38762</v>
          </cell>
          <cell r="C22">
            <v>56508</v>
          </cell>
          <cell r="D22">
            <v>58906</v>
          </cell>
          <cell r="E22">
            <v>4.24E-2</v>
          </cell>
          <cell r="F22">
            <v>40405</v>
          </cell>
        </row>
        <row r="23">
          <cell r="A23" t="str">
            <v>기계설치공</v>
          </cell>
          <cell r="B23">
            <v>49117</v>
          </cell>
          <cell r="C23">
            <v>62084</v>
          </cell>
          <cell r="D23">
            <v>67415</v>
          </cell>
          <cell r="E23">
            <v>8.5900000000000004E-2</v>
          </cell>
          <cell r="F23">
            <v>53336</v>
          </cell>
        </row>
        <row r="24">
          <cell r="A24" t="str">
            <v>기와공</v>
          </cell>
          <cell r="B24">
            <v>58370</v>
          </cell>
          <cell r="C24">
            <v>78724</v>
          </cell>
          <cell r="D24">
            <v>69476</v>
          </cell>
          <cell r="E24">
            <v>-0.11749999999999999</v>
          </cell>
          <cell r="F24">
            <v>51511</v>
          </cell>
        </row>
        <row r="25">
          <cell r="A25" t="str">
            <v>내선전공</v>
          </cell>
          <cell r="B25">
            <v>50221</v>
          </cell>
          <cell r="C25">
            <v>54556</v>
          </cell>
          <cell r="D25">
            <v>57286</v>
          </cell>
          <cell r="E25">
            <v>0.05</v>
          </cell>
          <cell r="F25">
            <v>52732</v>
          </cell>
        </row>
        <row r="26">
          <cell r="A26" t="str">
            <v>내장공</v>
          </cell>
          <cell r="B26">
            <v>56944</v>
          </cell>
          <cell r="C26">
            <v>69893</v>
          </cell>
          <cell r="D26">
            <v>72244</v>
          </cell>
          <cell r="E26">
            <v>3.3599999999999998E-2</v>
          </cell>
          <cell r="F26">
            <v>58857</v>
          </cell>
        </row>
        <row r="27">
          <cell r="A27" t="str">
            <v>도장공</v>
          </cell>
          <cell r="B27">
            <v>52816</v>
          </cell>
          <cell r="C27">
            <v>60299</v>
          </cell>
          <cell r="D27">
            <v>63083</v>
          </cell>
          <cell r="E27">
            <v>4.6199999999999998E-2</v>
          </cell>
          <cell r="F27">
            <v>55256</v>
          </cell>
        </row>
        <row r="28">
          <cell r="A28" t="str">
            <v>루피공</v>
          </cell>
          <cell r="B28">
            <v>73311</v>
          </cell>
          <cell r="C28">
            <v>61818</v>
          </cell>
          <cell r="D28">
            <v>61818</v>
          </cell>
          <cell r="E28">
            <v>0</v>
          </cell>
          <cell r="F28">
            <v>73311</v>
          </cell>
        </row>
        <row r="29">
          <cell r="A29" t="str">
            <v>무선안테나공</v>
          </cell>
          <cell r="B29">
            <v>53066</v>
          </cell>
          <cell r="C29">
            <v>108946</v>
          </cell>
          <cell r="D29">
            <v>110956</v>
          </cell>
          <cell r="E29">
            <v>1.84E-2</v>
          </cell>
          <cell r="F29">
            <v>54042</v>
          </cell>
        </row>
        <row r="30">
          <cell r="A30" t="str">
            <v>미장공</v>
          </cell>
          <cell r="B30">
            <v>55128</v>
          </cell>
          <cell r="C30">
            <v>69194</v>
          </cell>
          <cell r="D30">
            <v>71283</v>
          </cell>
          <cell r="E30">
            <v>3.0200000000000001E-2</v>
          </cell>
          <cell r="F30">
            <v>56792</v>
          </cell>
        </row>
        <row r="31">
          <cell r="A31" t="str">
            <v>방수공</v>
          </cell>
          <cell r="B31">
            <v>50209</v>
          </cell>
          <cell r="C31">
            <v>57209</v>
          </cell>
          <cell r="D31">
            <v>57701</v>
          </cell>
          <cell r="E31">
            <v>8.6E-3</v>
          </cell>
          <cell r="F31">
            <v>50640</v>
          </cell>
        </row>
        <row r="32">
          <cell r="A32" t="str">
            <v>배관공</v>
          </cell>
          <cell r="B32">
            <v>48835</v>
          </cell>
          <cell r="C32">
            <v>56402</v>
          </cell>
          <cell r="D32">
            <v>58907</v>
          </cell>
          <cell r="E32">
            <v>4.4400000000000002E-2</v>
          </cell>
          <cell r="F32">
            <v>51003</v>
          </cell>
        </row>
        <row r="33">
          <cell r="A33" t="str">
            <v>배전전공</v>
          </cell>
          <cell r="B33">
            <v>76885</v>
          </cell>
          <cell r="C33">
            <v>177197</v>
          </cell>
          <cell r="D33">
            <v>192602</v>
          </cell>
          <cell r="E33">
            <v>8.6900000000000005E-2</v>
          </cell>
          <cell r="F33">
            <v>83566</v>
          </cell>
        </row>
        <row r="34">
          <cell r="A34" t="str">
            <v>보통인부</v>
          </cell>
          <cell r="B34">
            <v>30383</v>
          </cell>
          <cell r="C34">
            <v>35932</v>
          </cell>
          <cell r="D34">
            <v>37736</v>
          </cell>
          <cell r="E34">
            <v>5.0200000000000002E-2</v>
          </cell>
          <cell r="F34">
            <v>31908</v>
          </cell>
        </row>
        <row r="35">
          <cell r="A35" t="str">
            <v>비계공</v>
          </cell>
          <cell r="B35">
            <v>58800</v>
          </cell>
          <cell r="C35">
            <v>77373</v>
          </cell>
          <cell r="D35">
            <v>79467</v>
          </cell>
          <cell r="E35">
            <v>2.7099999999999999E-2</v>
          </cell>
          <cell r="F35">
            <v>60393</v>
          </cell>
        </row>
        <row r="36">
          <cell r="A36" t="str">
            <v>샤시공</v>
          </cell>
          <cell r="B36">
            <v>49959</v>
          </cell>
          <cell r="C36">
            <v>62029</v>
          </cell>
          <cell r="D36">
            <v>65647</v>
          </cell>
          <cell r="E36">
            <v>5.8299999999999998E-2</v>
          </cell>
          <cell r="F36">
            <v>52871</v>
          </cell>
        </row>
        <row r="37">
          <cell r="A37" t="str">
            <v>선반공</v>
          </cell>
          <cell r="B37">
            <v>55685</v>
          </cell>
          <cell r="C37">
            <v>70175</v>
          </cell>
          <cell r="D37">
            <v>78752</v>
          </cell>
          <cell r="E37">
            <v>0.1222</v>
          </cell>
          <cell r="F37">
            <v>62489</v>
          </cell>
        </row>
        <row r="38">
          <cell r="A38" t="str">
            <v>셔터공</v>
          </cell>
          <cell r="B38">
            <v>56506</v>
          </cell>
          <cell r="C38">
            <v>69166</v>
          </cell>
          <cell r="D38">
            <v>64659</v>
          </cell>
          <cell r="E38">
            <v>-6.5199999999999994E-2</v>
          </cell>
          <cell r="F38">
            <v>52821</v>
          </cell>
        </row>
        <row r="39">
          <cell r="A39" t="str">
            <v>송전전공</v>
          </cell>
          <cell r="B39">
            <v>95468</v>
          </cell>
          <cell r="C39">
            <v>213626</v>
          </cell>
          <cell r="D39">
            <v>234733</v>
          </cell>
          <cell r="E39">
            <v>9.8799999999999999E-2</v>
          </cell>
          <cell r="F39">
            <v>104900</v>
          </cell>
        </row>
        <row r="40">
          <cell r="A40" t="str">
            <v>슬레이트공</v>
          </cell>
          <cell r="B40">
            <v>52762</v>
          </cell>
          <cell r="C40">
            <v>74212</v>
          </cell>
          <cell r="D40">
            <v>72727</v>
          </cell>
          <cell r="E40">
            <v>-0.02</v>
          </cell>
          <cell r="F40">
            <v>51706</v>
          </cell>
        </row>
        <row r="41">
          <cell r="A41" t="str">
            <v>시공측량사</v>
          </cell>
          <cell r="B41">
            <v>35377</v>
          </cell>
          <cell r="C41">
            <v>50559</v>
          </cell>
          <cell r="D41">
            <v>58506</v>
          </cell>
          <cell r="E41">
            <v>0.15720000000000001</v>
          </cell>
          <cell r="F41">
            <v>40938</v>
          </cell>
        </row>
        <row r="42">
          <cell r="A42" t="str">
            <v>아스타일공</v>
          </cell>
          <cell r="B42">
            <v>53875</v>
          </cell>
          <cell r="C42">
            <v>67874</v>
          </cell>
          <cell r="D42">
            <v>71686</v>
          </cell>
          <cell r="E42">
            <v>5.62E-2</v>
          </cell>
          <cell r="F42">
            <v>56902</v>
          </cell>
        </row>
        <row r="43">
          <cell r="A43" t="str">
            <v>양생공</v>
          </cell>
          <cell r="B43">
            <v>35955</v>
          </cell>
          <cell r="C43">
            <v>45929</v>
          </cell>
          <cell r="D43">
            <v>42244</v>
          </cell>
          <cell r="E43">
            <v>-8.0199999999999994E-2</v>
          </cell>
          <cell r="F43">
            <v>33071</v>
          </cell>
        </row>
        <row r="44">
          <cell r="A44" t="str">
            <v>용접공(일반)</v>
          </cell>
          <cell r="B44">
            <v>60465</v>
          </cell>
          <cell r="C44">
            <v>70228</v>
          </cell>
          <cell r="D44">
            <v>74061</v>
          </cell>
          <cell r="E44">
            <v>5.4600000000000003E-2</v>
          </cell>
          <cell r="F44">
            <v>63766</v>
          </cell>
        </row>
        <row r="45">
          <cell r="A45" t="str">
            <v>운전사</v>
          </cell>
          <cell r="B45">
            <v>48198</v>
          </cell>
          <cell r="C45">
            <v>51708</v>
          </cell>
          <cell r="D45">
            <v>51077</v>
          </cell>
          <cell r="E45">
            <v>-1.2200000000000001E-2</v>
          </cell>
          <cell r="F45">
            <v>47609</v>
          </cell>
        </row>
        <row r="46">
          <cell r="A46" t="str">
            <v>유리공</v>
          </cell>
          <cell r="B46">
            <v>48520</v>
          </cell>
          <cell r="C46">
            <v>65935</v>
          </cell>
          <cell r="D46">
            <v>63783</v>
          </cell>
          <cell r="E46">
            <v>-3.2599999999999997E-2</v>
          </cell>
          <cell r="F46">
            <v>46938</v>
          </cell>
        </row>
        <row r="47">
          <cell r="A47" t="str">
            <v>잠수부</v>
          </cell>
          <cell r="B47">
            <v>74613</v>
          </cell>
          <cell r="C47">
            <v>92040</v>
          </cell>
          <cell r="D47">
            <v>81832</v>
          </cell>
          <cell r="E47">
            <v>-0.1109</v>
          </cell>
          <cell r="F47">
            <v>66338</v>
          </cell>
        </row>
        <row r="48">
          <cell r="A48" t="str">
            <v>저압케이블전공</v>
          </cell>
          <cell r="B48">
            <v>59916</v>
          </cell>
          <cell r="C48">
            <v>61980</v>
          </cell>
          <cell r="D48">
            <v>61877</v>
          </cell>
          <cell r="E48">
            <v>-1.6999999999999999E-3</v>
          </cell>
          <cell r="F48">
            <v>59814</v>
          </cell>
        </row>
        <row r="49">
          <cell r="A49" t="str">
            <v>전기기사1급</v>
          </cell>
          <cell r="B49">
            <v>59198</v>
          </cell>
          <cell r="C49">
            <v>64723</v>
          </cell>
          <cell r="D49">
            <v>64241</v>
          </cell>
          <cell r="E49">
            <v>-7.4000000000000003E-3</v>
          </cell>
          <cell r="F49">
            <v>58759</v>
          </cell>
        </row>
        <row r="50">
          <cell r="A50" t="str">
            <v>전기기사2급</v>
          </cell>
          <cell r="B50">
            <v>37161</v>
          </cell>
          <cell r="C50">
            <v>55027</v>
          </cell>
          <cell r="D50">
            <v>55069</v>
          </cell>
          <cell r="E50">
            <v>8.0000000000000004E-4</v>
          </cell>
          <cell r="F50">
            <v>37190</v>
          </cell>
        </row>
        <row r="51">
          <cell r="A51" t="str">
            <v>절단공</v>
          </cell>
          <cell r="B51">
            <v>43210</v>
          </cell>
          <cell r="C51">
            <v>59851</v>
          </cell>
          <cell r="D51">
            <v>65881</v>
          </cell>
          <cell r="E51">
            <v>0.1008</v>
          </cell>
          <cell r="F51">
            <v>47565</v>
          </cell>
        </row>
        <row r="52">
          <cell r="A52" t="str">
            <v>정비공</v>
          </cell>
          <cell r="B52">
            <v>45315</v>
          </cell>
          <cell r="C52">
            <v>54258</v>
          </cell>
          <cell r="D52">
            <v>52502</v>
          </cell>
          <cell r="E52">
            <v>-3.2399999999999998E-2</v>
          </cell>
          <cell r="F52">
            <v>43846</v>
          </cell>
        </row>
        <row r="53">
          <cell r="A53" t="str">
            <v>중급기술자</v>
          </cell>
          <cell r="B53">
            <v>90130</v>
          </cell>
          <cell r="C53">
            <v>90147</v>
          </cell>
          <cell r="D53">
            <v>97488</v>
          </cell>
          <cell r="E53">
            <v>8.14E-2</v>
          </cell>
          <cell r="F53">
            <v>97466</v>
          </cell>
        </row>
        <row r="54">
          <cell r="A54" t="str">
            <v>지적기사1급</v>
          </cell>
          <cell r="B54">
            <v>60575</v>
          </cell>
          <cell r="C54">
            <v>92878</v>
          </cell>
          <cell r="D54">
            <v>93540</v>
          </cell>
          <cell r="E54">
            <v>7.1000000000000004E-3</v>
          </cell>
          <cell r="F54">
            <v>61005</v>
          </cell>
        </row>
        <row r="55">
          <cell r="A55" t="str">
            <v>지적기사2급</v>
          </cell>
          <cell r="B55">
            <v>48761</v>
          </cell>
          <cell r="C55">
            <v>72206</v>
          </cell>
          <cell r="D55">
            <v>72183</v>
          </cell>
          <cell r="E55">
            <v>-2.9999999999999997E-4</v>
          </cell>
          <cell r="F55">
            <v>48746</v>
          </cell>
        </row>
        <row r="56">
          <cell r="A56" t="str">
            <v>창호목공</v>
          </cell>
          <cell r="B56">
            <v>51281</v>
          </cell>
          <cell r="C56">
            <v>65138</v>
          </cell>
          <cell r="D56">
            <v>66162</v>
          </cell>
          <cell r="E56">
            <v>1.5699999999999999E-2</v>
          </cell>
          <cell r="F56">
            <v>52086</v>
          </cell>
        </row>
        <row r="57">
          <cell r="A57" t="str">
            <v>철골공</v>
          </cell>
          <cell r="B57">
            <v>58132</v>
          </cell>
          <cell r="C57">
            <v>72992</v>
          </cell>
          <cell r="D57">
            <v>73514</v>
          </cell>
          <cell r="E57">
            <v>7.1999999999999998E-3</v>
          </cell>
          <cell r="F57">
            <v>58550</v>
          </cell>
        </row>
        <row r="58">
          <cell r="A58" t="str">
            <v>철공</v>
          </cell>
          <cell r="B58">
            <v>49996</v>
          </cell>
          <cell r="C58">
            <v>73156</v>
          </cell>
          <cell r="D58">
            <v>72430</v>
          </cell>
          <cell r="E58">
            <v>-9.9000000000000008E-3</v>
          </cell>
          <cell r="F58">
            <v>49501</v>
          </cell>
        </row>
        <row r="59">
          <cell r="A59" t="str">
            <v>철근공</v>
          </cell>
          <cell r="B59">
            <v>56978</v>
          </cell>
          <cell r="C59">
            <v>75509</v>
          </cell>
          <cell r="D59">
            <v>77839</v>
          </cell>
          <cell r="E59">
            <v>3.09E-2</v>
          </cell>
          <cell r="F59">
            <v>58738</v>
          </cell>
        </row>
        <row r="60">
          <cell r="A60" t="str">
            <v>철판공</v>
          </cell>
          <cell r="B60">
            <v>47261</v>
          </cell>
          <cell r="C60">
            <v>70072</v>
          </cell>
          <cell r="D60">
            <v>73217</v>
          </cell>
          <cell r="E60">
            <v>4.4900000000000002E-2</v>
          </cell>
          <cell r="F60">
            <v>49383</v>
          </cell>
        </row>
        <row r="61">
          <cell r="A61" t="str">
            <v>초급기술자</v>
          </cell>
          <cell r="B61">
            <v>67770</v>
          </cell>
          <cell r="C61">
            <v>63872</v>
          </cell>
          <cell r="D61">
            <v>69405</v>
          </cell>
          <cell r="E61">
            <v>8.6599999999999996E-2</v>
          </cell>
          <cell r="F61">
            <v>73638</v>
          </cell>
        </row>
        <row r="62">
          <cell r="A62" t="str">
            <v>측부</v>
          </cell>
          <cell r="B62">
            <v>34500</v>
          </cell>
          <cell r="C62">
            <v>31106</v>
          </cell>
          <cell r="D62">
            <v>32725</v>
          </cell>
          <cell r="E62">
            <v>5.1999999999999998E-2</v>
          </cell>
          <cell r="F62">
            <v>36294</v>
          </cell>
        </row>
        <row r="63">
          <cell r="A63" t="str">
            <v>측지기사1급</v>
          </cell>
          <cell r="B63">
            <v>61696</v>
          </cell>
          <cell r="C63">
            <v>59857</v>
          </cell>
          <cell r="D63">
            <v>63987</v>
          </cell>
          <cell r="E63">
            <v>6.9000000000000006E-2</v>
          </cell>
          <cell r="F63">
            <v>65953</v>
          </cell>
        </row>
        <row r="64">
          <cell r="A64" t="str">
            <v>측지기사2급</v>
          </cell>
          <cell r="B64">
            <v>49226</v>
          </cell>
          <cell r="C64">
            <v>49900</v>
          </cell>
          <cell r="D64">
            <v>53343</v>
          </cell>
          <cell r="E64">
            <v>6.9000000000000006E-2</v>
          </cell>
          <cell r="F64">
            <v>52622</v>
          </cell>
        </row>
        <row r="65">
          <cell r="A65" t="str">
            <v>콘크리트공</v>
          </cell>
          <cell r="B65">
            <v>51835</v>
          </cell>
          <cell r="C65">
            <v>67783</v>
          </cell>
          <cell r="D65">
            <v>71184</v>
          </cell>
          <cell r="E65">
            <v>5.0200000000000002E-2</v>
          </cell>
          <cell r="F65">
            <v>54437</v>
          </cell>
        </row>
        <row r="66">
          <cell r="A66" t="str">
            <v>타일공</v>
          </cell>
          <cell r="B66">
            <v>53888</v>
          </cell>
          <cell r="C66">
            <v>66528</v>
          </cell>
          <cell r="D66">
            <v>68147</v>
          </cell>
          <cell r="E66">
            <v>2.4299999999999999E-2</v>
          </cell>
          <cell r="F66">
            <v>55197</v>
          </cell>
        </row>
        <row r="67">
          <cell r="A67" t="str">
            <v>통신기사1급</v>
          </cell>
          <cell r="B67">
            <v>70797</v>
          </cell>
          <cell r="C67">
            <v>96544</v>
          </cell>
          <cell r="D67">
            <v>92723</v>
          </cell>
          <cell r="E67">
            <v>-3.9600000000000003E-2</v>
          </cell>
          <cell r="F67">
            <v>67993</v>
          </cell>
        </row>
        <row r="68">
          <cell r="A68" t="str">
            <v>통신기사2급</v>
          </cell>
          <cell r="B68">
            <v>53768</v>
          </cell>
          <cell r="C68">
            <v>81131</v>
          </cell>
          <cell r="D68">
            <v>82395</v>
          </cell>
          <cell r="E68">
            <v>1.5599999999999999E-2</v>
          </cell>
          <cell r="F68">
            <v>54606</v>
          </cell>
        </row>
        <row r="69">
          <cell r="A69" t="str">
            <v>통신내선공</v>
          </cell>
          <cell r="B69">
            <v>50775</v>
          </cell>
          <cell r="C69">
            <v>72860</v>
          </cell>
          <cell r="D69">
            <v>72591</v>
          </cell>
          <cell r="E69">
            <v>-3.7000000000000002E-3</v>
          </cell>
          <cell r="F69">
            <v>50587</v>
          </cell>
        </row>
        <row r="70">
          <cell r="A70" t="str">
            <v>통신설비공</v>
          </cell>
          <cell r="B70">
            <v>50405</v>
          </cell>
          <cell r="C70">
            <v>77056</v>
          </cell>
          <cell r="D70">
            <v>76852</v>
          </cell>
          <cell r="E70">
            <v>-2.5999999999999999E-3</v>
          </cell>
          <cell r="F70">
            <v>50273</v>
          </cell>
        </row>
        <row r="71">
          <cell r="A71" t="str">
            <v>통신외선공</v>
          </cell>
          <cell r="B71">
            <v>61923</v>
          </cell>
          <cell r="C71">
            <v>88577</v>
          </cell>
          <cell r="D71">
            <v>89013</v>
          </cell>
          <cell r="E71">
            <v>4.8999999999999998E-3</v>
          </cell>
          <cell r="F71">
            <v>62226</v>
          </cell>
        </row>
        <row r="72">
          <cell r="A72" t="str">
            <v>통신케이블공</v>
          </cell>
          <cell r="B72">
            <v>68123</v>
          </cell>
          <cell r="C72">
            <v>89854</v>
          </cell>
          <cell r="D72">
            <v>90455</v>
          </cell>
          <cell r="E72">
            <v>6.7000000000000002E-3</v>
          </cell>
          <cell r="F72">
            <v>68579</v>
          </cell>
        </row>
        <row r="73">
          <cell r="A73" t="str">
            <v>특별인부</v>
          </cell>
          <cell r="B73">
            <v>42378</v>
          </cell>
          <cell r="C73">
            <v>52048</v>
          </cell>
          <cell r="D73">
            <v>57379</v>
          </cell>
          <cell r="E73">
            <v>0.1024</v>
          </cell>
          <cell r="F73">
            <v>46717</v>
          </cell>
        </row>
        <row r="74">
          <cell r="A74" t="str">
            <v>특수비계공</v>
          </cell>
          <cell r="B74">
            <v>63266</v>
          </cell>
          <cell r="C74">
            <v>83352</v>
          </cell>
          <cell r="D74">
            <v>85884</v>
          </cell>
          <cell r="E74">
            <v>3.04E-2</v>
          </cell>
          <cell r="F74">
            <v>65189</v>
          </cell>
        </row>
        <row r="75">
          <cell r="A75" t="str">
            <v>포설공</v>
          </cell>
          <cell r="B75">
            <v>42831</v>
          </cell>
          <cell r="C75">
            <v>65376</v>
          </cell>
          <cell r="D75">
            <v>65082</v>
          </cell>
          <cell r="E75">
            <v>-4.4999999999999997E-3</v>
          </cell>
          <cell r="F75">
            <v>42638</v>
          </cell>
        </row>
        <row r="76">
          <cell r="A76" t="str">
            <v>포장공</v>
          </cell>
          <cell r="B76">
            <v>52101</v>
          </cell>
          <cell r="C76">
            <v>64084</v>
          </cell>
          <cell r="D76">
            <v>65494</v>
          </cell>
          <cell r="E76">
            <v>2.1999999999999999E-2</v>
          </cell>
          <cell r="F76">
            <v>53247</v>
          </cell>
        </row>
        <row r="77">
          <cell r="A77" t="str">
            <v>플랜트전공</v>
          </cell>
          <cell r="B77">
            <v>57270</v>
          </cell>
          <cell r="C77">
            <v>63743</v>
          </cell>
          <cell r="D77">
            <v>64285</v>
          </cell>
          <cell r="E77">
            <v>8.5000000000000006E-3</v>
          </cell>
          <cell r="F77">
            <v>57756</v>
          </cell>
        </row>
        <row r="78">
          <cell r="A78" t="str">
            <v>할석공</v>
          </cell>
          <cell r="B78">
            <v>62048</v>
          </cell>
          <cell r="C78">
            <v>75231</v>
          </cell>
          <cell r="D78">
            <v>77728</v>
          </cell>
          <cell r="E78">
            <v>3.32E-2</v>
          </cell>
          <cell r="F78">
            <v>64107</v>
          </cell>
        </row>
        <row r="79">
          <cell r="A79" t="str">
            <v>함석공</v>
          </cell>
          <cell r="B79">
            <v>52360</v>
          </cell>
          <cell r="C79">
            <v>64474</v>
          </cell>
          <cell r="D79">
            <v>68943</v>
          </cell>
          <cell r="E79">
            <v>6.93E-2</v>
          </cell>
          <cell r="F79">
            <v>55988</v>
          </cell>
        </row>
        <row r="80">
          <cell r="A80" t="str">
            <v>형틀목공</v>
          </cell>
          <cell r="B80">
            <v>56960</v>
          </cell>
          <cell r="C80">
            <v>72515</v>
          </cell>
          <cell r="D80">
            <v>75306</v>
          </cell>
          <cell r="E80">
            <v>3.85E-2</v>
          </cell>
          <cell r="F80">
            <v>59152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표지 (3)"/>
      <sheetName val="표지 (7)"/>
      <sheetName val="표지 (6)"/>
      <sheetName val="표지 (5)"/>
      <sheetName val="표지 (4)"/>
      <sheetName val="표지 (8)"/>
      <sheetName val="표지 (2)"/>
      <sheetName val="핸드홀맨홀부표"/>
      <sheetName val="상승노임"/>
      <sheetName val="계약품"/>
      <sheetName val="상승품"/>
      <sheetName val="공사비집계(물가변동)"/>
      <sheetName val="공사비집계(시공변경)"/>
      <sheetName val="공사비집계(총괄)"/>
      <sheetName val="조정단가표"/>
      <sheetName val="물가변동내역서"/>
      <sheetName val="추가시공"/>
      <sheetName val="시공변경내역서"/>
      <sheetName val="변경계약서(총괄)"/>
      <sheetName val="계약서"/>
      <sheetName val="기성고사정내역서"/>
      <sheetName val="기성고보고서"/>
      <sheetName val="기성고사정내역서4차"/>
      <sheetName val="기성고보고서 (2)"/>
      <sheetName val="설명서"/>
      <sheetName val="준공검사보고서"/>
      <sheetName val="지입자재검수2차"/>
      <sheetName val="지입자재검수1차"/>
      <sheetName val="지입자재검수3차"/>
      <sheetName val="지입자재검수4차"/>
      <sheetName val="지입자재검수5차"/>
      <sheetName val="지입자재검수6차"/>
      <sheetName val="지입자재검수"/>
      <sheetName val="Module1"/>
      <sheetName val="Module2"/>
      <sheetName val="Module3"/>
      <sheetName val="Module4"/>
      <sheetName val="Module5"/>
      <sheetName val="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">
          <cell r="A4" t="str">
            <v>내선전공</v>
          </cell>
          <cell r="B4">
            <v>57286</v>
          </cell>
          <cell r="C4">
            <v>53181</v>
          </cell>
          <cell r="D4">
            <v>7.7100000000000002E-2</v>
          </cell>
          <cell r="E4">
            <v>49268</v>
          </cell>
          <cell r="F4">
            <v>45742</v>
          </cell>
          <cell r="G4">
            <v>68</v>
          </cell>
        </row>
        <row r="5">
          <cell r="A5" t="str">
            <v>도장공</v>
          </cell>
          <cell r="B5">
            <v>63038</v>
          </cell>
          <cell r="C5">
            <v>59569</v>
          </cell>
          <cell r="D5">
            <v>5.8200000000000002E-2</v>
          </cell>
          <cell r="E5">
            <v>49320</v>
          </cell>
          <cell r="F5">
            <v>46608</v>
          </cell>
          <cell r="G5">
            <v>33</v>
          </cell>
        </row>
        <row r="6">
          <cell r="A6" t="str">
            <v>목도</v>
          </cell>
          <cell r="B6">
            <v>64758</v>
          </cell>
          <cell r="C6">
            <v>58119</v>
          </cell>
          <cell r="D6">
            <v>0.1142</v>
          </cell>
          <cell r="E6">
            <v>56434</v>
          </cell>
          <cell r="F6">
            <v>50650</v>
          </cell>
          <cell r="G6">
            <v>81</v>
          </cell>
        </row>
        <row r="7">
          <cell r="A7" t="str">
            <v>무선안테나공</v>
          </cell>
          <cell r="B7">
            <v>110956</v>
          </cell>
          <cell r="C7">
            <v>103707</v>
          </cell>
          <cell r="D7">
            <v>6.9800000000000001E-2</v>
          </cell>
          <cell r="E7">
            <v>51846</v>
          </cell>
          <cell r="F7">
            <v>48464</v>
          </cell>
          <cell r="G7">
            <v>78</v>
          </cell>
        </row>
        <row r="8">
          <cell r="A8" t="str">
            <v>배관공</v>
          </cell>
          <cell r="B8">
            <v>58907</v>
          </cell>
          <cell r="C8">
            <v>53408</v>
          </cell>
          <cell r="D8">
            <v>0.10290000000000001</v>
          </cell>
          <cell r="E8">
            <v>46996</v>
          </cell>
          <cell r="F8">
            <v>42612</v>
          </cell>
          <cell r="G8">
            <v>29</v>
          </cell>
        </row>
        <row r="9">
          <cell r="A9" t="str">
            <v>보통인부</v>
          </cell>
          <cell r="B9">
            <v>37736</v>
          </cell>
          <cell r="C9">
            <v>34947</v>
          </cell>
          <cell r="D9">
            <v>7.9799999999999996E-2</v>
          </cell>
          <cell r="E9">
            <v>29968</v>
          </cell>
          <cell r="F9">
            <v>27754</v>
          </cell>
          <cell r="G9">
            <v>84</v>
          </cell>
        </row>
        <row r="10">
          <cell r="A10" t="str">
            <v>비계공</v>
          </cell>
          <cell r="B10">
            <v>79467</v>
          </cell>
          <cell r="C10">
            <v>78568</v>
          </cell>
          <cell r="D10">
            <v>1.14E-2</v>
          </cell>
          <cell r="E10">
            <v>58069</v>
          </cell>
          <cell r="F10">
            <v>57415</v>
          </cell>
          <cell r="G10">
            <v>15</v>
          </cell>
        </row>
        <row r="11">
          <cell r="A11" t="str">
            <v>유리공</v>
          </cell>
          <cell r="B11">
            <v>63783</v>
          </cell>
          <cell r="C11">
            <v>62176</v>
          </cell>
          <cell r="D11">
            <v>2.58E-2</v>
          </cell>
          <cell r="E11">
            <v>43690</v>
          </cell>
          <cell r="F11">
            <v>42592</v>
          </cell>
          <cell r="G11">
            <v>110</v>
          </cell>
        </row>
        <row r="12">
          <cell r="A12" t="str">
            <v>저압케이블전공</v>
          </cell>
          <cell r="B12">
            <v>61877</v>
          </cell>
          <cell r="C12">
            <v>63007</v>
          </cell>
          <cell r="D12">
            <v>-1.7999999999999999E-2</v>
          </cell>
          <cell r="E12">
            <v>50254</v>
          </cell>
          <cell r="F12">
            <v>51176</v>
          </cell>
          <cell r="G12">
            <v>71</v>
          </cell>
        </row>
        <row r="13">
          <cell r="A13" t="str">
            <v>조적공</v>
          </cell>
          <cell r="B13">
            <v>67986</v>
          </cell>
          <cell r="C13">
            <v>62381</v>
          </cell>
          <cell r="D13">
            <v>8.9800000000000005E-2</v>
          </cell>
          <cell r="E13">
            <v>50874</v>
          </cell>
          <cell r="F13">
            <v>46682</v>
          </cell>
          <cell r="G13">
            <v>17</v>
          </cell>
        </row>
        <row r="14">
          <cell r="A14" t="str">
            <v>중기운전기사</v>
          </cell>
          <cell r="B14">
            <v>56951</v>
          </cell>
          <cell r="C14">
            <v>52194</v>
          </cell>
          <cell r="D14">
            <v>9.11E-2</v>
          </cell>
          <cell r="E14">
            <v>45427</v>
          </cell>
          <cell r="F14">
            <v>41635</v>
          </cell>
          <cell r="G14">
            <v>85</v>
          </cell>
        </row>
        <row r="15">
          <cell r="A15" t="str">
            <v>중기운전조수</v>
          </cell>
          <cell r="B15">
            <v>42762</v>
          </cell>
          <cell r="C15">
            <v>44184</v>
          </cell>
          <cell r="D15">
            <v>-3.2199999999999999E-2</v>
          </cell>
          <cell r="E15">
            <v>33968</v>
          </cell>
          <cell r="F15">
            <v>35099</v>
          </cell>
          <cell r="G15">
            <v>89</v>
          </cell>
        </row>
        <row r="16">
          <cell r="A16" t="str">
            <v>철근공</v>
          </cell>
          <cell r="B16">
            <v>77839</v>
          </cell>
          <cell r="C16">
            <v>70979</v>
          </cell>
          <cell r="D16">
            <v>9.6600000000000005E-2</v>
          </cell>
          <cell r="E16">
            <v>54702</v>
          </cell>
          <cell r="F16">
            <v>49884</v>
          </cell>
          <cell r="G16">
            <v>8</v>
          </cell>
        </row>
        <row r="17">
          <cell r="A17" t="str">
            <v>측부</v>
          </cell>
          <cell r="B17">
            <v>32725</v>
          </cell>
          <cell r="C17">
            <v>33929</v>
          </cell>
          <cell r="D17">
            <v>-3.5499999999999997E-2</v>
          </cell>
          <cell r="E17">
            <v>26419</v>
          </cell>
          <cell r="F17">
            <v>27392</v>
          </cell>
          <cell r="G17">
            <v>61</v>
          </cell>
        </row>
        <row r="18">
          <cell r="A18" t="str">
            <v>콘크리트공</v>
          </cell>
          <cell r="B18">
            <v>71184</v>
          </cell>
          <cell r="C18">
            <v>64591</v>
          </cell>
          <cell r="D18">
            <v>0.10199999999999999</v>
          </cell>
          <cell r="E18">
            <v>51846</v>
          </cell>
          <cell r="F18">
            <v>47048</v>
          </cell>
          <cell r="G18">
            <v>26</v>
          </cell>
        </row>
        <row r="19">
          <cell r="A19" t="str">
            <v>통신내선공</v>
          </cell>
          <cell r="B19">
            <v>72591</v>
          </cell>
          <cell r="C19">
            <v>70804</v>
          </cell>
          <cell r="D19">
            <v>2.52E-2</v>
          </cell>
          <cell r="E19">
            <v>47926</v>
          </cell>
          <cell r="F19">
            <v>46748</v>
          </cell>
          <cell r="G19">
            <v>76</v>
          </cell>
        </row>
        <row r="20">
          <cell r="A20" t="str">
            <v>통신설비공</v>
          </cell>
          <cell r="B20">
            <v>76852</v>
          </cell>
          <cell r="C20">
            <v>73709</v>
          </cell>
          <cell r="D20">
            <v>4.2599999999999999E-2</v>
          </cell>
          <cell r="E20">
            <v>52182</v>
          </cell>
          <cell r="F20">
            <v>50050</v>
          </cell>
          <cell r="G20">
            <v>75</v>
          </cell>
        </row>
        <row r="21">
          <cell r="A21" t="str">
            <v>통신외선공</v>
          </cell>
          <cell r="B21">
            <v>89013</v>
          </cell>
          <cell r="C21">
            <v>84302</v>
          </cell>
          <cell r="D21">
            <v>5.5800000000000002E-2</v>
          </cell>
          <cell r="E21">
            <v>62127</v>
          </cell>
          <cell r="F21">
            <v>58844</v>
          </cell>
          <cell r="G21">
            <v>74</v>
          </cell>
        </row>
        <row r="22">
          <cell r="A22" t="str">
            <v>통신케이블공</v>
          </cell>
          <cell r="B22">
            <v>90455</v>
          </cell>
          <cell r="C22">
            <v>87823</v>
          </cell>
          <cell r="D22">
            <v>2.9899999999999999E-2</v>
          </cell>
          <cell r="E22">
            <v>65646</v>
          </cell>
          <cell r="F22">
            <v>63741</v>
          </cell>
          <cell r="G22">
            <v>77</v>
          </cell>
        </row>
        <row r="23">
          <cell r="A23" t="str">
            <v>특고압케이블전공</v>
          </cell>
          <cell r="B23">
            <v>98463</v>
          </cell>
          <cell r="C23">
            <v>86408</v>
          </cell>
          <cell r="D23">
            <v>0.13950000000000001</v>
          </cell>
          <cell r="E23">
            <v>82687</v>
          </cell>
          <cell r="F23">
            <v>72565</v>
          </cell>
          <cell r="G23">
            <v>69</v>
          </cell>
        </row>
        <row r="24">
          <cell r="A24" t="str">
            <v>특별인부</v>
          </cell>
          <cell r="B24">
            <v>57379</v>
          </cell>
          <cell r="C24">
            <v>55074</v>
          </cell>
          <cell r="D24">
            <v>4.1799999999999997E-2</v>
          </cell>
          <cell r="E24">
            <v>40983</v>
          </cell>
          <cell r="F24">
            <v>39339</v>
          </cell>
          <cell r="G24">
            <v>83</v>
          </cell>
        </row>
        <row r="25">
          <cell r="A25" t="str">
            <v>특수비계공</v>
          </cell>
          <cell r="B25">
            <v>85884</v>
          </cell>
          <cell r="C25">
            <v>91943</v>
          </cell>
          <cell r="D25">
            <v>-6.59E-2</v>
          </cell>
          <cell r="E25">
            <v>63440</v>
          </cell>
          <cell r="F25">
            <v>67916</v>
          </cell>
          <cell r="G25">
            <v>14</v>
          </cell>
        </row>
        <row r="26">
          <cell r="A26" t="str">
            <v>포설공</v>
          </cell>
          <cell r="B26">
            <v>65082</v>
          </cell>
          <cell r="C26">
            <v>66328</v>
          </cell>
          <cell r="D26">
            <v>-1.8800000000000001E-2</v>
          </cell>
          <cell r="E26">
            <v>39661</v>
          </cell>
          <cell r="F26">
            <v>40421</v>
          </cell>
          <cell r="G26">
            <v>43</v>
          </cell>
        </row>
        <row r="27">
          <cell r="A27" t="str">
            <v>할석공</v>
          </cell>
          <cell r="B27">
            <v>77728</v>
          </cell>
          <cell r="C27">
            <v>65748</v>
          </cell>
          <cell r="D27">
            <v>0.1822</v>
          </cell>
          <cell r="E27">
            <v>50959</v>
          </cell>
          <cell r="F27">
            <v>43106</v>
          </cell>
          <cell r="G27">
            <v>117</v>
          </cell>
        </row>
        <row r="28">
          <cell r="A28" t="str">
            <v>형틀목공</v>
          </cell>
          <cell r="B28">
            <v>75306</v>
          </cell>
          <cell r="C28">
            <v>70616</v>
          </cell>
          <cell r="D28">
            <v>6.6400000000000001E-2</v>
          </cell>
          <cell r="E28">
            <v>54398</v>
          </cell>
          <cell r="F28">
            <v>51011</v>
          </cell>
          <cell r="G28">
            <v>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Price updates"/>
      <sheetName val="LANGUAGE"/>
      <sheetName val="PART_DISCOUNT"/>
      <sheetName val="7270 MSC (ndFile1)"/>
      <sheetName val="5620 NM (ndFile2)"/>
      <sheetName val="7270 MSC Matrix"/>
      <sheetName val="5620 NM Matrix"/>
      <sheetName val="CATEGORY_DISCOUNT"/>
      <sheetName val="상승노임"/>
    </sheetNames>
    <sheetDataSet>
      <sheetData sheetId="0"/>
      <sheetData sheetId="1"/>
      <sheetData sheetId="2"/>
      <sheetData sheetId="3" refreshError="1">
        <row r="14">
          <cell r="B14">
            <v>75</v>
          </cell>
          <cell r="E14">
            <v>0</v>
          </cell>
        </row>
        <row r="15">
          <cell r="B15">
            <v>100</v>
          </cell>
          <cell r="E15">
            <v>0</v>
          </cell>
        </row>
        <row r="16">
          <cell r="B16">
            <v>5000</v>
          </cell>
          <cell r="E16">
            <v>0</v>
          </cell>
        </row>
        <row r="17">
          <cell r="B17">
            <v>100</v>
          </cell>
          <cell r="E17">
            <v>0</v>
          </cell>
        </row>
        <row r="18">
          <cell r="B18">
            <v>0</v>
          </cell>
          <cell r="E18">
            <v>0</v>
          </cell>
        </row>
        <row r="19">
          <cell r="B19">
            <v>5000</v>
          </cell>
          <cell r="E19">
            <v>0</v>
          </cell>
        </row>
        <row r="20">
          <cell r="B20">
            <v>338</v>
          </cell>
          <cell r="E20">
            <v>0</v>
          </cell>
        </row>
        <row r="21">
          <cell r="B21">
            <v>500</v>
          </cell>
          <cell r="E21">
            <v>0</v>
          </cell>
        </row>
        <row r="22">
          <cell r="B22">
            <v>0</v>
          </cell>
          <cell r="E22">
            <v>0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표"/>
      <sheetName val="품셈"/>
      <sheetName val="적용기준표(98년상반기)"/>
      <sheetName val="종합기별"/>
      <sheetName val="노무비명세서"/>
    </sheetNames>
    <sheetDataSet>
      <sheetData sheetId="0" refreshError="1">
        <row r="6">
          <cell r="D6">
            <v>42279</v>
          </cell>
        </row>
        <row r="7">
          <cell r="D7">
            <v>76635</v>
          </cell>
        </row>
        <row r="9">
          <cell r="D9">
            <v>57177</v>
          </cell>
        </row>
        <row r="10">
          <cell r="D10">
            <v>51718</v>
          </cell>
        </row>
        <row r="11">
          <cell r="D11">
            <v>42361</v>
          </cell>
        </row>
        <row r="13">
          <cell r="D13">
            <v>57460</v>
          </cell>
        </row>
        <row r="14">
          <cell r="D14">
            <v>39631</v>
          </cell>
        </row>
        <row r="15">
          <cell r="D15">
            <v>28541</v>
          </cell>
        </row>
        <row r="16">
          <cell r="D16">
            <v>52780</v>
          </cell>
        </row>
        <row r="17">
          <cell r="D17">
            <v>62850</v>
          </cell>
        </row>
        <row r="18">
          <cell r="D18">
            <v>64949</v>
          </cell>
        </row>
        <row r="19">
          <cell r="D19">
            <v>69371</v>
          </cell>
        </row>
        <row r="20">
          <cell r="D20">
            <v>61538</v>
          </cell>
        </row>
        <row r="21">
          <cell r="D21">
            <v>35423</v>
          </cell>
        </row>
        <row r="22">
          <cell r="D22">
            <v>61766</v>
          </cell>
        </row>
        <row r="23">
          <cell r="D23">
            <v>52780</v>
          </cell>
        </row>
        <row r="24">
          <cell r="D24">
            <v>34940</v>
          </cell>
        </row>
        <row r="25">
          <cell r="D25">
            <v>44212</v>
          </cell>
        </row>
        <row r="26">
          <cell r="D26">
            <v>88249</v>
          </cell>
        </row>
        <row r="27">
          <cell r="D27">
            <v>47046</v>
          </cell>
        </row>
        <row r="28">
          <cell r="D28">
            <v>76635</v>
          </cell>
        </row>
        <row r="29">
          <cell r="D29">
            <v>44551</v>
          </cell>
        </row>
        <row r="30">
          <cell r="D30">
            <v>45246</v>
          </cell>
        </row>
      </sheetData>
      <sheetData sheetId="1" refreshError="1">
        <row r="3">
          <cell r="A3" t="str">
            <v>1. 접지공사(전3-76)</v>
          </cell>
        </row>
        <row r="31">
          <cell r="A31" t="str">
            <v>2. 무정전 전원장치(UPS,CVCF)(전3-87)</v>
          </cell>
        </row>
        <row r="61">
          <cell r="A61" t="str">
            <v>4. 콘크리트전선관 부설(전5-35)</v>
          </cell>
        </row>
        <row r="95">
          <cell r="A95" t="str">
            <v>5. 흄관부설(전5-36)</v>
          </cell>
        </row>
        <row r="114">
          <cell r="A114" t="str">
            <v>6. 강관부설(통3-26)</v>
          </cell>
        </row>
        <row r="147">
          <cell r="A147" t="str">
            <v>7. 합성수지 파형 전선관(파상형 경질 폴리에텔렌 전선관) 부설(통3-58)</v>
          </cell>
        </row>
        <row r="191">
          <cell r="A191" t="str">
            <v>10. 지중케이블 매설표시 시트설치(통3-57)</v>
          </cell>
        </row>
        <row r="254">
          <cell r="A254" t="str">
            <v>12. 플로어 덕트 신설(전7-4)</v>
          </cell>
        </row>
        <row r="272">
          <cell r="A272" t="str">
            <v>13. 금속덕트 신설(전7-5)</v>
          </cell>
        </row>
        <row r="302">
          <cell r="A302" t="str">
            <v>14. 수목 가지치기 등 작업(전8-6)</v>
          </cell>
        </row>
        <row r="321">
          <cell r="A321" t="str">
            <v>15. 통신수공 맨홀설치(통3-48)</v>
          </cell>
        </row>
        <row r="381">
          <cell r="A381" t="str">
            <v>17. 광송수신기 설치(통5-89)</v>
          </cell>
        </row>
        <row r="409">
          <cell r="A409" t="str">
            <v>18. 수동소자류 설치(통5-89)</v>
          </cell>
        </row>
        <row r="439">
          <cell r="A439" t="str">
            <v>19. 증폭기,망감시장치 설치(통5-89)</v>
          </cell>
        </row>
        <row r="472">
          <cell r="A472" t="str">
            <v>20. 전력공급기 설치(전7-13)</v>
          </cell>
        </row>
        <row r="493">
          <cell r="A493" t="str">
            <v>21. PE내관포설(통3-49)</v>
          </cell>
        </row>
        <row r="502">
          <cell r="A502" t="str">
            <v>22. 동축케이블 포설(통5-89)</v>
          </cell>
        </row>
        <row r="533">
          <cell r="A533" t="str">
            <v>23. 케이블바인딩(통3-22)</v>
          </cell>
        </row>
        <row r="554">
          <cell r="A554" t="str">
            <v>25. 스파이랄슬리브 취부(통3-15)</v>
          </cell>
        </row>
        <row r="570">
          <cell r="A570" t="str">
            <v>27. 인식표찰 설치(통3-33)</v>
          </cell>
        </row>
        <row r="593">
          <cell r="A593" t="str">
            <v>29 페디스탈 설치(통5-36)</v>
          </cell>
        </row>
        <row r="601">
          <cell r="A601" t="str">
            <v>30. POLE LIGHT 설치(전7-17-1)</v>
          </cell>
        </row>
        <row r="614">
          <cell r="A614" t="str">
            <v>31. 옥내잡공사(통3-61)</v>
          </cell>
        </row>
        <row r="636">
          <cell r="A636" t="str">
            <v>32. 열수축관(통3-37)</v>
          </cell>
        </row>
        <row r="646">
          <cell r="A646" t="str">
            <v>33. 축전지소운반(통6-1-1)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시작"/>
      <sheetName val="공사설명서"/>
      <sheetName val="공사계획서"/>
      <sheetName val="공사비예산서"/>
      <sheetName val="기별(와동)"/>
      <sheetName val="기별(장동2)"/>
      <sheetName val="기별(산성)"/>
      <sheetName val="기별(대사)"/>
      <sheetName val="기별(조치원)"/>
      <sheetName val="기별(송악)"/>
      <sheetName val="기별(풍동)"/>
      <sheetName val="기별(교현3)"/>
      <sheetName val="기별(방축2)"/>
      <sheetName val="케이블피스표"/>
      <sheetName val="기별(교동)"/>
      <sheetName val="기별(다리안)"/>
      <sheetName val="공사지시서(감)"/>
      <sheetName val="공사지시서 (시)"/>
      <sheetName val="기별(종합)"/>
      <sheetName val="계통도"/>
      <sheetName val="설계명세서(선로)"/>
      <sheetName val="주자재내역"/>
      <sheetName val="설계명세서 (장비)"/>
      <sheetName val="공사계획서류"/>
      <sheetName val="기본요율"/>
      <sheetName val="cost9801"/>
      <sheetName val="품셈"/>
      <sheetName val="노임단가표"/>
      <sheetName val="수량총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z"/>
      <sheetName val="준공기별"/>
      <sheetName val="노무비"/>
      <sheetName val="cost9809"/>
      <sheetName val="자재산출내역"/>
      <sheetName val="노무산출내역서"/>
      <sheetName val="광케이블 피스표"/>
      <sheetName val="광케이블접속물량"/>
      <sheetName val="케이블바인딩"/>
      <sheetName val="OFD,접속함체선번장"/>
      <sheetName val="평면도"/>
      <sheetName val="인입도1"/>
      <sheetName val="인입도"/>
      <sheetName val="시험성적서"/>
      <sheetName val="데이타양식"/>
      <sheetName val="광계통도"/>
      <sheetName val="루트도"/>
      <sheetName val="현장사진첩"/>
      <sheetName val="공정보고"/>
      <sheetName val="타이틀"/>
      <sheetName val="목차"/>
      <sheetName val="공사설명서 "/>
      <sheetName val="예산총괄"/>
      <sheetName val="예산내역서"/>
      <sheetName val="공정량산출"/>
      <sheetName val="공구"/>
      <sheetName val="공구총괄"/>
      <sheetName val="일위대가"/>
      <sheetName val="운반비"/>
      <sheetName val="지입자재"/>
      <sheetName val="자재총괄"/>
      <sheetName val="지입자재단가"/>
      <sheetName val="광피스표(세부)"/>
      <sheetName val="광피스표(총괄)"/>
      <sheetName val="지입자재조서"/>
      <sheetName val="사급자재조서"/>
      <sheetName val="광접속산출"/>
      <sheetName val="기계손료산출"/>
      <sheetName val="기계손료산출근거"/>
      <sheetName val="기별"/>
      <sheetName val="광피스표"/>
      <sheetName val="자재내역"/>
      <sheetName val="Sheet1"/>
      <sheetName val="Sheet2"/>
      <sheetName val="Sheet3"/>
      <sheetName val="기별-철거"/>
      <sheetName val="XXXXXX"/>
      <sheetName val="laroux"/>
      <sheetName val="광케이블총괄"/>
      <sheetName val="기별총괄"/>
      <sheetName val="남동~동부천전화국앞 "/>
      <sheetName val="신천~시흥(광피스)(1)"/>
      <sheetName val="KT접속점"/>
      <sheetName val="신천접속점~시흥연성 간(2)"/>
      <sheetName val="접속~만수(광피스)(1)"/>
      <sheetName val="만수간기별"/>
      <sheetName val="접속점~만수(1,2)"/>
      <sheetName val="남동소방~풍림(3)"/>
      <sheetName val="접속~동양기전(4)"/>
      <sheetName val="하나로~산업유통(5)"/>
      <sheetName val="신세계(6)"/>
      <sheetName val="연수링"/>
      <sheetName val="부천간"/>
      <sheetName val="시흥연성간"/>
      <sheetName val="만수동간"/>
      <sheetName val="풍림간"/>
      <sheetName val="산업유통간"/>
      <sheetName val="신세계A"/>
      <sheetName val="하나로연수링"/>
      <sheetName val="연수(광피스) (1)"/>
      <sheetName val="연수링망구성) (2)"/>
      <sheetName val="효성상아"/>
      <sheetName val="접속점~신동아"/>
      <sheetName val="현대MDF"/>
      <sheetName val="접속점~쌍용MDF"/>
      <sheetName val="준공검사보고서"/>
      <sheetName val="정산내역서"/>
      <sheetName val="자재,노무비 산출내역"/>
      <sheetName val="주요설비내역"/>
      <sheetName val="망계통도(위치)"/>
      <sheetName val="장비결선도"/>
      <sheetName val="망구성도"/>
      <sheetName val="사진대장"/>
      <sheetName val="내역서"/>
      <sheetName val="소요자재"/>
      <sheetName val="노무산출"/>
      <sheetName val="코아접속"/>
      <sheetName val="바인드"/>
      <sheetName val="피스표"/>
      <sheetName val="종합분"/>
      <sheetName val="하판분기-용수리분기"/>
      <sheetName val="성주분기-왜관분기"/>
      <sheetName val="왜관분기-북삼삼거리"/>
      <sheetName val="북삼삼거리-남면분기"/>
      <sheetName val="남면분기-성주분기"/>
      <sheetName val="성주분기-벽진분기"/>
      <sheetName val="벽진분기-벽진3"/>
      <sheetName val="벽진분기-금수초교"/>
      <sheetName val="금수초교-금수분기"/>
      <sheetName val="금수분기-조마분기"/>
      <sheetName val="금수분기-증산분기"/>
      <sheetName val="증산분기-지례분기"/>
      <sheetName val="대덕-부항분기"/>
      <sheetName val="부항분기-영동분기"/>
      <sheetName val="영동분기-조마분기"/>
      <sheetName val="화원분기-고령분기"/>
      <sheetName val="공성분기-상주대분기"/>
      <sheetName val="임대국사-낙동분기"/>
      <sheetName val="낙동분기-일선교분기"/>
      <sheetName val="금수분기-신평리분기"/>
      <sheetName val="지례분기-STI지례"/>
      <sheetName val="무을분기-공성분기"/>
      <sheetName val="상주분기-임대국사"/>
      <sheetName val="공성분기~모서분기"/>
      <sheetName val="검사보고서"/>
      <sheetName val="사급자재시설현황"/>
      <sheetName val="집계표"/>
      <sheetName val="정산비교"/>
      <sheetName val="소요자재(신설)"/>
      <sheetName val="소요자재(철거)"/>
      <sheetName val="노무산출서(신설)"/>
      <sheetName val="노무산출서(철거)"/>
      <sheetName val="바인드 물량"/>
      <sheetName val="코아접속 물량"/>
      <sheetName val="종합자재"/>
      <sheetName val="광케이블 내역"/>
      <sheetName val="자재사용(송죽회관)"/>
      <sheetName val="자재사용(죽정리)"/>
      <sheetName val="자재사용(반암리)"/>
      <sheetName val="자재사용(동호리)"/>
      <sheetName val="자재사용(양양공항)"/>
      <sheetName val="자재사용(주문진)"/>
      <sheetName val="자재사용(부연지)"/>
      <sheetName val="자재사용(송신소)"/>
      <sheetName val="자재사용(법수한전)"/>
      <sheetName val="자재사용(법수도로)"/>
      <sheetName val="자재사용(인구)"/>
      <sheetName val="자재사용(양양12)"/>
      <sheetName val="자재사용(양양24)"/>
      <sheetName val="자재사용(조양동)"/>
      <sheetName val="자재사용(장사동)"/>
      <sheetName val="자재사용(삽교지)"/>
      <sheetName val="자재사용(홍제동)"/>
      <sheetName val="자재사용(태백)"/>
      <sheetName val="자재사용(야촌리)"/>
      <sheetName val="자재사용(평창운교)"/>
      <sheetName val="자재사용(평창재산)"/>
      <sheetName val="자재사용(수하리)"/>
      <sheetName val="자재사용(횡계109)"/>
      <sheetName val="자재사용(이목정)"/>
      <sheetName val="자재사용(속사리)"/>
      <sheetName val="자재사용(주암교)"/>
      <sheetName val="자재사용(횡계SKT)"/>
      <sheetName val="자재사용(화일지)"/>
      <sheetName val="자재사용(속초지중)"/>
      <sheetName val="자재사용(동우대)"/>
      <sheetName val="자재사용(속초부영)"/>
      <sheetName val="자재사용(개수지)"/>
      <sheetName val="종합기별 (철거)"/>
      <sheetName val="종합기별(신설)"/>
      <sheetName val="철거(강릉국도송죽회관)"/>
      <sheetName val="신설(강릉국도송죽회관)"/>
      <sheetName val="철거(강릉국도죽정)"/>
      <sheetName val="신설(강릉국도죽정)"/>
      <sheetName val="철거(강릉국도반암)"/>
      <sheetName val="신설(강릉국도반암)"/>
      <sheetName val="철거(양양동호리)"/>
      <sheetName val="신설(양양동호리)"/>
      <sheetName val="철거(양양공항)"/>
      <sheetName val="신설(양양공항)"/>
      <sheetName val="철거(주문진)"/>
      <sheetName val="신설(주문진)"/>
      <sheetName val="철거(부연지)"/>
      <sheetName val="신설(부연지)"/>
      <sheetName val="철거(수산지)"/>
      <sheetName val="신설(수산지)"/>
      <sheetName val="철거(법수치)"/>
      <sheetName val="신설(법수치)"/>
      <sheetName val="철거(법수치2)"/>
      <sheetName val="신설(법수치2)"/>
      <sheetName val="철거(인구지장)"/>
      <sheetName val="신설(인구지장)"/>
      <sheetName val="철거(양수발전소12)"/>
      <sheetName val="신설(양수발전소12)"/>
      <sheetName val="철거(양수발전소24C)"/>
      <sheetName val="신설(양수발전소24C) "/>
      <sheetName val="철거(대포간)"/>
      <sheetName val="신설(대포간)"/>
      <sheetName val="철거(교동)"/>
      <sheetName val="신설(교동)"/>
      <sheetName val="철거(삽교지)"/>
      <sheetName val="신설(삽교지)"/>
      <sheetName val="철거(인구간)"/>
      <sheetName val="신설(인구간)"/>
      <sheetName val="철거(화전지)"/>
      <sheetName val="신설(화전지)"/>
      <sheetName val="철거(야촌리)"/>
      <sheetName val="신설(야촌리)"/>
      <sheetName val="철거(평창)"/>
      <sheetName val="신설(평창)"/>
      <sheetName val="철거(재산리)"/>
      <sheetName val="신설(재산리)"/>
      <sheetName val="철거(수화리)"/>
      <sheetName val="신설(수화리)"/>
      <sheetName val="철거(109연대)"/>
      <sheetName val="신설(109연대)"/>
      <sheetName val="철거(이목정)"/>
      <sheetName val="신설(이목정)"/>
      <sheetName val="철거(속사)"/>
      <sheetName val="신설(속사)"/>
      <sheetName val="철거(주암교)"/>
      <sheetName val="신설(주암교)"/>
      <sheetName val="철거(SKT앞)"/>
      <sheetName val="신설(SKT앞)"/>
      <sheetName val="철거(화일지)"/>
      <sheetName val="신설(화일지)"/>
      <sheetName val="철거(지중화24)"/>
      <sheetName val="신설(지중화24)"/>
      <sheetName val="철거(지중화동우대6)"/>
      <sheetName val="신설(지중화동우대12)"/>
      <sheetName val="철거(지중화부영)"/>
      <sheetName val="신설(지중화부영)"/>
      <sheetName val="철거(개수지)"/>
      <sheetName val="신설(개수지)"/>
      <sheetName val="철거(SKT앞©"/>
      <sheetName val="신설(SKT앞)_x0007_ꀁ烌⢬吀糖샇⧉܀Ā신설(화일지)_x0009_ꀁ烌⢬쀀ᇉ"/>
      <sheetName val="신설(SKT앞)_x0007_ꀁ烌⢬吀糖샇⧉܀Ā신설(화일지) ꀁ烌⢬쀀ᇉ"/>
      <sheetName val="증감대비"/>
      <sheetName val="설계명세서(선로)"/>
      <sheetName val="노임변동률"/>
    </sheetNames>
    <definedNames>
      <definedName name="print_net"/>
      <definedName name="select_bg"/>
      <definedName name="select_gg"/>
      <definedName name="select_gi"/>
      <definedName name="select_gjj3"/>
      <definedName name="select_gjp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/>
      <sheetData sheetId="227" refreshError="1"/>
      <sheetData sheetId="228" refreshError="1"/>
      <sheetData sheetId="2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표지"/>
      <sheetName val="품질 TREND"/>
      <sheetName val="장애 TREND"/>
      <sheetName val="1.통화품질현황"/>
      <sheetName val="2.장애관리현황"/>
      <sheetName val="CFC내역(강북,강남,대전,대구,안양M2,M3)"/>
      <sheetName val="CFC내역(광주,강원,안양M1)"/>
      <sheetName val="불완료내역(부산)"/>
      <sheetName val="CFC분석(삼성)"/>
      <sheetName val="CFC분석(현대)"/>
      <sheetName val="Trouble_Ticket"/>
      <sheetName val="MSC 장애내역"/>
      <sheetName val="BSC 장애내역"/>
      <sheetName val="BTS 장애내역"/>
      <sheetName val="SUBCELL 장애내역"/>
      <sheetName val="전송로 장애내역"/>
      <sheetName val="Module8"/>
    </sheetNames>
    <sheetDataSet>
      <sheetData sheetId="0" refreshError="1"/>
      <sheetData sheetId="1"/>
      <sheetData sheetId="2"/>
      <sheetData sheetId="3"/>
      <sheetData sheetId="4"/>
      <sheetData sheetId="5" refreshError="1">
        <row r="1">
          <cell r="A1" t="str">
            <v>2.1 장애 관리 현황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하니랜드"/>
      <sheetName val="종합분"/>
      <sheetName val="광피스표"/>
      <sheetName val="성단물량"/>
      <sheetName val="바인딩물량"/>
      <sheetName val="노무산출"/>
      <sheetName val="정산내역서"/>
      <sheetName val="전원결선도및랙구성도"/>
      <sheetName val="2.장애관리현황"/>
      <sheetName val="실행철강하도"/>
      <sheetName val="의정부CK-A0차기별명세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운반비산출"/>
      <sheetName val="운반중량"/>
      <sheetName val="LRH인공"/>
      <sheetName val="강관주"/>
      <sheetName val="CCTV철거"/>
      <sheetName val="CCTV"/>
      <sheetName val="스피커"/>
      <sheetName val="배관배선"/>
      <sheetName val="옥외배선함"/>
      <sheetName val="연선전화"/>
      <sheetName val="토크백,터파기"/>
      <sheetName val="5공종별예산조서"/>
      <sheetName val="철거발생품"/>
      <sheetName val="관급자재"/>
      <sheetName val="원가계산"/>
      <sheetName val="도급예산서"/>
      <sheetName val="일위기초"/>
      <sheetName val="일위대가"/>
      <sheetName val="수량조서"/>
      <sheetName val="수량집계"/>
      <sheetName val="수량산출"/>
      <sheetName val="지중도체"/>
      <sheetName val="케이블100P"/>
      <sheetName val="케이블74P "/>
      <sheetName val="케이블54P"/>
      <sheetName val="케이블28P"/>
      <sheetName val="케이블14P"/>
      <sheetName val="철거54P"/>
      <sheetName val="도관전선"/>
      <sheetName val="사정조서"/>
      <sheetName val="사정표지"/>
      <sheetName val="공사개요"/>
      <sheetName val="총괄집계표"/>
      <sheetName val="Sheet1"/>
      <sheetName val="Sheet2"/>
      <sheetName val="Sheet3"/>
      <sheetName val="LANGUAGE"/>
      <sheetName val="수량산출1"/>
      <sheetName val="자재단가표"/>
      <sheetName val="노임단가표"/>
      <sheetName val="지시서"/>
      <sheetName val="적용기준표(98년상반기)"/>
      <sheetName val="기별"/>
      <sheetName val="Price List"/>
      <sheetName val="OPGW기별"/>
      <sheetName val="주요공정"/>
      <sheetName val="정산"/>
      <sheetName val="일위대가표"/>
      <sheetName val="Page 1A - Proposal Strategy "/>
      <sheetName val="소요자재"/>
      <sheetName val="노무산출서"/>
      <sheetName val="성단물량"/>
      <sheetName val="갑지"/>
      <sheetName val="rate"/>
      <sheetName val="모래기초"/>
      <sheetName val="9.설치품셈"/>
      <sheetName val="설계명세서(선로)"/>
      <sheetName val="자동폐색설계"/>
      <sheetName val="일위"/>
      <sheetName val="12.재료비입력"/>
      <sheetName val="기별명세"/>
      <sheetName val="Macro2"/>
      <sheetName val="자재단가"/>
      <sheetName val="Upgrades pricing"/>
      <sheetName val="신휴중계기"/>
      <sheetName val="월랑중계기"/>
      <sheetName val="동화2중계기"/>
      <sheetName val="터보테크"/>
      <sheetName val="철거"/>
      <sheetName val="현대1차"/>
      <sheetName val="현대2차사원"/>
      <sheetName val="승언"/>
      <sheetName val="고남"/>
      <sheetName val="종합"/>
      <sheetName val="2차종합"/>
      <sheetName val="N賃率-職"/>
      <sheetName val="첨2. 공사계획서"/>
      <sheetName val="대보~세기"/>
      <sheetName val="자동계산용 구성조건"/>
      <sheetName val="직노"/>
      <sheetName val="노무비"/>
      <sheetName val="재료"/>
      <sheetName val="설치자재"/>
      <sheetName val="한강운반비"/>
      <sheetName val="단위단가"/>
      <sheetName val="저"/>
      <sheetName val="품셈"/>
      <sheetName val="원가계산서"/>
      <sheetName val="J直材4"/>
      <sheetName val="기본일위"/>
      <sheetName val="CT "/>
      <sheetName val="총괄분 설계서용지"/>
      <sheetName val="하조서"/>
      <sheetName val="추가 품셈표"/>
      <sheetName val="문산"/>
      <sheetName val="EP0618"/>
      <sheetName val="일위대가(가설)"/>
      <sheetName val="내역서"/>
      <sheetName val="다곡2교"/>
      <sheetName val="노무비명세서"/>
      <sheetName val="SQA - PHIL (GPP) v1.4"/>
      <sheetName val="1"/>
      <sheetName val="일일 자재입출고리스트"/>
      <sheetName val="구포여상설계"/>
      <sheetName val="만년달력"/>
      <sheetName val="달력"/>
      <sheetName val="설계명세서"/>
      <sheetName val="Sheet7"/>
      <sheetName val="아파트기별"/>
      <sheetName val="공리일"/>
      <sheetName val="정산내역"/>
      <sheetName val="Baby일위대가"/>
      <sheetName val="9GNG운반"/>
      <sheetName val="인부임"/>
      <sheetName val="인입기본설계"/>
      <sheetName val="소요자재명세서"/>
      <sheetName val="설직재-1"/>
      <sheetName val="모델명"/>
      <sheetName val="목록"/>
      <sheetName val="CA지입"/>
      <sheetName val="일위대가목록"/>
      <sheetName val="인수공규격"/>
      <sheetName val="선로분"/>
      <sheetName val="사용자재(사급,지입)"/>
      <sheetName val="정산내역서"/>
      <sheetName val="케이블74P_"/>
      <sheetName val="Price_List"/>
      <sheetName val="Page_1A_-_Proposal_Strategy_"/>
      <sheetName val="9_설치품셈"/>
      <sheetName val="일일_자재입출고리스트"/>
      <sheetName val="12_재료비입력"/>
      <sheetName val="자동계산용_구성조건"/>
      <sheetName val="첨2__공사계획서"/>
      <sheetName val="CT_"/>
      <sheetName val="예산내역서"/>
      <sheetName val="설계명세"/>
      <sheetName val="공사설명서외"/>
      <sheetName val="댁내기별"/>
      <sheetName val="품셈표"/>
      <sheetName val="정산설계"/>
      <sheetName val="공사계획"/>
      <sheetName val="교환노무"/>
      <sheetName val="예산내역서(총괄)"/>
      <sheetName val="공제대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설명서"/>
      <sheetName val="감독자"/>
      <sheetName val="전송망구성도"/>
      <sheetName val="실사자료"/>
      <sheetName val="투자효율분석"/>
      <sheetName val="공사계획서"/>
      <sheetName val="공사비예산서"/>
      <sheetName val="장비분"/>
      <sheetName val="선로분"/>
      <sheetName val="기본요율"/>
      <sheetName val="cost9801"/>
      <sheetName val="현장실사표"/>
      <sheetName val="사용자재(사급,지입)"/>
      <sheetName val="LANGUAGE"/>
      <sheetName val="설계명세서(2-1차)"/>
      <sheetName val="단가표"/>
      <sheetName val="총괄집계표"/>
      <sheetName val="PART_DISCOUNT"/>
      <sheetName val="품셈"/>
      <sheetName val="노임단가표"/>
      <sheetName val="설계명세서"/>
      <sheetName val="rate"/>
      <sheetName val="9.설치품셈"/>
      <sheetName val="성단물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서_LAN "/>
      <sheetName val="견적내역서_LAN "/>
      <sheetName val="설계명세"/>
      <sheetName val="견적서(일광)"/>
      <sheetName val="예산내역서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선로분"/>
      <sheetName val="Total"/>
      <sheetName val="2.장애관리현황"/>
      <sheetName val="성단물량"/>
      <sheetName val="예산내역서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5">
          <cell r="H155">
            <v>0</v>
          </cell>
        </row>
        <row r="156">
          <cell r="H156">
            <v>668</v>
          </cell>
        </row>
        <row r="157">
          <cell r="H157">
            <v>927</v>
          </cell>
        </row>
        <row r="158">
          <cell r="H15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Total"/>
    </sheetNames>
    <sheetDataSet>
      <sheetData sheetId="0"/>
      <sheetData sheetId="1"/>
      <sheetData sheetId="2"/>
      <sheetData sheetId="3"/>
      <sheetData sheetId="4"/>
      <sheetData sheetId="5" refreshError="1">
        <row r="58">
          <cell r="H58">
            <v>57</v>
          </cell>
        </row>
        <row r="87">
          <cell r="H87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정표"/>
      <sheetName val="Sheet1"/>
      <sheetName val="Sheet2"/>
      <sheetName val="Sheet3"/>
      <sheetName val="기별명세"/>
      <sheetName val="설계명세서"/>
      <sheetName val="설계명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000000"/>
      <sheetName val="표지"/>
      <sheetName val="목차"/>
      <sheetName val="계획서"/>
      <sheetName val="설명서"/>
      <sheetName val="계통도"/>
      <sheetName val="기기배치"/>
      <sheetName val="공사비총괄표"/>
      <sheetName val="자금계획서"/>
      <sheetName val="공정표"/>
      <sheetName val="공사비예산서"/>
      <sheetName val="사용자재"/>
      <sheetName val="준공정산"/>
      <sheetName val="품셈표"/>
      <sheetName val="지세별"/>
      <sheetName val="기별명세"/>
      <sheetName val="공급물량명세"/>
      <sheetName val="변경내역"/>
      <sheetName val="설계명세1"/>
      <sheetName val="설계명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1"/>
      <sheetName val="기별2"/>
      <sheetName val="설계명세서"/>
      <sheetName val="공사비예산서"/>
      <sheetName val="공사계획서"/>
      <sheetName val="사급자재"/>
      <sheetName val="예정표"/>
      <sheetName val="준공검사"/>
      <sheetName val="공리일"/>
      <sheetName val="운반비"/>
      <sheetName val="본사배분"/>
      <sheetName val="출고인수내역"/>
      <sheetName val="Sheet12"/>
      <sheetName val="Sheet13"/>
      <sheetName val="비닐바인드"/>
      <sheetName val="현장점검"/>
      <sheetName val="보고서"/>
      <sheetName val="자산취득총괄표"/>
      <sheetName val="품셈"/>
      <sheetName val="노임단가표"/>
      <sheetName val="인입설계"/>
      <sheetName val="기별"/>
      <sheetName val="소요자재"/>
      <sheetName val="노무산출서"/>
      <sheetName val="정산내역서"/>
      <sheetName val="준공정산"/>
      <sheetName val="AS포장복구 "/>
      <sheetName val="소요자재명세서"/>
      <sheetName val="노무비명세서"/>
      <sheetName val="내역서"/>
      <sheetName val="Sheet7"/>
      <sheetName val="총괄집계표"/>
      <sheetName val="Price List"/>
      <sheetName val="설계서"/>
      <sheetName val="97_4"/>
      <sheetName val="LANGUAGE"/>
      <sheetName val="붙임5-7-1"/>
      <sheetName val="인부임"/>
      <sheetName val="일위대가"/>
      <sheetName val="11,12"/>
      <sheetName val="15,16"/>
      <sheetName val="5,6"/>
      <sheetName val="7,8"/>
      <sheetName val="적용기준표(98년상반기)"/>
      <sheetName val="자료사전"/>
      <sheetName val="2-2.&quot;전송망&quot;설비(예비품포함)"/>
      <sheetName val="노임단가"/>
      <sheetName val="공사비요율산출내역서"/>
      <sheetName val="공리공제"/>
      <sheetName val="동축분 종합설계서"/>
      <sheetName val="별표집계"/>
      <sheetName val="해상"/>
      <sheetName val="간성~마차진"/>
      <sheetName val="Total"/>
      <sheetName val="G.R300경비"/>
      <sheetName val="9-라.품셈표"/>
      <sheetName val="9-다.무할증노무비"/>
      <sheetName val="5.설계명세서"/>
      <sheetName val="9-마.노임단가표"/>
      <sheetName val="9-마.거푸집,기초 산출내역서"/>
      <sheetName val="3.공사비총괄표"/>
      <sheetName val="9-다.노무임"/>
      <sheetName val="1.공사계획서"/>
      <sheetName val="9-나.품셈표"/>
      <sheetName val="데이타"/>
      <sheetName val="식재인부"/>
      <sheetName val="성단물량"/>
      <sheetName val="광령~경마장"/>
      <sheetName val="노임"/>
      <sheetName val="수량산출"/>
      <sheetName val="종합기별"/>
      <sheetName val="설계명세"/>
      <sheetName val="아파트기별"/>
      <sheetName val="9GNG운반"/>
      <sheetName val="첨)시중노임단가"/>
      <sheetName val="가설"/>
      <sheetName val="구조포설"/>
      <sheetName val="복구"/>
      <sheetName val="부대"/>
      <sheetName val="부호표"/>
      <sheetName val="토공"/>
      <sheetName val="원본데이타"/>
      <sheetName val="예산내역서"/>
      <sheetName val="9.설치품셈"/>
      <sheetName val="일일 자재입출고리스트"/>
      <sheetName val="댁내기별"/>
      <sheetName val="품셈표"/>
      <sheetName val="기존지역"/>
      <sheetName val="4.ADSL"/>
      <sheetName val="BWLL(VDSL)"/>
      <sheetName val="BWLL(광랜)"/>
      <sheetName val="BWLL(홈랜)"/>
      <sheetName val="HFC(NFP)"/>
      <sheetName val="HFC(VDSL)"/>
      <sheetName val="HFC(일반)"/>
      <sheetName val="HFC(홈랜)"/>
      <sheetName val="FTTx(VDSL13)"/>
      <sheetName val="FTTx(VDSL20)"/>
      <sheetName val="FTTx(VDSL50)"/>
      <sheetName val="FTTX(광랜E)"/>
      <sheetName val="FTTX(광랜F)"/>
      <sheetName val="FTTX(광랜H)"/>
      <sheetName val="FTTX(광랜R)"/>
      <sheetName val="FTTX(광랜V)"/>
      <sheetName val="FTTX(멀티랜)"/>
      <sheetName val="FTTX(하이랜)"/>
      <sheetName val="FTTX(하이랜2)"/>
      <sheetName val="ADSL"/>
      <sheetName val="ALAN"/>
      <sheetName val="BWLL"/>
      <sheetName val="HFC_NFP"/>
      <sheetName val="HFC_VDSL"/>
      <sheetName val="HFC일반"/>
      <sheetName val="HFC홈랜"/>
      <sheetName val="VDSL"/>
      <sheetName val="광랜E"/>
      <sheetName val="광랜F"/>
      <sheetName val="광랜H"/>
      <sheetName val="광랜R"/>
      <sheetName val="광랜V"/>
      <sheetName val="멀티랜"/>
      <sheetName val="하이랜"/>
      <sheetName val="하이랜2"/>
      <sheetName val="투자효율분석"/>
      <sheetName val="Price_List"/>
      <sheetName val="2-2_&quot;전송망&quot;설비(예비품포함)"/>
      <sheetName val="동축분_종합설계서"/>
      <sheetName val="G_R300경비"/>
      <sheetName val="AS포장복구_"/>
      <sheetName val="9-라_품셈표"/>
      <sheetName val="9-다_무할증노무비"/>
      <sheetName val="5_설계명세서"/>
      <sheetName val="9-마_노임단가표"/>
      <sheetName val="HFC(예산내역서)"/>
      <sheetName val="구포여상설계"/>
      <sheetName val="DISTANCE"/>
      <sheetName val="지입재료비"/>
      <sheetName val="세부"/>
      <sheetName val="0000"/>
      <sheetName val="품셈표(CB)"/>
      <sheetName val="노무비변경"/>
      <sheetName val="(13)노무비"/>
      <sheetName val="경비변경"/>
      <sheetName val="기초자료"/>
      <sheetName val="(14)경비"/>
      <sheetName val="(12)자재비"/>
      <sheetName val="일반,이윤변경"/>
      <sheetName val="자재비변경"/>
    </sheetNames>
    <sheetDataSet>
      <sheetData sheetId="0"/>
      <sheetData sheetId="1"/>
      <sheetData sheetId="2" refreshError="1">
        <row r="72">
          <cell r="G72">
            <v>60961324</v>
          </cell>
        </row>
        <row r="90">
          <cell r="G90">
            <v>23780</v>
          </cell>
        </row>
        <row r="92">
          <cell r="G92">
            <v>1212790</v>
          </cell>
        </row>
        <row r="176">
          <cell r="G176">
            <v>24107351</v>
          </cell>
        </row>
        <row r="177">
          <cell r="G177">
            <v>3375029</v>
          </cell>
        </row>
        <row r="179">
          <cell r="G179">
            <v>27482380</v>
          </cell>
        </row>
        <row r="183">
          <cell r="G183">
            <v>500000</v>
          </cell>
        </row>
        <row r="194">
          <cell r="G194">
            <v>3164539</v>
          </cell>
        </row>
        <row r="199">
          <cell r="G199">
            <v>1911582</v>
          </cell>
        </row>
        <row r="201">
          <cell r="G201">
            <v>428709</v>
          </cell>
        </row>
        <row r="206">
          <cell r="G206">
            <v>34200000</v>
          </cell>
          <cell r="J206">
            <v>32243118.229000002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명세서"/>
      <sheetName val="선로수량집계"/>
      <sheetName val="장비수량집계"/>
      <sheetName val="지장수량집계"/>
      <sheetName val="철거"/>
      <sheetName val="Sheet1"/>
      <sheetName val="공리공제"/>
      <sheetName val="인부임"/>
      <sheetName val="정산"/>
      <sheetName val="N賃率-職"/>
      <sheetName val="설계서"/>
      <sheetName val="산출명세서"/>
      <sheetName val="설계명세서 (장비)"/>
      <sheetName val="노무비명세서2"/>
      <sheetName val="준공정산"/>
    </sheetNames>
    <sheetDataSet>
      <sheetData sheetId="0" refreshError="1">
        <row r="32">
          <cell r="H32">
            <v>119527</v>
          </cell>
        </row>
        <row r="64">
          <cell r="H64">
            <v>61123</v>
          </cell>
        </row>
        <row r="73">
          <cell r="H73">
            <v>2580</v>
          </cell>
        </row>
        <row r="74">
          <cell r="H74">
            <v>14795</v>
          </cell>
        </row>
        <row r="75">
          <cell r="H75">
            <v>9129</v>
          </cell>
        </row>
        <row r="76">
          <cell r="H76">
            <v>802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목차,공사설명서"/>
      <sheetName val="예정공정표"/>
      <sheetName val="동원인원계획표"/>
      <sheetName val="총공사비"/>
      <sheetName val="공사원가계산서"/>
      <sheetName val="예산내역서(총괄)"/>
      <sheetName val="예산내역서(목록)"/>
      <sheetName val="예산내역서"/>
      <sheetName val="호표리스트"/>
      <sheetName val="일위대가표"/>
      <sheetName val="공종리스트"/>
      <sheetName val="사급자재조서"/>
      <sheetName val="공종 합 계산"/>
      <sheetName val="지입자재내역"/>
      <sheetName val="가.라다"/>
      <sheetName val="나. hp,트로프"/>
      <sheetName val="다.pe,후강"/>
      <sheetName val="라.c형찬넬"/>
      <sheetName val="마.스파이랄"/>
      <sheetName val="바.케이블총괄"/>
      <sheetName val="바.광케이블산출"/>
      <sheetName val="운반공사,공구손료"/>
      <sheetName val="공제대산출"/>
      <sheetName val="pe내관피스표"/>
      <sheetName val="H피스총괄"/>
      <sheetName val="D피스총괄"/>
      <sheetName val="HS피스총괄"/>
      <sheetName val="H피스"/>
      <sheetName val="D피스"/>
      <sheetName val="HS피스"/>
      <sheetName val="동원인원산출"/>
      <sheetName val="공구손료산출"/>
      <sheetName val="설계서Mac"/>
      <sheetName val="Module1"/>
      <sheetName val="Module2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0">
          <cell r="G10">
            <v>5195869</v>
          </cell>
          <cell r="I10">
            <v>322119</v>
          </cell>
          <cell r="K10">
            <v>7261229</v>
          </cell>
          <cell r="M10">
            <v>30248</v>
          </cell>
        </row>
        <row r="11">
          <cell r="G11">
            <v>27663152</v>
          </cell>
          <cell r="I11">
            <v>10933247</v>
          </cell>
          <cell r="K11">
            <v>88429879</v>
          </cell>
          <cell r="M11">
            <v>6353754</v>
          </cell>
        </row>
        <row r="21">
          <cell r="G21">
            <v>7654428</v>
          </cell>
          <cell r="I21">
            <v>79215</v>
          </cell>
          <cell r="K21">
            <v>124263425</v>
          </cell>
        </row>
      </sheetData>
      <sheetData sheetId="7"/>
      <sheetData sheetId="8" refreshError="1">
        <row r="75">
          <cell r="O75">
            <v>2328322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33">
          <cell r="L33">
            <v>2328322</v>
          </cell>
        </row>
      </sheetData>
      <sheetData sheetId="23" refreshError="1">
        <row r="12">
          <cell r="O12">
            <v>470085.05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결재"/>
      <sheetName val="SHEET이동"/>
      <sheetName val="기본DATA Sheet"/>
      <sheetName val="Sheet1"/>
      <sheetName val="목차"/>
      <sheetName val="표지"/>
      <sheetName val="1.공사계획"/>
      <sheetName val="2.공사설명"/>
      <sheetName val="3.공비총괄"/>
      <sheetName val="4.자금계획"/>
      <sheetName val="5.공정표"/>
      <sheetName val="7.공비예산"/>
      <sheetName val="단가산출"/>
      <sheetName val="품셈총괄"/>
      <sheetName val="9.설치품셈"/>
      <sheetName val="방안2"/>
      <sheetName val="수량총괄"/>
      <sheetName val="케이블물량"/>
      <sheetName val="노임DATASheet"/>
      <sheetName val="부표총괄"/>
      <sheetName val="부표"/>
      <sheetName val="철거운반"/>
      <sheetName val="비금노무"/>
      <sheetName val="비금재료"/>
      <sheetName val="기별명세서"/>
      <sheetName val="정산내역"/>
      <sheetName val="8.설계명세(광케이블)"/>
      <sheetName val="정산조서(최종)"/>
      <sheetName val="정산조서(명성)"/>
      <sheetName val="정산조서(gns)"/>
      <sheetName val="정산조서(우주)"/>
      <sheetName val="준공검사보고서"/>
      <sheetName val="준공정산내역"/>
      <sheetName val="준공정산보고서"/>
      <sheetName val="정산내역서표지"/>
      <sheetName val="물가자료"/>
      <sheetName val="소요물자#5"/>
      <sheetName val="소요물자#4"/>
      <sheetName val="소요물자#1-1"/>
      <sheetName val="소요물자#1"/>
      <sheetName val="정산조서(조수영,남기중)"/>
      <sheetName val="임차비용"/>
      <sheetName val="집계표"/>
      <sheetName val="예산내역서(총괄)"/>
      <sheetName val="예산내역서"/>
      <sheetName val="공제대산출"/>
      <sheetName val="운반공사,공구손료"/>
      <sheetName val="설계명세서"/>
      <sheetName val="설계명세서 (장비)"/>
      <sheetName val="노무비명세서2"/>
    </sheetNames>
    <sheetDataSet>
      <sheetData sheetId="0" refreshError="1"/>
      <sheetData sheetId="1" refreshError="1"/>
      <sheetData sheetId="2" refreshError="1"/>
      <sheetData sheetId="3" refreshError="1">
        <row r="2">
          <cell r="B2" t="str">
            <v>`99전력사업 선진화를 위한 광통신 네트웍 증설공사(5-1차)</v>
          </cell>
        </row>
        <row r="5">
          <cell r="B5">
            <v>36614.805202546297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3">
          <cell r="A3" t="str">
            <v>1. 설치품 및 단가</v>
          </cell>
        </row>
        <row r="4">
          <cell r="A4" t="str">
            <v>설치품 1</v>
          </cell>
          <cell r="B4" t="str">
            <v>광케이블포설(1열)</v>
          </cell>
          <cell r="E4" t="str">
            <v>Km</v>
          </cell>
          <cell r="F4">
            <v>1100614</v>
          </cell>
        </row>
        <row r="5">
          <cell r="A5" t="str">
            <v>설치품 1-1</v>
          </cell>
          <cell r="B5" t="str">
            <v>광케이블포설(가공2열)</v>
          </cell>
          <cell r="E5" t="str">
            <v>Km</v>
          </cell>
          <cell r="F5">
            <v>1981105</v>
          </cell>
        </row>
        <row r="6">
          <cell r="A6" t="str">
            <v>설치품 1-2</v>
          </cell>
          <cell r="B6" t="str">
            <v>광케이블포설(가공3열)</v>
          </cell>
          <cell r="E6" t="str">
            <v>Km</v>
          </cell>
          <cell r="F6">
            <v>2861603</v>
          </cell>
        </row>
        <row r="7">
          <cell r="A7" t="str">
            <v>설치품 2</v>
          </cell>
          <cell r="B7" t="str">
            <v>광케이블포설(70% 할증)</v>
          </cell>
          <cell r="D7" t="str">
            <v>심야</v>
          </cell>
          <cell r="E7" t="str">
            <v>Km</v>
          </cell>
          <cell r="F7">
            <v>1871044</v>
          </cell>
        </row>
        <row r="8">
          <cell r="A8" t="str">
            <v>설치품 2-1</v>
          </cell>
          <cell r="B8" t="str">
            <v>광케이블포설(20% 할증)</v>
          </cell>
          <cell r="D8" t="str">
            <v>야간</v>
          </cell>
          <cell r="E8" t="str">
            <v>Km</v>
          </cell>
          <cell r="F8">
            <v>1320737</v>
          </cell>
        </row>
        <row r="9">
          <cell r="A9" t="str">
            <v>설치품 2-2</v>
          </cell>
          <cell r="B9" t="str">
            <v>광케이블포설(10% 할증)</v>
          </cell>
          <cell r="D9" t="str">
            <v>번화가2</v>
          </cell>
          <cell r="E9" t="str">
            <v>Km</v>
          </cell>
          <cell r="F9">
            <v>1210675</v>
          </cell>
        </row>
        <row r="10">
          <cell r="A10" t="str">
            <v>설치품 3</v>
          </cell>
          <cell r="B10" t="str">
            <v>광케이블최종시험</v>
          </cell>
          <cell r="E10" t="str">
            <v>Core</v>
          </cell>
          <cell r="F10">
            <v>24371</v>
          </cell>
        </row>
        <row r="11">
          <cell r="A11" t="str">
            <v>설치품 4</v>
          </cell>
          <cell r="B11" t="str">
            <v>광케이블접속</v>
          </cell>
          <cell r="E11" t="str">
            <v>Core</v>
          </cell>
          <cell r="F11">
            <v>10312</v>
          </cell>
        </row>
        <row r="12">
          <cell r="A12" t="str">
            <v>설치품 4-1</v>
          </cell>
          <cell r="B12" t="str">
            <v>광케이블접속(10% 할증)</v>
          </cell>
          <cell r="D12" t="str">
            <v>번화가2</v>
          </cell>
          <cell r="E12" t="str">
            <v>Core</v>
          </cell>
          <cell r="F12">
            <v>11343</v>
          </cell>
        </row>
        <row r="13">
          <cell r="A13" t="str">
            <v>설치품 4-2</v>
          </cell>
          <cell r="B13" t="str">
            <v>광케이블접속(20% 할증)</v>
          </cell>
          <cell r="D13" t="str">
            <v>야간</v>
          </cell>
          <cell r="E13" t="str">
            <v>Core</v>
          </cell>
          <cell r="F13">
            <v>12374</v>
          </cell>
        </row>
        <row r="14">
          <cell r="A14" t="str">
            <v>설치품 4-3</v>
          </cell>
          <cell r="B14" t="str">
            <v>광케이블접속(70% 할증)</v>
          </cell>
          <cell r="D14" t="str">
            <v>심야</v>
          </cell>
          <cell r="E14" t="str">
            <v>Core</v>
          </cell>
          <cell r="F14">
            <v>17531</v>
          </cell>
        </row>
        <row r="15">
          <cell r="A15" t="str">
            <v>설치품 4-4</v>
          </cell>
          <cell r="B15" t="str">
            <v>외피접속</v>
          </cell>
          <cell r="E15" t="str">
            <v>개소</v>
          </cell>
          <cell r="F15">
            <v>52668</v>
          </cell>
        </row>
        <row r="16">
          <cell r="A16" t="str">
            <v>설치품 4-5</v>
          </cell>
          <cell r="B16" t="str">
            <v>외피접속(10%할증)</v>
          </cell>
          <cell r="D16" t="str">
            <v>번화가2</v>
          </cell>
          <cell r="E16" t="str">
            <v>개소</v>
          </cell>
          <cell r="F16">
            <v>57935</v>
          </cell>
        </row>
        <row r="17">
          <cell r="A17" t="str">
            <v>설치품 4-6</v>
          </cell>
          <cell r="B17" t="str">
            <v>외피접속(20%할증)</v>
          </cell>
          <cell r="D17" t="str">
            <v>야간</v>
          </cell>
          <cell r="E17" t="str">
            <v>개소</v>
          </cell>
          <cell r="F17">
            <v>63202</v>
          </cell>
        </row>
        <row r="18">
          <cell r="A18" t="str">
            <v>설치품 4-7</v>
          </cell>
          <cell r="B18" t="str">
            <v>외피접속(70%할증)</v>
          </cell>
          <cell r="D18" t="str">
            <v>심야</v>
          </cell>
          <cell r="E18" t="str">
            <v>개소</v>
          </cell>
          <cell r="F18">
            <v>89536</v>
          </cell>
        </row>
        <row r="19">
          <cell r="A19" t="str">
            <v>설치품 5</v>
          </cell>
          <cell r="B19" t="str">
            <v xml:space="preserve">PE내관포설(1조)   </v>
          </cell>
          <cell r="D19" t="str">
            <v>28mm</v>
          </cell>
          <cell r="E19" t="str">
            <v>Km</v>
          </cell>
          <cell r="F19">
            <v>347938</v>
          </cell>
        </row>
        <row r="20">
          <cell r="A20" t="str">
            <v>설치품 5-1</v>
          </cell>
          <cell r="B20" t="str">
            <v xml:space="preserve">PE내관포설(1조 10%할증)   </v>
          </cell>
          <cell r="D20" t="str">
            <v>번화가2</v>
          </cell>
          <cell r="E20" t="str">
            <v>Km</v>
          </cell>
          <cell r="F20">
            <v>382731</v>
          </cell>
        </row>
        <row r="21">
          <cell r="A21" t="str">
            <v>설치품 5-2</v>
          </cell>
          <cell r="B21" t="str">
            <v xml:space="preserve">PE내관포설(1조 20%할증)   </v>
          </cell>
          <cell r="D21" t="str">
            <v>야간</v>
          </cell>
          <cell r="E21" t="str">
            <v>Km</v>
          </cell>
          <cell r="F21">
            <v>417526</v>
          </cell>
        </row>
        <row r="22">
          <cell r="A22" t="str">
            <v>설치품 5-3</v>
          </cell>
          <cell r="B22" t="str">
            <v xml:space="preserve">PE내관포설(1조 70%할증)   </v>
          </cell>
          <cell r="D22" t="str">
            <v>심야</v>
          </cell>
          <cell r="E22" t="str">
            <v>Km</v>
          </cell>
          <cell r="F22">
            <v>591494</v>
          </cell>
        </row>
        <row r="23">
          <cell r="A23" t="str">
            <v>설치품 6</v>
          </cell>
          <cell r="B23" t="str">
            <v xml:space="preserve">PE내관포설(2조) </v>
          </cell>
          <cell r="D23" t="str">
            <v>28mm*2조</v>
          </cell>
          <cell r="E23" t="str">
            <v>Km</v>
          </cell>
          <cell r="F23">
            <v>626289</v>
          </cell>
        </row>
        <row r="24">
          <cell r="A24" t="str">
            <v>설치품 6-1</v>
          </cell>
          <cell r="B24" t="str">
            <v xml:space="preserve">PE내관포설(2조 10%할증)   </v>
          </cell>
          <cell r="D24" t="str">
            <v>번화가2</v>
          </cell>
          <cell r="E24" t="str">
            <v>Km</v>
          </cell>
          <cell r="F24">
            <v>688917</v>
          </cell>
        </row>
        <row r="25">
          <cell r="A25" t="str">
            <v>설치품 6-2</v>
          </cell>
          <cell r="B25" t="str">
            <v xml:space="preserve">PE내관포설(2조 20%할증)   </v>
          </cell>
          <cell r="D25" t="str">
            <v>야간</v>
          </cell>
          <cell r="E25" t="str">
            <v>Km</v>
          </cell>
          <cell r="F25">
            <v>751546</v>
          </cell>
        </row>
        <row r="26">
          <cell r="A26" t="str">
            <v>설치품 6-3</v>
          </cell>
          <cell r="B26" t="str">
            <v xml:space="preserve">PE내관포설(2조 70%할증)   </v>
          </cell>
          <cell r="D26" t="str">
            <v>심야</v>
          </cell>
          <cell r="E26" t="str">
            <v>Km</v>
          </cell>
          <cell r="F26">
            <v>1064691</v>
          </cell>
        </row>
        <row r="27">
          <cell r="A27" t="str">
            <v>설치품 7</v>
          </cell>
          <cell r="B27" t="str">
            <v>PE내관포설(3조)</v>
          </cell>
          <cell r="D27" t="str">
            <v>28mm*3조</v>
          </cell>
          <cell r="E27" t="str">
            <v>Km</v>
          </cell>
          <cell r="F27">
            <v>904639</v>
          </cell>
        </row>
        <row r="28">
          <cell r="A28" t="str">
            <v>설치품 7-1</v>
          </cell>
          <cell r="B28" t="str">
            <v xml:space="preserve">PE내관포설(3조 10%할증)   </v>
          </cell>
          <cell r="D28" t="str">
            <v>번화가2</v>
          </cell>
          <cell r="E28" t="str">
            <v>Km</v>
          </cell>
          <cell r="F28">
            <v>995104</v>
          </cell>
        </row>
        <row r="29">
          <cell r="A29" t="str">
            <v>설치품 7-2</v>
          </cell>
          <cell r="B29" t="str">
            <v xml:space="preserve">PE내관포설(3조 20%할증)   </v>
          </cell>
          <cell r="D29" t="str">
            <v>야간</v>
          </cell>
          <cell r="E29" t="str">
            <v>Km</v>
          </cell>
          <cell r="F29">
            <v>1085568</v>
          </cell>
        </row>
        <row r="30">
          <cell r="A30" t="str">
            <v>설치품 7-3</v>
          </cell>
          <cell r="B30" t="str">
            <v xml:space="preserve">PE내관포설(3조 70%할증)   </v>
          </cell>
          <cell r="D30" t="str">
            <v>심야</v>
          </cell>
          <cell r="E30" t="str">
            <v>Km</v>
          </cell>
          <cell r="F30">
            <v>1537887</v>
          </cell>
        </row>
        <row r="31">
          <cell r="A31" t="str">
            <v>설치품 8</v>
          </cell>
          <cell r="B31" t="str">
            <v>케이블명찰취부(지중)</v>
          </cell>
          <cell r="E31" t="str">
            <v>개</v>
          </cell>
          <cell r="F31">
            <v>281</v>
          </cell>
        </row>
        <row r="32">
          <cell r="A32" t="str">
            <v>설치품 9</v>
          </cell>
          <cell r="B32" t="str">
            <v>케이블명찰취부(가공)</v>
          </cell>
          <cell r="E32" t="str">
            <v>개</v>
          </cell>
          <cell r="F32">
            <v>366</v>
          </cell>
        </row>
        <row r="33">
          <cell r="A33" t="str">
            <v>설치품 10</v>
          </cell>
          <cell r="B33" t="str">
            <v>위험표시판시설</v>
          </cell>
          <cell r="E33" t="str">
            <v>개</v>
          </cell>
          <cell r="F33">
            <v>7748</v>
          </cell>
        </row>
        <row r="34">
          <cell r="A34" t="str">
            <v>설치품 11</v>
          </cell>
          <cell r="B34" t="str">
            <v>조가선설치</v>
          </cell>
          <cell r="E34" t="str">
            <v>Km</v>
          </cell>
          <cell r="F34">
            <v>414228</v>
          </cell>
        </row>
        <row r="35">
          <cell r="A35" t="str">
            <v>설치품 12</v>
          </cell>
          <cell r="B35" t="str">
            <v>금구류설치(암타이,지선밴드)</v>
          </cell>
          <cell r="E35" t="str">
            <v>개</v>
          </cell>
          <cell r="F35">
            <v>4141</v>
          </cell>
        </row>
        <row r="36">
          <cell r="A36" t="str">
            <v>설치품 13</v>
          </cell>
          <cell r="B36" t="str">
            <v>금구류설치(인류,접속크램프)</v>
          </cell>
          <cell r="E36" t="str">
            <v>개</v>
          </cell>
          <cell r="F36">
            <v>1929</v>
          </cell>
        </row>
        <row r="37">
          <cell r="A37" t="str">
            <v>설치품 14</v>
          </cell>
          <cell r="B37" t="str">
            <v>케이블바인딩(1열)</v>
          </cell>
          <cell r="E37" t="str">
            <v>Km</v>
          </cell>
          <cell r="F37">
            <v>338354</v>
          </cell>
        </row>
        <row r="38">
          <cell r="A38" t="str">
            <v>설치품 15</v>
          </cell>
          <cell r="B38" t="str">
            <v>케이블바인딩(2열)</v>
          </cell>
          <cell r="E38" t="str">
            <v>Km</v>
          </cell>
          <cell r="F38">
            <v>609039</v>
          </cell>
        </row>
        <row r="39">
          <cell r="A39" t="str">
            <v>설치품 16</v>
          </cell>
          <cell r="B39" t="str">
            <v>슬리브설치(가공:1m)</v>
          </cell>
          <cell r="E39" t="str">
            <v>개소</v>
          </cell>
          <cell r="F39">
            <v>1690</v>
          </cell>
        </row>
        <row r="40">
          <cell r="A40" t="str">
            <v>설치품 17</v>
          </cell>
          <cell r="B40" t="str">
            <v>슬리브설치(맨홀:4m)</v>
          </cell>
          <cell r="E40" t="str">
            <v>개소</v>
          </cell>
          <cell r="F40">
            <v>3944</v>
          </cell>
        </row>
        <row r="41">
          <cell r="A41" t="str">
            <v>설치품 18</v>
          </cell>
          <cell r="B41" t="str">
            <v>슬리브설치(접속:20m)</v>
          </cell>
          <cell r="E41" t="str">
            <v>개소</v>
          </cell>
          <cell r="F41">
            <v>14934</v>
          </cell>
        </row>
        <row r="42">
          <cell r="A42" t="str">
            <v>설치품 19</v>
          </cell>
          <cell r="B42" t="str">
            <v>후렉시블전선관설치</v>
          </cell>
          <cell r="D42" t="str">
            <v>28mm</v>
          </cell>
          <cell r="E42" t="str">
            <v>M</v>
          </cell>
          <cell r="F42">
            <v>2725</v>
          </cell>
        </row>
        <row r="43">
          <cell r="A43" t="str">
            <v>설치품 20</v>
          </cell>
          <cell r="B43" t="str">
            <v>강제전선관시설</v>
          </cell>
          <cell r="D43" t="str">
            <v>28mm</v>
          </cell>
          <cell r="E43" t="str">
            <v>M</v>
          </cell>
          <cell r="F43">
            <v>7749</v>
          </cell>
        </row>
        <row r="44">
          <cell r="A44" t="str">
            <v>설치품 21</v>
          </cell>
          <cell r="B44" t="str">
            <v>셋트앵커시설</v>
          </cell>
          <cell r="E44" t="str">
            <v>개</v>
          </cell>
          <cell r="F44">
            <v>2254</v>
          </cell>
        </row>
        <row r="45">
          <cell r="A45" t="str">
            <v>설치품 22</v>
          </cell>
          <cell r="B45" t="str">
            <v>스트롱앵커시설</v>
          </cell>
          <cell r="D45" t="str">
            <v>천정</v>
          </cell>
          <cell r="E45" t="str">
            <v>개</v>
          </cell>
          <cell r="F45">
            <v>2592</v>
          </cell>
        </row>
        <row r="46">
          <cell r="A46" t="str">
            <v>설치품 23</v>
          </cell>
          <cell r="B46" t="str">
            <v>칼블럭설치</v>
          </cell>
          <cell r="D46" t="str">
            <v>PVC 1 inch</v>
          </cell>
          <cell r="E46" t="str">
            <v>본</v>
          </cell>
          <cell r="F46">
            <v>1192</v>
          </cell>
        </row>
        <row r="47">
          <cell r="A47" t="str">
            <v>설치품 24</v>
          </cell>
          <cell r="B47" t="str">
            <v>벽관통구멍파기</v>
          </cell>
          <cell r="D47" t="str">
            <v>입상용</v>
          </cell>
          <cell r="E47" t="str">
            <v>개소</v>
          </cell>
          <cell r="F47">
            <v>14089</v>
          </cell>
        </row>
        <row r="48">
          <cell r="A48" t="str">
            <v>설치품 25</v>
          </cell>
          <cell r="B48" t="str">
            <v>벽관통구멍뚫기</v>
          </cell>
          <cell r="D48" t="str">
            <v>25Cm이하</v>
          </cell>
          <cell r="E48" t="str">
            <v>개소</v>
          </cell>
          <cell r="F48">
            <v>14089</v>
          </cell>
        </row>
        <row r="49">
          <cell r="A49" t="str">
            <v>설치품 26</v>
          </cell>
          <cell r="B49" t="str">
            <v>발포지수재처리</v>
          </cell>
          <cell r="D49" t="str">
            <v>1개</v>
          </cell>
          <cell r="E49" t="str">
            <v>개소</v>
          </cell>
          <cell r="F49">
            <v>7385</v>
          </cell>
        </row>
        <row r="50">
          <cell r="A50" t="str">
            <v>설치품 27</v>
          </cell>
          <cell r="B50" t="str">
            <v>행거취부</v>
          </cell>
          <cell r="E50" t="str">
            <v>개</v>
          </cell>
          <cell r="F50">
            <v>899</v>
          </cell>
        </row>
        <row r="51">
          <cell r="A51" t="str">
            <v>설치품 28</v>
          </cell>
          <cell r="B51" t="str">
            <v>크리트취부</v>
          </cell>
          <cell r="E51" t="str">
            <v>개</v>
          </cell>
          <cell r="F51">
            <v>1547</v>
          </cell>
        </row>
        <row r="52">
          <cell r="A52" t="str">
            <v>설치품 29</v>
          </cell>
          <cell r="B52" t="str">
            <v>입상관취부</v>
          </cell>
          <cell r="E52" t="str">
            <v>개</v>
          </cell>
          <cell r="F52">
            <v>8453</v>
          </cell>
        </row>
        <row r="53">
          <cell r="A53" t="str">
            <v>설치품 30</v>
          </cell>
          <cell r="B53" t="str">
            <v>전선공드럼해체</v>
          </cell>
          <cell r="E53" t="str">
            <v>D/M</v>
          </cell>
          <cell r="F53">
            <v>14089</v>
          </cell>
        </row>
        <row r="54">
          <cell r="A54" t="str">
            <v>설치품 31</v>
          </cell>
          <cell r="B54" t="str">
            <v>드라이브일(총타정)</v>
          </cell>
          <cell r="D54" t="str">
            <v>힐티</v>
          </cell>
          <cell r="E54" t="str">
            <v>본</v>
          </cell>
          <cell r="F54">
            <v>766</v>
          </cell>
        </row>
        <row r="55">
          <cell r="A55" t="str">
            <v>설치품 32</v>
          </cell>
          <cell r="B55" t="str">
            <v>8M전주(인력시공)</v>
          </cell>
          <cell r="E55" t="str">
            <v>본</v>
          </cell>
          <cell r="F55">
            <v>126438</v>
          </cell>
        </row>
        <row r="56">
          <cell r="A56" t="str">
            <v>설치품 33</v>
          </cell>
          <cell r="B56" t="str">
            <v>8M전주(기계시공)</v>
          </cell>
          <cell r="E56" t="str">
            <v>본</v>
          </cell>
          <cell r="F56">
            <v>23698</v>
          </cell>
        </row>
        <row r="57">
          <cell r="A57" t="str">
            <v>설치품 34</v>
          </cell>
          <cell r="B57" t="str">
            <v>경완금설치</v>
          </cell>
          <cell r="E57" t="str">
            <v>개</v>
          </cell>
          <cell r="F57">
            <v>6649</v>
          </cell>
        </row>
        <row r="58">
          <cell r="A58" t="str">
            <v>설치품 35</v>
          </cell>
          <cell r="B58" t="str">
            <v>국내성단</v>
          </cell>
          <cell r="E58" t="str">
            <v>Core</v>
          </cell>
          <cell r="F58">
            <v>10312</v>
          </cell>
        </row>
        <row r="59">
          <cell r="A59" t="str">
            <v>설치품 36</v>
          </cell>
          <cell r="B59" t="str">
            <v>접지선부설</v>
          </cell>
          <cell r="E59" t="str">
            <v>개소</v>
          </cell>
          <cell r="F59">
            <v>3451</v>
          </cell>
        </row>
        <row r="60">
          <cell r="A60" t="str">
            <v>설치품 36-1</v>
          </cell>
          <cell r="B60" t="str">
            <v>써비스콘넥터</v>
          </cell>
          <cell r="E60" t="str">
            <v>개</v>
          </cell>
          <cell r="F60">
            <v>2747</v>
          </cell>
        </row>
        <row r="61">
          <cell r="A61" t="str">
            <v>설치품 37</v>
          </cell>
          <cell r="B61" t="str">
            <v>OFD설치</v>
          </cell>
          <cell r="E61" t="str">
            <v>개</v>
          </cell>
          <cell r="F61">
            <v>6524</v>
          </cell>
        </row>
      </sheetData>
      <sheetData sheetId="15"/>
      <sheetData sheetId="16" refreshError="1"/>
      <sheetData sheetId="17" refreshError="1">
        <row r="6">
          <cell r="B6" t="str">
            <v>지중광케이블(50C)</v>
          </cell>
          <cell r="C6" t="str">
            <v>지중 50C/SM</v>
          </cell>
          <cell r="D6" t="str">
            <v>Km</v>
          </cell>
          <cell r="E6">
            <v>42.199999999999996</v>
          </cell>
          <cell r="F6">
            <v>42.199999999999996</v>
          </cell>
        </row>
        <row r="7">
          <cell r="B7" t="str">
            <v>가공광케이블(50C)</v>
          </cell>
          <cell r="C7" t="str">
            <v>가공 50C/SM</v>
          </cell>
          <cell r="D7" t="str">
            <v>Km</v>
          </cell>
          <cell r="E7">
            <v>169</v>
          </cell>
          <cell r="F7">
            <v>169</v>
          </cell>
        </row>
        <row r="8">
          <cell r="B8" t="str">
            <v>지중광케이블(30C)</v>
          </cell>
          <cell r="C8" t="str">
            <v>지중 30C/SM</v>
          </cell>
          <cell r="D8" t="str">
            <v>Km</v>
          </cell>
          <cell r="E8">
            <v>52.6</v>
          </cell>
          <cell r="F8">
            <v>52.6</v>
          </cell>
        </row>
        <row r="9">
          <cell r="B9" t="str">
            <v>가공광케이블(30C)</v>
          </cell>
          <cell r="C9" t="str">
            <v>가공 30C/SM</v>
          </cell>
          <cell r="D9" t="str">
            <v>Km</v>
          </cell>
          <cell r="E9">
            <v>70</v>
          </cell>
          <cell r="F9">
            <v>70</v>
          </cell>
        </row>
        <row r="10">
          <cell r="B10" t="str">
            <v>지중광케이블(10C)</v>
          </cell>
          <cell r="C10" t="str">
            <v>지중 10C/SM</v>
          </cell>
          <cell r="D10" t="str">
            <v>Km</v>
          </cell>
          <cell r="E10">
            <v>16.600000000000001</v>
          </cell>
          <cell r="F10">
            <v>16.600000000000001</v>
          </cell>
        </row>
        <row r="11">
          <cell r="B11" t="str">
            <v>가공광케이블(10C)</v>
          </cell>
          <cell r="C11" t="str">
            <v>가공 10C/SM</v>
          </cell>
          <cell r="D11" t="str">
            <v>Km</v>
          </cell>
          <cell r="E11">
            <v>62.699999999999996</v>
          </cell>
          <cell r="F11">
            <v>62.699999999999996</v>
          </cell>
        </row>
        <row r="12">
          <cell r="B12" t="str">
            <v>지중광접속함체(50C)</v>
          </cell>
          <cell r="C12" t="str">
            <v>지중 50C용</v>
          </cell>
          <cell r="D12" t="str">
            <v>대</v>
          </cell>
          <cell r="E12">
            <v>49</v>
          </cell>
          <cell r="F12">
            <v>49</v>
          </cell>
        </row>
        <row r="13">
          <cell r="B13" t="str">
            <v>가공광접속함체(50C)</v>
          </cell>
          <cell r="C13" t="str">
            <v>가공 50C용</v>
          </cell>
          <cell r="D13" t="str">
            <v>대</v>
          </cell>
          <cell r="E13">
            <v>394</v>
          </cell>
          <cell r="F13">
            <v>394</v>
          </cell>
        </row>
        <row r="14">
          <cell r="B14" t="str">
            <v>지중광접속함체(30C)</v>
          </cell>
          <cell r="C14" t="str">
            <v>지중 30C용</v>
          </cell>
          <cell r="D14" t="str">
            <v>대</v>
          </cell>
          <cell r="E14">
            <v>51</v>
          </cell>
          <cell r="F14">
            <v>51</v>
          </cell>
        </row>
        <row r="15">
          <cell r="B15" t="str">
            <v>가공광접속함체(30C)</v>
          </cell>
          <cell r="C15" t="str">
            <v>가공 30C용</v>
          </cell>
          <cell r="D15" t="str">
            <v>대</v>
          </cell>
          <cell r="E15">
            <v>70</v>
          </cell>
          <cell r="F15">
            <v>70</v>
          </cell>
        </row>
        <row r="16">
          <cell r="B16" t="str">
            <v>지중광접속함체(10C)</v>
          </cell>
          <cell r="C16" t="str">
            <v>지중 10C용</v>
          </cell>
          <cell r="D16" t="str">
            <v>대</v>
          </cell>
          <cell r="E16">
            <v>16</v>
          </cell>
          <cell r="F16">
            <v>16</v>
          </cell>
        </row>
        <row r="17">
          <cell r="B17" t="str">
            <v>가공광접속함체(10C)</v>
          </cell>
          <cell r="C17" t="str">
            <v>가공 10C용</v>
          </cell>
          <cell r="D17" t="str">
            <v>대</v>
          </cell>
          <cell r="E17">
            <v>62</v>
          </cell>
          <cell r="F17">
            <v>62</v>
          </cell>
        </row>
        <row r="18">
          <cell r="B18" t="str">
            <v>OFD</v>
          </cell>
          <cell r="C18" t="str">
            <v>48C용</v>
          </cell>
          <cell r="D18" t="str">
            <v>대</v>
          </cell>
          <cell r="E18">
            <v>147</v>
          </cell>
          <cell r="F18">
            <v>147</v>
          </cell>
        </row>
        <row r="19">
          <cell r="B19" t="str">
            <v>광점퍼코드</v>
          </cell>
          <cell r="C19" t="str">
            <v>OJC-SM-SS-3</v>
          </cell>
          <cell r="D19" t="str">
            <v>개</v>
          </cell>
          <cell r="E19">
            <v>844</v>
          </cell>
          <cell r="F19">
            <v>844</v>
          </cell>
        </row>
        <row r="20">
          <cell r="B20" t="str">
            <v>광아답터</v>
          </cell>
          <cell r="C20" t="str">
            <v>OFA-SM-SC</v>
          </cell>
          <cell r="D20" t="str">
            <v>개</v>
          </cell>
          <cell r="E20">
            <v>1688</v>
          </cell>
          <cell r="F20">
            <v>1688</v>
          </cell>
        </row>
        <row r="21">
          <cell r="B21" t="str">
            <v>케이블명찰</v>
          </cell>
          <cell r="C21" t="str">
            <v>포맥스</v>
          </cell>
          <cell r="D21" t="str">
            <v>개</v>
          </cell>
          <cell r="E21">
            <v>12300</v>
          </cell>
          <cell r="F21">
            <v>12300</v>
          </cell>
        </row>
        <row r="22">
          <cell r="B22" t="str">
            <v>접속함체명찰</v>
          </cell>
          <cell r="C22" t="str">
            <v>포맥스</v>
          </cell>
          <cell r="D22" t="str">
            <v>개</v>
          </cell>
          <cell r="E22">
            <v>642</v>
          </cell>
          <cell r="F22">
            <v>642</v>
          </cell>
        </row>
        <row r="23">
          <cell r="B23" t="str">
            <v>위험표지판</v>
          </cell>
          <cell r="C23" t="str">
            <v>포맥스</v>
          </cell>
          <cell r="D23" t="str">
            <v>개</v>
          </cell>
          <cell r="E23">
            <v>408</v>
          </cell>
          <cell r="F23">
            <v>408</v>
          </cell>
        </row>
        <row r="24">
          <cell r="B24" t="str">
            <v>접속함체스티커</v>
          </cell>
          <cell r="D24" t="str">
            <v>개</v>
          </cell>
          <cell r="E24">
            <v>642</v>
          </cell>
          <cell r="F24">
            <v>642</v>
          </cell>
        </row>
        <row r="26">
          <cell r="B26" t="str">
            <v>난연P.E내관</v>
          </cell>
          <cell r="C26" t="str">
            <v>28mm</v>
          </cell>
          <cell r="D26" t="str">
            <v>Km</v>
          </cell>
          <cell r="E26">
            <v>5.4470000000000001</v>
          </cell>
          <cell r="F26">
            <v>5.4470000000000001</v>
          </cell>
        </row>
        <row r="27">
          <cell r="B27" t="str">
            <v>P.E내관(1조)</v>
          </cell>
          <cell r="C27" t="str">
            <v>28mm</v>
          </cell>
          <cell r="D27" t="str">
            <v>Km</v>
          </cell>
          <cell r="E27">
            <v>66.316000000000003</v>
          </cell>
          <cell r="F27">
            <v>66.316000000000003</v>
          </cell>
        </row>
        <row r="28">
          <cell r="B28" t="str">
            <v>P.E내관(2조)</v>
          </cell>
          <cell r="C28" t="str">
            <v>28mm</v>
          </cell>
          <cell r="D28" t="str">
            <v>Km</v>
          </cell>
          <cell r="E28">
            <v>20.6</v>
          </cell>
          <cell r="F28">
            <v>20.6</v>
          </cell>
        </row>
        <row r="29">
          <cell r="B29" t="str">
            <v>P.E내관(3조)</v>
          </cell>
          <cell r="C29" t="str">
            <v>28mm</v>
          </cell>
          <cell r="D29" t="str">
            <v>Km</v>
          </cell>
          <cell r="E29">
            <v>30.9</v>
          </cell>
          <cell r="F29">
            <v>30.9</v>
          </cell>
        </row>
        <row r="30">
          <cell r="B30" t="str">
            <v>지선밴드(250m/m)</v>
          </cell>
          <cell r="C30" t="str">
            <v>2방</v>
          </cell>
          <cell r="D30" t="str">
            <v>개</v>
          </cell>
          <cell r="E30">
            <v>784</v>
          </cell>
          <cell r="F30">
            <v>784</v>
          </cell>
        </row>
        <row r="31">
          <cell r="B31" t="str">
            <v>지선밴드(280m/m)</v>
          </cell>
          <cell r="C31" t="str">
            <v>2방</v>
          </cell>
          <cell r="D31" t="str">
            <v>개</v>
          </cell>
          <cell r="E31">
            <v>3137</v>
          </cell>
          <cell r="F31">
            <v>3137</v>
          </cell>
        </row>
        <row r="32">
          <cell r="B32" t="str">
            <v>암타이밴드(250m/m)</v>
          </cell>
          <cell r="C32" t="str">
            <v>1방</v>
          </cell>
          <cell r="D32" t="str">
            <v>개</v>
          </cell>
          <cell r="E32">
            <v>523</v>
          </cell>
          <cell r="F32">
            <v>523</v>
          </cell>
        </row>
        <row r="33">
          <cell r="B33" t="str">
            <v>암타이밴드(280m/m)</v>
          </cell>
          <cell r="C33" t="str">
            <v>1방</v>
          </cell>
          <cell r="D33" t="str">
            <v>개</v>
          </cell>
          <cell r="E33">
            <v>2091</v>
          </cell>
          <cell r="F33">
            <v>2091</v>
          </cell>
        </row>
        <row r="34">
          <cell r="B34" t="str">
            <v>조선인류크램프</v>
          </cell>
          <cell r="C34" t="str">
            <v>13*4*144*21</v>
          </cell>
          <cell r="D34" t="str">
            <v>개</v>
          </cell>
          <cell r="E34">
            <v>2614</v>
          </cell>
          <cell r="F34">
            <v>2614</v>
          </cell>
        </row>
        <row r="35">
          <cell r="B35" t="str">
            <v>조선접속크램프</v>
          </cell>
          <cell r="C35" t="str">
            <v>13*36*90*24</v>
          </cell>
          <cell r="D35" t="str">
            <v>개</v>
          </cell>
          <cell r="E35">
            <v>13070</v>
          </cell>
          <cell r="F35">
            <v>13070</v>
          </cell>
        </row>
        <row r="36">
          <cell r="B36" t="str">
            <v>완금U밴드</v>
          </cell>
          <cell r="C36" t="str">
            <v>270*500</v>
          </cell>
          <cell r="D36" t="str">
            <v>개</v>
          </cell>
          <cell r="E36">
            <v>122</v>
          </cell>
          <cell r="F36">
            <v>122</v>
          </cell>
        </row>
        <row r="37">
          <cell r="B37" t="str">
            <v>경완금</v>
          </cell>
          <cell r="C37" t="str">
            <v>75*45*3.2*18</v>
          </cell>
          <cell r="D37" t="str">
            <v>개</v>
          </cell>
          <cell r="E37">
            <v>122</v>
          </cell>
          <cell r="F37">
            <v>122</v>
          </cell>
        </row>
        <row r="38">
          <cell r="B38" t="str">
            <v>각암타이</v>
          </cell>
          <cell r="C38" t="str">
            <v>13*36*90*24</v>
          </cell>
          <cell r="D38" t="str">
            <v>개</v>
          </cell>
          <cell r="E38">
            <v>122</v>
          </cell>
          <cell r="F38">
            <v>122</v>
          </cell>
        </row>
        <row r="39">
          <cell r="B39" t="str">
            <v>스파이랄슬리브</v>
          </cell>
          <cell r="C39" t="str">
            <v>1M단위(28mm)</v>
          </cell>
          <cell r="D39" t="str">
            <v>조</v>
          </cell>
          <cell r="E39">
            <v>20646</v>
          </cell>
          <cell r="F39">
            <v>20646</v>
          </cell>
        </row>
        <row r="40">
          <cell r="B40" t="str">
            <v>아연도강연선</v>
          </cell>
          <cell r="C40" t="str">
            <v>7/2.6mm</v>
          </cell>
          <cell r="D40" t="str">
            <v>Kg</v>
          </cell>
          <cell r="E40">
            <v>9900</v>
          </cell>
          <cell r="F40">
            <v>9900</v>
          </cell>
        </row>
        <row r="41">
          <cell r="B41" t="str">
            <v>비닐바인드선</v>
          </cell>
          <cell r="C41" t="str">
            <v>1.2mm</v>
          </cell>
          <cell r="D41" t="str">
            <v>Km</v>
          </cell>
          <cell r="E41">
            <v>424.541</v>
          </cell>
          <cell r="F41">
            <v>424.541</v>
          </cell>
        </row>
        <row r="42">
          <cell r="B42" t="str">
            <v>반경철관</v>
          </cell>
          <cell r="C42" t="str">
            <v>50*2*2400</v>
          </cell>
          <cell r="D42" t="str">
            <v>개</v>
          </cell>
          <cell r="E42">
            <v>408</v>
          </cell>
          <cell r="F42">
            <v>408</v>
          </cell>
        </row>
        <row r="43">
          <cell r="B43" t="str">
            <v>반경관취부밴드</v>
          </cell>
          <cell r="C43" t="str">
            <v>반경철관용</v>
          </cell>
          <cell r="D43" t="str">
            <v>개</v>
          </cell>
          <cell r="E43">
            <v>816</v>
          </cell>
          <cell r="F43">
            <v>816</v>
          </cell>
        </row>
        <row r="44">
          <cell r="B44" t="str">
            <v>케이블타이</v>
          </cell>
          <cell r="C44" t="str">
            <v>368mm</v>
          </cell>
          <cell r="D44" t="str">
            <v>개</v>
          </cell>
          <cell r="E44">
            <v>9828</v>
          </cell>
          <cell r="F44">
            <v>9828</v>
          </cell>
        </row>
        <row r="45">
          <cell r="B45" t="str">
            <v>소형강관주</v>
          </cell>
          <cell r="C45" t="str">
            <v>8m</v>
          </cell>
          <cell r="D45" t="str">
            <v>본</v>
          </cell>
          <cell r="E45">
            <v>10</v>
          </cell>
          <cell r="F45">
            <v>10</v>
          </cell>
        </row>
        <row r="46">
          <cell r="B46" t="str">
            <v>발포지수재</v>
          </cell>
          <cell r="C46" t="str">
            <v>100mm</v>
          </cell>
          <cell r="D46" t="str">
            <v>KIT</v>
          </cell>
          <cell r="E46">
            <v>2012</v>
          </cell>
          <cell r="F46">
            <v>2012</v>
          </cell>
        </row>
        <row r="47">
          <cell r="B47" t="str">
            <v>새들</v>
          </cell>
          <cell r="C47" t="str">
            <v>28mm 1.6t</v>
          </cell>
          <cell r="D47" t="str">
            <v>개</v>
          </cell>
          <cell r="E47">
            <v>8048</v>
          </cell>
          <cell r="F47">
            <v>8048</v>
          </cell>
        </row>
        <row r="48">
          <cell r="B48" t="str">
            <v>힐티핀</v>
          </cell>
          <cell r="C48" t="str">
            <v>DX36M용</v>
          </cell>
          <cell r="D48" t="str">
            <v>개</v>
          </cell>
          <cell r="E48">
            <v>16096</v>
          </cell>
          <cell r="F48">
            <v>16096</v>
          </cell>
        </row>
        <row r="49">
          <cell r="B49" t="str">
            <v>공포</v>
          </cell>
          <cell r="C49" t="str">
            <v>힐티용</v>
          </cell>
          <cell r="D49" t="str">
            <v>개</v>
          </cell>
          <cell r="E49">
            <v>16096</v>
          </cell>
          <cell r="F49">
            <v>16096</v>
          </cell>
        </row>
        <row r="50">
          <cell r="B50" t="str">
            <v>강제전선관</v>
          </cell>
          <cell r="C50" t="str">
            <v>28mm</v>
          </cell>
          <cell r="D50" t="str">
            <v>M</v>
          </cell>
          <cell r="E50">
            <v>2532</v>
          </cell>
          <cell r="F50">
            <v>2532</v>
          </cell>
        </row>
        <row r="51">
          <cell r="B51" t="str">
            <v>후렉시블전선관</v>
          </cell>
          <cell r="C51" t="str">
            <v>28mm</v>
          </cell>
          <cell r="D51" t="str">
            <v>M</v>
          </cell>
          <cell r="E51">
            <v>844</v>
          </cell>
          <cell r="F51">
            <v>844</v>
          </cell>
        </row>
        <row r="52">
          <cell r="B52" t="str">
            <v>C찬넬</v>
          </cell>
          <cell r="C52" t="str">
            <v>스텐1.2m</v>
          </cell>
          <cell r="D52" t="str">
            <v>M</v>
          </cell>
          <cell r="E52">
            <v>379</v>
          </cell>
          <cell r="F52">
            <v>379</v>
          </cell>
        </row>
        <row r="53">
          <cell r="B53" t="str">
            <v>C찬넬크램프</v>
          </cell>
          <cell r="D53" t="str">
            <v>개</v>
          </cell>
          <cell r="E53">
            <v>379</v>
          </cell>
          <cell r="F53">
            <v>379</v>
          </cell>
        </row>
        <row r="54">
          <cell r="B54" t="str">
            <v>접지선</v>
          </cell>
          <cell r="C54" t="str">
            <v>600V 22SQ</v>
          </cell>
          <cell r="D54" t="str">
            <v>M</v>
          </cell>
          <cell r="E54">
            <v>1224</v>
          </cell>
          <cell r="F54">
            <v>1224</v>
          </cell>
        </row>
        <row r="55">
          <cell r="B55" t="str">
            <v>써비스콘넥터</v>
          </cell>
          <cell r="C55" t="str">
            <v>22-60mm</v>
          </cell>
          <cell r="D55" t="str">
            <v>개</v>
          </cell>
          <cell r="E55">
            <v>1632</v>
          </cell>
          <cell r="F55">
            <v>1632</v>
          </cell>
        </row>
        <row r="56">
          <cell r="B56" t="str">
            <v>스트롱앙카</v>
          </cell>
          <cell r="C56" t="str">
            <v>스텐3/8"</v>
          </cell>
          <cell r="D56" t="str">
            <v>개</v>
          </cell>
          <cell r="E56">
            <v>1012</v>
          </cell>
          <cell r="F56">
            <v>1012</v>
          </cell>
        </row>
        <row r="57">
          <cell r="B57" t="str">
            <v>셋트앙카</v>
          </cell>
          <cell r="C57" t="str">
            <v>3.8"</v>
          </cell>
          <cell r="D57" t="str">
            <v>개</v>
          </cell>
          <cell r="E57">
            <v>1519</v>
          </cell>
          <cell r="F57">
            <v>1519</v>
          </cell>
        </row>
        <row r="58">
          <cell r="B58" t="str">
            <v>케이블크리트</v>
          </cell>
          <cell r="C58" t="str">
            <v>R-30</v>
          </cell>
          <cell r="D58" t="str">
            <v>개</v>
          </cell>
          <cell r="E58">
            <v>2546</v>
          </cell>
          <cell r="F58">
            <v>2546</v>
          </cell>
        </row>
        <row r="59">
          <cell r="B59" t="str">
            <v>I형행거(A.S형)</v>
          </cell>
          <cell r="C59" t="str">
            <v>300*40</v>
          </cell>
          <cell r="D59" t="str">
            <v>개</v>
          </cell>
          <cell r="E59">
            <v>308</v>
          </cell>
          <cell r="F59">
            <v>308</v>
          </cell>
        </row>
        <row r="60">
          <cell r="B60" t="str">
            <v>I형행거(C.S형)</v>
          </cell>
          <cell r="C60" t="str">
            <v>300*40</v>
          </cell>
          <cell r="D60" t="str">
            <v>개</v>
          </cell>
          <cell r="E60">
            <v>94</v>
          </cell>
          <cell r="F60">
            <v>94</v>
          </cell>
        </row>
        <row r="61">
          <cell r="B61" t="str">
            <v xml:space="preserve">  ※ 기준물량산정</v>
          </cell>
        </row>
        <row r="62">
          <cell r="B62" t="str">
            <v>관로물량</v>
          </cell>
          <cell r="D62" t="str">
            <v>Km</v>
          </cell>
          <cell r="E62">
            <v>100.6</v>
          </cell>
          <cell r="F62">
            <v>100.6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교환기"/>
      <sheetName val="교환예산"/>
      <sheetName val="예산총괄"/>
      <sheetName val="통신예산"/>
      <sheetName val="공사계획서"/>
      <sheetName val="자금계획서"/>
      <sheetName val="노임"/>
      <sheetName val="교환노무"/>
      <sheetName val="목차"/>
      <sheetName val="계산"/>
      <sheetName val="1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"/>
      <sheetName val="30"/>
      <sheetName val="31"/>
      <sheetName val="32"/>
      <sheetName val="33"/>
      <sheetName val="34"/>
      <sheetName val="35"/>
      <sheetName val="36"/>
      <sheetName val="37"/>
      <sheetName val="4"/>
      <sheetName val="5"/>
      <sheetName val="6"/>
      <sheetName val="7"/>
      <sheetName val="8"/>
      <sheetName val="9"/>
      <sheetName val="9.설치품셈"/>
      <sheetName val="품셈총괄"/>
      <sheetName val="기본DATA Sheet"/>
      <sheetName val="수량총괄"/>
      <sheetName val="노무비명세서"/>
      <sheetName val="소요자재명세서"/>
      <sheetName val="내역서"/>
      <sheetName val="노무산출서"/>
      <sheetName val="소요자재"/>
      <sheetName val="예산내역서(총괄)"/>
      <sheetName val="예산내역서"/>
      <sheetName val="공제대산출"/>
      <sheetName val="운반공사,공구손료"/>
      <sheetName val="설치품셈"/>
      <sheetName val="정산내역서"/>
      <sheetName val="공리일"/>
      <sheetName val="집계표"/>
      <sheetName val="일위대가"/>
      <sheetName val="노무비변경"/>
      <sheetName val="경비변경"/>
      <sheetName val="기초자료"/>
      <sheetName val="(14)경비"/>
      <sheetName val="(12)자재비"/>
      <sheetName val="일반,이윤변경"/>
      <sheetName val="자재비변경"/>
      <sheetName val="공사계획"/>
      <sheetName val="댁내기별"/>
      <sheetName val="설계명세"/>
      <sheetName val="기계경비(시간당)"/>
      <sheetName val="일위대가표"/>
      <sheetName val="램머"/>
      <sheetName val="설계명세서"/>
      <sheetName val="노임단가표 "/>
      <sheetName val="인입기본설계"/>
      <sheetName val="정산내역"/>
      <sheetName val="소요자재명세서2"/>
      <sheetName val="정산"/>
      <sheetName val="설명서"/>
      <sheetName val="기초자료입력"/>
      <sheetName val="준공정산"/>
      <sheetName val="동축_정산서"/>
      <sheetName val="257A1"/>
      <sheetName val="G.R300경비"/>
      <sheetName val="기본DATA_Sheet"/>
      <sheetName val="9_설치품셈"/>
      <sheetName val="노임단가표_"/>
      <sheetName val="인부임"/>
      <sheetName val="품셈"/>
      <sheetName val="노임단가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전송망구성도 (2)"/>
      <sheetName val="설명서 "/>
      <sheetName val="기안"/>
      <sheetName val="예정공정표"/>
      <sheetName val="공사계획서"/>
      <sheetName val="공사비예산서"/>
      <sheetName val="소요자재명세서2"/>
      <sheetName val="설계명세서(장비)"/>
      <sheetName val="설계명세서(선로)"/>
      <sheetName val="기본요율"/>
      <sheetName val="cost9809"/>
      <sheetName val="cost9801"/>
      <sheetName val="별내샛말"/>
      <sheetName val="정배리1"/>
      <sheetName val="정배리2"/>
      <sheetName val="수릉리1"/>
      <sheetName val="수릉리2"/>
      <sheetName val="수릉리3"/>
      <sheetName val="수릉리4"/>
      <sheetName val="수릉리5"/>
      <sheetName val="수릉리6"/>
      <sheetName val="수릉리7"/>
      <sheetName val="수릉리8"/>
      <sheetName val="수릉리9"/>
      <sheetName val="남이섬"/>
      <sheetName val="화도3"/>
      <sheetName val="삼산리"/>
      <sheetName val="목왕리1"/>
      <sheetName val="통방산1"/>
      <sheetName val="SKT통방산2"/>
      <sheetName val="SKT통방산3"/>
      <sheetName val="SKT통방산4"/>
      <sheetName val="옥천"/>
      <sheetName val="율성리"/>
      <sheetName val="지금"/>
      <sheetName val="수동"/>
      <sheetName val="서파1"/>
      <sheetName val="서파2"/>
      <sheetName val="SKT서파3"/>
      <sheetName val="서릿골1"/>
      <sheetName val="SKT서릿골2"/>
      <sheetName val="SKT서릿골3"/>
      <sheetName val="덕현리"/>
      <sheetName val="현등사"/>
      <sheetName val="SKT현리1"/>
      <sheetName val="SKT현리2"/>
      <sheetName val="SKT현리3"/>
      <sheetName val="세월리"/>
      <sheetName val="녹천"/>
      <sheetName val="석불역"/>
      <sheetName val="SKT석불역2"/>
      <sheetName val="SKT목왕리2"/>
      <sheetName val="SKT목왕리3"/>
      <sheetName val="SKT산장호텔"/>
      <sheetName val="SKT덕현리1"/>
      <sheetName val="SKT덕현리2"/>
      <sheetName val="SKT대흥리1"/>
      <sheetName val="SKT대흥리2"/>
      <sheetName val="SKT율촌1"/>
      <sheetName val="SKT율촌리2"/>
      <sheetName val="돌섬마을"/>
      <sheetName val="SKT삼가리"/>
      <sheetName val="SKT고성리"/>
      <sheetName val="SKT고성리2"/>
      <sheetName val="용추계곡1"/>
      <sheetName val="용추계곡2"/>
      <sheetName val="SKT하판리"/>
      <sheetName val="SKT삼성리"/>
      <sheetName val="SKT문호-수릉리10"/>
      <sheetName val="SKT문호-수릉리11(단순이설)"/>
      <sheetName val="신복분기-옥천"/>
      <sheetName val="SKT토당-행주산성"/>
      <sheetName val="수동계곡-녹촌(단순이설)"/>
      <sheetName val="SKT남면-가납"/>
      <sheetName val="(신)양서-SKT삼봉(단순이설)"/>
      <sheetName val="SKT행신-소만마을"/>
      <sheetName val="지도SS-(신)토당"/>
      <sheetName val="SKT장현-SKT양원"/>
      <sheetName val="광케이블피스표"/>
      <sheetName val="자재보관증"/>
      <sheetName val="기타자재보관증"/>
      <sheetName val="바인딩및조가선"/>
      <sheetName val="종합분"/>
      <sheetName val="접속물량"/>
      <sheetName val="성단물량 "/>
      <sheetName val="자재산출"/>
      <sheetName val="노무산출"/>
      <sheetName val="정산내역서 "/>
      <sheetName val="공사비예산서 "/>
      <sheetName val="구매의뢰 "/>
      <sheetName val="기안 "/>
      <sheetName val="효자1이전"/>
      <sheetName val="교환노무"/>
      <sheetName val="소요자재"/>
      <sheetName val="9.설치품셈"/>
      <sheetName val="기본DATA Sheet"/>
      <sheetName val="품셈총괄"/>
      <sheetName val="수량총괄"/>
      <sheetName val="예산내역서(총괄)"/>
      <sheetName val="예산내역서"/>
      <sheetName val="공제대산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>
        <row r="196">
          <cell r="N196">
            <v>11852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소요자재명세서2"/>
      <sheetName val="교환노무"/>
    </sheetNames>
    <sheetDataSet>
      <sheetData sheetId="0"/>
      <sheetData sheetId="1"/>
      <sheetData sheetId="2"/>
      <sheetData sheetId="3"/>
      <sheetData sheetId="4" refreshError="1">
        <row r="107">
          <cell r="H107">
            <v>0</v>
          </cell>
        </row>
        <row r="108">
          <cell r="H108">
            <v>0</v>
          </cell>
        </row>
        <row r="109">
          <cell r="H109">
            <v>0</v>
          </cell>
        </row>
        <row r="173">
          <cell r="H173">
            <v>6</v>
          </cell>
        </row>
        <row r="174">
          <cell r="H174">
            <v>12</v>
          </cell>
        </row>
        <row r="175">
          <cell r="H175">
            <v>0</v>
          </cell>
        </row>
        <row r="182">
          <cell r="H182">
            <v>40</v>
          </cell>
        </row>
        <row r="183">
          <cell r="H183">
            <v>0</v>
          </cell>
        </row>
        <row r="184">
          <cell r="H184">
            <v>0</v>
          </cell>
        </row>
        <row r="188">
          <cell r="H188">
            <v>350</v>
          </cell>
        </row>
        <row r="208">
          <cell r="H208">
            <v>0</v>
          </cell>
        </row>
        <row r="234">
          <cell r="H234">
            <v>0</v>
          </cell>
        </row>
        <row r="239">
          <cell r="H239">
            <v>0</v>
          </cell>
        </row>
        <row r="240">
          <cell r="H240">
            <v>0</v>
          </cell>
        </row>
        <row r="241">
          <cell r="H241">
            <v>0</v>
          </cell>
        </row>
      </sheetData>
      <sheetData sheetId="5" refreshError="1">
        <row r="8">
          <cell r="H8">
            <v>4</v>
          </cell>
        </row>
        <row r="10">
          <cell r="H10">
            <v>4</v>
          </cell>
        </row>
        <row r="19">
          <cell r="H19">
            <v>1</v>
          </cell>
        </row>
        <row r="46">
          <cell r="H46">
            <v>0</v>
          </cell>
        </row>
        <row r="51">
          <cell r="H51">
            <v>2</v>
          </cell>
        </row>
        <row r="95">
          <cell r="H95">
            <v>0</v>
          </cell>
        </row>
        <row r="98">
          <cell r="H98">
            <v>0</v>
          </cell>
        </row>
        <row r="99">
          <cell r="H99">
            <v>0</v>
          </cell>
        </row>
        <row r="101">
          <cell r="H101">
            <v>0</v>
          </cell>
        </row>
        <row r="103">
          <cell r="H103">
            <v>0</v>
          </cell>
        </row>
        <row r="104">
          <cell r="H104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초자료입력"/>
      <sheetName val="표 지"/>
      <sheetName val="계획서"/>
      <sheetName val="설명서"/>
      <sheetName val="예산서"/>
      <sheetName val="공정표"/>
      <sheetName val="설계명세서"/>
      <sheetName val="공량설계표"/>
      <sheetName val="출력창"/>
      <sheetName val="준공정산"/>
      <sheetName val="준공보고"/>
      <sheetName val="산출명세"/>
      <sheetName val="간이공사"/>
      <sheetName val="간이예산"/>
      <sheetName val="간이준공보고"/>
      <sheetName val="일반시방서"/>
      <sheetName val="표준공종"/>
      <sheetName val="특기시방서"/>
      <sheetName val="사용방법"/>
      <sheetName val="Module1"/>
      <sheetName val="Module2"/>
      <sheetName val="Module3"/>
      <sheetName val="Module4"/>
      <sheetName val="Module5"/>
      <sheetName val="교환노무"/>
      <sheetName val="Total"/>
      <sheetName val="노무산출서"/>
      <sheetName val="소요자재"/>
      <sheetName val="소요자재명세서2"/>
    </sheetNames>
    <sheetDataSet>
      <sheetData sheetId="0">
        <row r="18">
          <cell r="B18" t="str">
            <v>도 급 공 사</v>
          </cell>
        </row>
        <row r="19">
          <cell r="B19" t="str">
            <v>박 수 복</v>
          </cell>
        </row>
        <row r="20">
          <cell r="B20" t="str">
            <v>최 영 환</v>
          </cell>
        </row>
      </sheetData>
      <sheetData sheetId="1"/>
      <sheetData sheetId="2"/>
      <sheetData sheetId="3"/>
      <sheetData sheetId="4"/>
      <sheetData sheetId="5"/>
      <sheetData sheetId="6">
        <row r="9">
          <cell r="H9">
            <v>0</v>
          </cell>
        </row>
        <row r="11">
          <cell r="H11">
            <v>0</v>
          </cell>
        </row>
      </sheetData>
      <sheetData sheetId="7"/>
      <sheetData sheetId="8"/>
      <sheetData sheetId="9">
        <row r="9">
          <cell r="H9">
            <v>0</v>
          </cell>
          <cell r="L9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결재"/>
      <sheetName val="SHEET이동"/>
      <sheetName val="기본DATA Sheet"/>
      <sheetName val="표지"/>
      <sheetName val="1.공사계획"/>
      <sheetName val="2.공사설명"/>
      <sheetName val="케이블물량"/>
      <sheetName val="3.공비총괄"/>
      <sheetName val="4.자금계획"/>
      <sheetName val="5.공정표"/>
      <sheetName val="6.공비예산총괄"/>
      <sheetName val="가.공비예산(광케이블)"/>
      <sheetName val="나.공비예산(관로)"/>
      <sheetName val="7.설계명세(광케이블)"/>
      <sheetName val="7.설계명세(관로분)"/>
      <sheetName val="품셈총괄"/>
      <sheetName val="8.설치품셈"/>
      <sheetName val="수량총괄"/>
      <sheetName val="노임DATASheet"/>
      <sheetName val="도로굴착내역"/>
      <sheetName val="부표총괄"/>
      <sheetName val="부표"/>
      <sheetName val="철거운반"/>
      <sheetName val="비금노무"/>
      <sheetName val="비금재료"/>
      <sheetName val="기별명세서"/>
      <sheetName val="정산내역"/>
      <sheetName val="정산조서"/>
      <sheetName val="준공검사보고서"/>
      <sheetName val="준공정산내역"/>
      <sheetName val="준공정산보고서"/>
      <sheetName val="정산내역서표지"/>
      <sheetName val="물가자료"/>
      <sheetName val="소요물자#5"/>
      <sheetName val="소요물자#4"/>
      <sheetName val="소요물자#1-1"/>
      <sheetName val="소요물자#1"/>
      <sheetName val="기초자료입력"/>
      <sheetName val="설계명세서"/>
      <sheetName val="준공정산"/>
      <sheetName val="설계명세(선로분)"/>
      <sheetName val="Total"/>
      <sheetName val="교환노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99">
          <cell r="H199">
            <v>126438</v>
          </cell>
        </row>
        <row r="203">
          <cell r="H203">
            <v>23698</v>
          </cell>
        </row>
        <row r="207">
          <cell r="H207">
            <v>6649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표지"/>
      <sheetName val="표지"/>
      <sheetName val="목차"/>
      <sheetName val="노임단가"/>
      <sheetName val="품산출서"/>
      <sheetName val="공정표"/>
      <sheetName val="설계명세서"/>
      <sheetName val="공구손료산출"/>
      <sheetName val="설계물량"/>
      <sheetName val="자재집결소"/>
      <sheetName val="가선장비손료"/>
      <sheetName val="측정기손료"/>
      <sheetName val="발전기손료"/>
      <sheetName val="운반비집계"/>
      <sheetName val="소운반"/>
      <sheetName val="발받침손료"/>
      <sheetName val="차량대수산출"/>
      <sheetName val="발받침산출자료"/>
      <sheetName val="운반거리집계"/>
      <sheetName val="공사계획서"/>
      <sheetName val="공사설명서"/>
      <sheetName val="계통도"/>
      <sheetName val="공사비예산서"/>
      <sheetName val="공사비총괄표"/>
      <sheetName val="적용근거"/>
      <sheetName val="회선설계서"/>
      <sheetName val="발받침산출근거"/>
      <sheetName val="Module1"/>
      <sheetName val="Module2"/>
      <sheetName val="Module3"/>
      <sheetName val="기초자료입력"/>
      <sheetName val="준공정산"/>
      <sheetName val="설계명세(선로분)"/>
      <sheetName val="8.설치품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명세"/>
      <sheetName val="설계명세서"/>
      <sheetName val="예산서"/>
      <sheetName val="품셈표"/>
      <sheetName val="검사보고"/>
      <sheetName val="정산보고"/>
      <sheetName val="정산명세"/>
      <sheetName val="건설가계"/>
      <sheetName val="자산총괄"/>
      <sheetName val="표지"/>
      <sheetName val="Sheet15"/>
      <sheetName val="Sheet16"/>
      <sheetName val="총기별(셀별)"/>
      <sheetName val="1020"/>
      <sheetName val="1030"/>
      <sheetName val="1050"/>
      <sheetName val="1060"/>
      <sheetName val="1070"/>
      <sheetName val="1080"/>
      <sheetName val="1090"/>
      <sheetName val="1100"/>
      <sheetName val="1110"/>
      <sheetName val="1120"/>
      <sheetName val="1130"/>
      <sheetName val="1140"/>
      <sheetName val="1150"/>
      <sheetName val="1160"/>
      <sheetName val="1170"/>
      <sheetName val="1180"/>
      <sheetName val="1210"/>
      <sheetName val="1220"/>
      <sheetName val="1230"/>
      <sheetName val="1240"/>
      <sheetName val="1250"/>
      <sheetName val="1260"/>
      <sheetName val="1270"/>
      <sheetName val="1280"/>
      <sheetName val="1290 "/>
      <sheetName val="1310"/>
      <sheetName val="1320  "/>
      <sheetName val="1330 "/>
      <sheetName val="1340 "/>
      <sheetName val="1350 "/>
      <sheetName val="1360 "/>
      <sheetName val="1370 "/>
      <sheetName val="1380"/>
      <sheetName val="2030"/>
      <sheetName val="2040"/>
      <sheetName val="2050"/>
      <sheetName val="2060"/>
      <sheetName val="2070 "/>
      <sheetName val="2080"/>
      <sheetName val="2090"/>
      <sheetName val="2100"/>
      <sheetName val="2110 "/>
      <sheetName val="2210"/>
      <sheetName val="2220"/>
      <sheetName val="2230 "/>
      <sheetName val="2240 "/>
      <sheetName val="2250 "/>
      <sheetName val="2260 "/>
      <sheetName val="2270"/>
      <sheetName val="2280"/>
      <sheetName val="2420 "/>
      <sheetName val="2430"/>
      <sheetName val="2450"/>
      <sheetName val="8.설치품셈"/>
      <sheetName val="일위대가"/>
      <sheetName val="교환노무"/>
      <sheetName val="정산내역서"/>
      <sheetName val="소요자재"/>
      <sheetName val="공사설명서외"/>
      <sheetName val="품셈"/>
      <sheetName val="노임단가표"/>
      <sheetName val="공리일"/>
      <sheetName val="경율산정.XLS"/>
      <sheetName val="굴착"/>
      <sheetName val="노무산출서"/>
      <sheetName val="설계명세서(종합)"/>
      <sheetName val="기초자료입력"/>
      <sheetName val="준공정산"/>
      <sheetName val="소운반"/>
      <sheetName val="5.설계명세서"/>
      <sheetName val="예산내역서(총괄)"/>
      <sheetName val="예산내역서"/>
      <sheetName val="공제대산출"/>
      <sheetName val="운반공사,공구손료"/>
      <sheetName val="내역서"/>
      <sheetName val="경동~상록"/>
      <sheetName val="우주~로베로"/>
      <sheetName val="설계명세(선로분)"/>
      <sheetName val="정산서(을)"/>
      <sheetName val="설명서"/>
      <sheetName val="#REF"/>
      <sheetName val="12품셈표"/>
      <sheetName val="지사(피벗)"/>
      <sheetName val="자료사전"/>
      <sheetName val="가정(HT)"/>
      <sheetName val="기계경비(시간당)"/>
      <sheetName val="램머"/>
      <sheetName val="구포여상설계"/>
      <sheetName val="인입기본설계"/>
      <sheetName val="기별"/>
      <sheetName val="단순공사비단가표"/>
      <sheetName val="설계서"/>
      <sheetName val="98-1인입"/>
      <sheetName val="아파트기별"/>
      <sheetName val="종합기별"/>
      <sheetName val="정산내역"/>
      <sheetName val="세부"/>
      <sheetName val="Sheet1"/>
      <sheetName val="노임"/>
      <sheetName val="1290_"/>
      <sheetName val="1320__"/>
      <sheetName val="1330_"/>
      <sheetName val="1340_"/>
      <sheetName val="1350_"/>
      <sheetName val="1360_"/>
      <sheetName val="1370_"/>
      <sheetName val="2070_"/>
      <sheetName val="2110_"/>
      <sheetName val="2230_"/>
      <sheetName val="2240_"/>
      <sheetName val="2250_"/>
      <sheetName val="2260_"/>
      <sheetName val="2420_"/>
      <sheetName val="8_설치품셈"/>
      <sheetName val="정산총괄표"/>
      <sheetName val="일위대가표"/>
      <sheetName val="설계명세서(선로)"/>
      <sheetName val="입찰서"/>
      <sheetName val="예정가격표"/>
      <sheetName val="경율산정_XLS"/>
      <sheetName val="5_설계명세서"/>
      <sheetName val="일일 자재입출고리스트"/>
      <sheetName val="임차비용"/>
      <sheetName val="수지내역(자재)"/>
      <sheetName val="소요자재명세서"/>
      <sheetName val="총괄집계표"/>
      <sheetName val="9.설치품셈"/>
      <sheetName val="사용자재(사급,지입)"/>
      <sheetName val="설치품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초자료입력"/>
      <sheetName val="표 지"/>
      <sheetName val="계획서"/>
      <sheetName val="설명서"/>
      <sheetName val="예산서"/>
      <sheetName val="공정표"/>
      <sheetName val="설계명세서"/>
      <sheetName val="공량설계표"/>
      <sheetName val="출력창"/>
      <sheetName val="준공정산"/>
      <sheetName val="준공보고"/>
      <sheetName val="산출명세"/>
      <sheetName val="정산표지"/>
      <sheetName val="취득조서(취득)"/>
      <sheetName val="취득정산"/>
      <sheetName val="배분내역"/>
      <sheetName val="제각표지"/>
      <sheetName val="취득조서(제각)"/>
      <sheetName val="제각정산"/>
      <sheetName val="제각보고(을)"/>
      <sheetName val="간이공사"/>
      <sheetName val="간이예산"/>
      <sheetName val="간이준공보고"/>
      <sheetName val="일반시방서"/>
      <sheetName val="공종단가"/>
      <sheetName val="표준공종"/>
      <sheetName val="특기시방서"/>
      <sheetName val="사용방법"/>
      <sheetName val="Module1"/>
    </sheetNames>
    <sheetDataSet>
      <sheetData sheetId="0"/>
      <sheetData sheetId="1" refreshError="1"/>
      <sheetData sheetId="2"/>
      <sheetData sheetId="3">
        <row r="49">
          <cell r="D49">
            <v>1</v>
          </cell>
        </row>
      </sheetData>
      <sheetData sheetId="4"/>
      <sheetData sheetId="5" refreshError="1"/>
      <sheetData sheetId="6">
        <row r="7">
          <cell r="H7">
            <v>0</v>
          </cell>
        </row>
        <row r="11">
          <cell r="H11">
            <v>0</v>
          </cell>
        </row>
        <row r="386">
          <cell r="H386">
            <v>0</v>
          </cell>
        </row>
      </sheetData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이공사지시서"/>
      <sheetName val="공사설명"/>
      <sheetName val="표재"/>
      <sheetName val="목차표지"/>
      <sheetName val="공사통보서"/>
      <sheetName val="지출구분"/>
      <sheetName val="간이산출"/>
      <sheetName val="예가산출"/>
      <sheetName val="품셈표"/>
      <sheetName val="노무임단가"/>
      <sheetName val=""/>
      <sheetName val="시방표재"/>
      <sheetName val="시방서"/>
      <sheetName val="도면표재"/>
      <sheetName val="길이산출"/>
      <sheetName val="배전반배치"/>
      <sheetName val="HOST 모뎀"/>
      <sheetName val="Sheet1"/>
      <sheetName val="설명서"/>
      <sheetName val="설계명세서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입기별명세"/>
      <sheetName val="인입요청"/>
      <sheetName val="설계명세서"/>
      <sheetName val="광종합기별 "/>
      <sheetName val="동축종합기별"/>
      <sheetName val="준공수량비교"/>
      <sheetName val="정산설명서"/>
      <sheetName val="준공검사보고서"/>
      <sheetName val="기준단가산출표"/>
      <sheetName val="#7일위대가"/>
      <sheetName val="정산설명서 1차미정산"/>
      <sheetName val="준공수량비교1차미정산"/>
      <sheetName val="예산내역서"/>
      <sheetName val="파일클럽"/>
      <sheetName val="Sheet7"/>
      <sheetName val="공사통보서"/>
      <sheetName val="8.설치품셈"/>
      <sheetName val="정산내역서"/>
      <sheetName val="DATE"/>
      <sheetName val="5-1신설물량"/>
      <sheetName val="변수값"/>
      <sheetName val="중기상차"/>
      <sheetName val="중기터파기"/>
      <sheetName val="노임단가표"/>
      <sheetName val="고내분기~한림"/>
      <sheetName val="광령~경마장"/>
      <sheetName val="세기~광령"/>
      <sheetName val="가. 노임단가"/>
      <sheetName val="설명서"/>
      <sheetName val="설계서(설치)"/>
      <sheetName val="96-2"/>
      <sheetName val="기술자료 (광화문)"/>
      <sheetName val="경동~상록"/>
      <sheetName val="우주~로베로"/>
      <sheetName val="인입기본설계"/>
      <sheetName val="정산내역"/>
      <sheetName val="구포여상설계"/>
      <sheetName val="데이타"/>
      <sheetName val="일위대가"/>
      <sheetName val="공사비요율산출내역서"/>
      <sheetName val="아파트기별"/>
      <sheetName val="자료사전"/>
      <sheetName val="기준자료"/>
      <sheetName val="단순공사비단가표"/>
      <sheetName val="교환노무"/>
      <sheetName val="예산내역서(총괄)"/>
      <sheetName val="공제대산출"/>
      <sheetName val="운반공사,공구손료"/>
      <sheetName val="현황관리필요사항.xlsx"/>
      <sheetName val="공리일"/>
      <sheetName val="품셈"/>
      <sheetName val="설계명세서 (장비)"/>
      <sheetName val="설계명세서(선로)"/>
      <sheetName val="소요자재명세서"/>
      <sheetName val="BACK(출력불필요)"/>
      <sheetName val="기계경비(시간당)"/>
      <sheetName val="램머"/>
      <sheetName val="내역"/>
      <sheetName val="G.R300경비"/>
      <sheetName val="일위대가 "/>
      <sheetName val="계장 품셈표"/>
      <sheetName val="세금계산서"/>
      <sheetName val="#REF"/>
      <sheetName val="소운반"/>
      <sheetName val="설계서(7)"/>
      <sheetName val="1203"/>
      <sheetName val="공사설명서외"/>
      <sheetName val="결선list"/>
      <sheetName val="공사설명서"/>
      <sheetName val="참조"/>
      <sheetName val="정산설계"/>
      <sheetName val="일위대가표"/>
      <sheetName val="상향레벨"/>
      <sheetName val="상향SNR "/>
      <sheetName val="하향레벨"/>
      <sheetName val="하향SNR "/>
      <sheetName val="준공정산"/>
      <sheetName val="기초자료입력"/>
      <sheetName val="12품셈표"/>
      <sheetName val="Summary of plant values-I"/>
      <sheetName val="수량산출1"/>
      <sheetName val="자재단가표"/>
      <sheetName val="9GNG운반"/>
      <sheetName val="일일 자재입출고리스트"/>
      <sheetName val="(참고)지역"/>
      <sheetName val="(참고)재무코드"/>
      <sheetName val="설비현황(예비품제외)"/>
      <sheetName val=" 기별명세서_종합"/>
      <sheetName val="뚜드리기"/>
      <sheetName val="광종합기별_"/>
      <sheetName val="정산설명서_1차미정산"/>
      <sheetName val="기술자료_(광화문)"/>
      <sheetName val="8_설치품셈"/>
      <sheetName val="현황관리필요사항_xlsx"/>
      <sheetName val="설계명세서_(장비)"/>
      <sheetName val="G_R300경비"/>
      <sheetName val="일위대가_"/>
      <sheetName val="계장_품셈표"/>
      <sheetName val="상향SNR_"/>
      <sheetName val="하향SNR_"/>
      <sheetName val="정산"/>
      <sheetName val="DISTANCE"/>
      <sheetName val="적용기준표(98년상반기)"/>
      <sheetName val="소요자재"/>
      <sheetName val="세부"/>
      <sheetName val="종합기별"/>
      <sheetName val="총괄집계표"/>
      <sheetName val="9.설치품셈"/>
      <sheetName val="사용자재(사급,지입)"/>
      <sheetName val="설치품셈"/>
      <sheetName val="댁내기별"/>
      <sheetName val="품셈표"/>
      <sheetName val="덕천사고설계"/>
      <sheetName val="ATM기초철가"/>
      <sheetName val="수지내역(자재)"/>
      <sheetName val="임차비용"/>
      <sheetName val="1월"/>
      <sheetName val="산출명세서"/>
      <sheetName val="257A1"/>
      <sheetName val="계통도"/>
      <sheetName val="Sheet1"/>
      <sheetName val="인부임"/>
      <sheetName val="정부노임단가"/>
      <sheetName val="경비변경"/>
      <sheetName val="자재비변경"/>
      <sheetName val="(14)경비"/>
      <sheetName val="단가검토(예산)"/>
      <sheetName val="인입요첤"/>
    </sheetNames>
    <sheetDataSet>
      <sheetData sheetId="0" refreshError="1"/>
      <sheetData sheetId="1" refreshError="1"/>
      <sheetData sheetId="2" refreshError="1">
        <row r="12">
          <cell r="L12">
            <v>1731468</v>
          </cell>
        </row>
        <row r="39">
          <cell r="L39">
            <v>4027291</v>
          </cell>
        </row>
        <row r="53">
          <cell r="L53">
            <v>466638</v>
          </cell>
        </row>
        <row r="62">
          <cell r="L62">
            <v>7164296</v>
          </cell>
        </row>
        <row r="66">
          <cell r="L66">
            <v>5432828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선정사유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설계명세서"/>
      <sheetName val="설계내역서"/>
      <sheetName val="공사통보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아파트기별"/>
      <sheetName val="정산명세"/>
      <sheetName val="바인딩"/>
      <sheetName val="공리일"/>
      <sheetName val="예산내역서"/>
      <sheetName val="설계명세서"/>
      <sheetName val="기계경비(시간당)"/>
      <sheetName val="램머"/>
      <sheetName val="기안(갑)"/>
      <sheetName val="기별"/>
      <sheetName val="일위단위"/>
      <sheetName val="설계명세서(종합)"/>
      <sheetName val="소요자재"/>
      <sheetName val="노무산출서"/>
      <sheetName val="Price List"/>
      <sheetName val="9GNG운반"/>
      <sheetName val="기초자료입력"/>
      <sheetName val="고내분기~한림"/>
      <sheetName val="광령~경마장"/>
      <sheetName val="세기~광령"/>
      <sheetName val="Sheet1"/>
      <sheetName val="일위대가표"/>
      <sheetName val="공사계획"/>
      <sheetName val="설계명세"/>
      <sheetName val="설계내역서"/>
      <sheetName val="조명율표"/>
      <sheetName val="정산내역"/>
      <sheetName val="구포여상설계"/>
      <sheetName val="(참고)지역"/>
      <sheetName val="(참고)재무코드"/>
      <sheetName val="자료사전"/>
      <sheetName val="단순공사비단가표"/>
      <sheetName val="교환노무"/>
      <sheetName val="예산내역서(총괄)"/>
      <sheetName val="공제대산출"/>
      <sheetName val="운반공사,공구손료"/>
      <sheetName val="현황관리필요사항.xlsx"/>
      <sheetName val="준공정산"/>
      <sheetName val="설계"/>
      <sheetName val="내역서"/>
      <sheetName val="현장소운반"/>
      <sheetName val="관구보호몰탈"/>
      <sheetName val="蠰촐자료입력"/>
      <sheetName val="dongia (2)"/>
      <sheetName val="댁내기별"/>
      <sheetName val="만년달력"/>
      <sheetName val="달력"/>
      <sheetName val="공사설명서외"/>
      <sheetName val="품셈표"/>
      <sheetName val="9.설치품셈"/>
      <sheetName val="단가표"/>
      <sheetName val="내역"/>
      <sheetName val="APT젖산"/>
      <sheetName val="Sheet7"/>
      <sheetName val="Page 1A - Proposal Strategy "/>
      <sheetName val="수리단가표"/>
      <sheetName val="공사설명서"/>
      <sheetName val="보도계산금액"/>
      <sheetName val="인부임"/>
      <sheetName val="정산설계"/>
      <sheetName val="설계서(7)"/>
      <sheetName val="종합기별"/>
      <sheetName val="소요자재명세서"/>
      <sheetName val="월래"/>
      <sheetName val="공정data"/>
      <sheetName val="공통"/>
      <sheetName val="공용"/>
    </sheetNames>
    <sheetDataSet>
      <sheetData sheetId="0"/>
      <sheetData sheetId="1"/>
      <sheetData sheetId="2"/>
      <sheetData sheetId="3" refreshError="1">
        <row r="7">
          <cell r="J7">
            <v>47000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산설계"/>
      <sheetName val="예산내역서"/>
      <sheetName val="4차설계"/>
      <sheetName val="설계명세서"/>
      <sheetName val="품셈"/>
      <sheetName val="노임단가표"/>
      <sheetName val="수량산출서"/>
      <sheetName val="G.R300경비"/>
      <sheetName val="관급_File"/>
      <sheetName val="공리일"/>
      <sheetName val="소요자재명세서"/>
      <sheetName val="기안(갑)"/>
      <sheetName val="기별"/>
      <sheetName val="기초자료입력"/>
      <sheetName val="설계명세서(종합)"/>
      <sheetName val="소요자재"/>
      <sheetName val="노무산출서"/>
      <sheetName val="설계내역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부임"/>
      <sheetName val="품셈표"/>
      <sheetName val="기별명세서"/>
      <sheetName val="표지"/>
      <sheetName val="보강공사"/>
      <sheetName val="성단물량"/>
      <sheetName val="정산설계"/>
      <sheetName val="설계명세서"/>
      <sheetName val="정산"/>
      <sheetName val="소요자재"/>
      <sheetName val="노무산출서"/>
      <sheetName val="관급_File"/>
      <sheetName val="공리일"/>
      <sheetName val="인건비 "/>
      <sheetName val="광주"/>
      <sheetName val="대전"/>
      <sheetName val="부산"/>
      <sheetName val="서울"/>
      <sheetName val="수원"/>
      <sheetName val="제주"/>
      <sheetName val="창원"/>
      <sheetName val="적용기준표(98년상반기)"/>
      <sheetName val="기초자료입력"/>
      <sheetName val="산출명세서"/>
      <sheetName val="공제대산출"/>
      <sheetName val="예산내역서(총괄)"/>
      <sheetName val="운반공사,공구손료"/>
      <sheetName val="257A1"/>
      <sheetName val="인입설계"/>
      <sheetName val="품셈"/>
      <sheetName val="노임단가표"/>
      <sheetName val="예산내역서"/>
      <sheetName val="자료사전"/>
      <sheetName val="단순공사비단가표"/>
      <sheetName val="교환노무"/>
      <sheetName val="G.R300경비"/>
      <sheetName val="총괄"/>
      <sheetName val="일위대가"/>
      <sheetName val="공종단가"/>
      <sheetName val="기별(입력창)"/>
      <sheetName val="공사통보서"/>
      <sheetName val="&quot;분배센터&quot;운용설비"/>
      <sheetName val="&quot;전송망&quot;운용설비"/>
      <sheetName val="계통도"/>
      <sheetName val="Sheet1"/>
      <sheetName val="인입기본설계"/>
      <sheetName val="소요자재명세서"/>
      <sheetName val="기계경비(시간당)"/>
      <sheetName val="램머"/>
      <sheetName val="준공정산"/>
      <sheetName val="공사설명서"/>
      <sheetName val="보도계산금액"/>
      <sheetName val="97-3A"/>
      <sheetName val="수량산출1"/>
      <sheetName val="자재단가표"/>
      <sheetName val="총괄집계표"/>
      <sheetName val="설계명세"/>
      <sheetName val="일위대가표"/>
      <sheetName val="정산내역"/>
      <sheetName val="만년달력"/>
      <sheetName val="달력"/>
      <sheetName val="공사설명서외"/>
      <sheetName val="댁내기별"/>
      <sheetName val="공사계획"/>
      <sheetName val="정산내역서"/>
      <sheetName val="rate"/>
      <sheetName val="추가 품셈표"/>
      <sheetName val="피스표"/>
      <sheetName val="철거기별"/>
      <sheetName val="기별종합"/>
    </sheetNames>
    <sheetDataSet>
      <sheetData sheetId="0" refreshError="1">
        <row r="8">
          <cell r="F8">
            <v>60905</v>
          </cell>
        </row>
        <row r="17">
          <cell r="F17">
            <v>58936</v>
          </cell>
        </row>
        <row r="18">
          <cell r="F18">
            <v>48217</v>
          </cell>
        </row>
        <row r="19">
          <cell r="F19">
            <v>49344</v>
          </cell>
        </row>
        <row r="20">
          <cell r="F20">
            <v>66587</v>
          </cell>
        </row>
        <row r="23">
          <cell r="F23">
            <v>50512</v>
          </cell>
        </row>
        <row r="27">
          <cell r="F27">
            <v>47001</v>
          </cell>
        </row>
        <row r="36">
          <cell r="F36">
            <v>89795</v>
          </cell>
        </row>
        <row r="37">
          <cell r="F37">
            <v>91323</v>
          </cell>
        </row>
      </sheetData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차"/>
      <sheetName val="공사설명서외"/>
      <sheetName val="Sheet3"/>
      <sheetName val="성단물량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프러스견적"/>
      <sheetName val="Sheet2"/>
      <sheetName val="Sheet3"/>
      <sheetName val="설계명세서"/>
      <sheetName val="강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단순공사"/>
      <sheetName val="단가표"/>
      <sheetName val="키폰주장치(설계서#1)"/>
      <sheetName val="AL DUCT(설계서#2)"/>
      <sheetName val="국내케이블(설계서#3)"/>
      <sheetName val="전원케이블(설계서#4)"/>
      <sheetName val="후렉시블(설계서#5)"/>
      <sheetName val="스피커선(설계서#6)"/>
      <sheetName val="AMP(설계서#7)"/>
      <sheetName val="공사설명서외"/>
      <sheetName val="성단물량"/>
      <sheetName val="강동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안"/>
      <sheetName val="공사설명서"/>
      <sheetName val="계통도"/>
      <sheetName val="공사계획서"/>
      <sheetName val="공사비예산서"/>
      <sheetName val="전체"/>
      <sheetName val="강릉"/>
      <sheetName val="남서울"/>
      <sheetName val="우주"/>
      <sheetName val="서해"/>
      <sheetName val="설계명세서(장비)"/>
      <sheetName val="기별(종합)"/>
      <sheetName val="투자효율분석"/>
      <sheetName val="케이블피스표"/>
      <sheetName val="공사지시서(감독)"/>
      <sheetName val="공사지시서(시공)"/>
      <sheetName val="구매요청서"/>
      <sheetName val="cost9801"/>
      <sheetName val="공사설명서외"/>
      <sheetName val="단가표"/>
      <sheetName val="성단물량"/>
    </sheetNames>
    <sheetDataSet>
      <sheetData sheetId="0"/>
      <sheetData sheetId="1"/>
      <sheetData sheetId="2"/>
      <sheetData sheetId="3"/>
      <sheetData sheetId="4"/>
      <sheetData sheetId="5" refreshError="1">
        <row r="135">
          <cell r="G13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이공사지시서"/>
      <sheetName val="기별명세"/>
    </sheetNames>
    <sheetDataSet>
      <sheetData sheetId="0"/>
      <sheetData sheetId="1">
        <row r="19">
          <cell r="A19">
            <v>98.02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"/>
      <sheetName val="색인"/>
      <sheetName val="인입기별"/>
      <sheetName val="지재"/>
      <sheetName val="설계명세"/>
      <sheetName val="인입자재"/>
      <sheetName val="사급자재"/>
      <sheetName val="기안(갑)"/>
      <sheetName val="준공검사"/>
      <sheetName val="안전P1"/>
      <sheetName val="안전P2"/>
      <sheetName val="계약의뢰"/>
      <sheetName val="품셈"/>
      <sheetName val="기별명세"/>
    </sheetNames>
    <sheetDataSet>
      <sheetData sheetId="0">
        <row r="3">
          <cell r="A3" t="str">
            <v>자재식별</v>
          </cell>
          <cell r="B3" t="str">
            <v>노무비식별</v>
          </cell>
          <cell r="V3" t="str">
            <v>합계</v>
          </cell>
        </row>
        <row r="4">
          <cell r="V4">
            <v>493.4</v>
          </cell>
        </row>
        <row r="5">
          <cell r="V5">
            <v>493.4</v>
          </cell>
        </row>
        <row r="6">
          <cell r="A6" t="str">
            <v>180-218-1</v>
          </cell>
          <cell r="B6" t="str">
            <v>180-218-1</v>
          </cell>
          <cell r="V6">
            <v>1</v>
          </cell>
        </row>
        <row r="7">
          <cell r="A7" t="str">
            <v>180-218-2</v>
          </cell>
          <cell r="B7" t="str">
            <v>180-218-2</v>
          </cell>
          <cell r="V7">
            <v>1</v>
          </cell>
        </row>
        <row r="8">
          <cell r="A8" t="str">
            <v>129-402-1</v>
          </cell>
          <cell r="B8" t="str">
            <v>129-402-1</v>
          </cell>
          <cell r="V8">
            <v>2</v>
          </cell>
        </row>
        <row r="9">
          <cell r="A9" t="str">
            <v>129-402-2</v>
          </cell>
          <cell r="B9" t="str">
            <v>129-402-2</v>
          </cell>
          <cell r="V9">
            <v>2</v>
          </cell>
        </row>
        <row r="10">
          <cell r="A10" t="str">
            <v>129-404-2</v>
          </cell>
          <cell r="B10" t="str">
            <v>129-404-2</v>
          </cell>
          <cell r="V10">
            <v>1</v>
          </cell>
        </row>
        <row r="11">
          <cell r="B11" t="str">
            <v>888-007-31</v>
          </cell>
          <cell r="V11">
            <v>60</v>
          </cell>
        </row>
        <row r="12">
          <cell r="B12" t="str">
            <v>888-007-32</v>
          </cell>
          <cell r="V12">
            <v>86</v>
          </cell>
        </row>
        <row r="13">
          <cell r="B13" t="str">
            <v>888-007-33</v>
          </cell>
          <cell r="V13">
            <v>174</v>
          </cell>
        </row>
        <row r="14">
          <cell r="B14" t="str">
            <v>888-007-35</v>
          </cell>
          <cell r="V14">
            <v>543.5</v>
          </cell>
        </row>
        <row r="15">
          <cell r="B15" t="str">
            <v>888-007-36</v>
          </cell>
          <cell r="V15">
            <v>258</v>
          </cell>
        </row>
        <row r="16">
          <cell r="B16" t="str">
            <v>888-007-38</v>
          </cell>
          <cell r="V16">
            <v>1789.6</v>
          </cell>
        </row>
        <row r="17">
          <cell r="A17" t="str">
            <v>127-526-1</v>
          </cell>
          <cell r="B17" t="str">
            <v>127-526-11</v>
          </cell>
          <cell r="V17">
            <v>281.7</v>
          </cell>
        </row>
        <row r="18">
          <cell r="A18" t="str">
            <v>127-526-2</v>
          </cell>
          <cell r="B18" t="str">
            <v>127-526-21</v>
          </cell>
          <cell r="V18">
            <v>281.7</v>
          </cell>
          <cell r="X18">
            <v>0</v>
          </cell>
        </row>
        <row r="19">
          <cell r="A19" t="str">
            <v>127-526-3</v>
          </cell>
          <cell r="B19" t="str">
            <v>127-526-32</v>
          </cell>
          <cell r="V19">
            <v>60</v>
          </cell>
        </row>
        <row r="20">
          <cell r="A20" t="str">
            <v>127-526-3</v>
          </cell>
          <cell r="B20" t="str">
            <v>127-526-33</v>
          </cell>
          <cell r="V20">
            <v>43</v>
          </cell>
        </row>
        <row r="21">
          <cell r="A21" t="str">
            <v>110-414-1</v>
          </cell>
          <cell r="B21" t="str">
            <v>110-414-1</v>
          </cell>
          <cell r="V21">
            <v>397.49999999999994</v>
          </cell>
        </row>
        <row r="22">
          <cell r="A22" t="str">
            <v>110-414-2</v>
          </cell>
          <cell r="B22" t="str">
            <v>110-414-2</v>
          </cell>
          <cell r="V22">
            <v>281.7</v>
          </cell>
          <cell r="X22">
            <v>0</v>
          </cell>
        </row>
        <row r="23">
          <cell r="A23" t="str">
            <v>110-414-3</v>
          </cell>
          <cell r="B23" t="str">
            <v>110-414-3</v>
          </cell>
          <cell r="V23">
            <v>254.7</v>
          </cell>
        </row>
        <row r="24">
          <cell r="A24" t="str">
            <v>999-001-13</v>
          </cell>
          <cell r="B24" t="str">
            <v>999-001-13</v>
          </cell>
          <cell r="V24">
            <v>115.8</v>
          </cell>
        </row>
        <row r="25">
          <cell r="A25" t="str">
            <v>999-001-14</v>
          </cell>
          <cell r="B25" t="str">
            <v>999-001-14</v>
          </cell>
          <cell r="V25">
            <v>58</v>
          </cell>
        </row>
        <row r="26">
          <cell r="A26" t="str">
            <v>999-001-24</v>
          </cell>
          <cell r="B26" t="str">
            <v>999-001-24</v>
          </cell>
          <cell r="V26">
            <v>58</v>
          </cell>
        </row>
        <row r="27">
          <cell r="A27" t="str">
            <v>999-001-15</v>
          </cell>
          <cell r="B27" t="str">
            <v>999-001-15</v>
          </cell>
          <cell r="V27">
            <v>108.7</v>
          </cell>
        </row>
        <row r="28">
          <cell r="A28" t="str">
            <v>999-001-25</v>
          </cell>
          <cell r="B28" t="str">
            <v>999-001-25</v>
          </cell>
          <cell r="V28">
            <v>108.7</v>
          </cell>
        </row>
        <row r="29">
          <cell r="A29" t="str">
            <v>999-001-16</v>
          </cell>
          <cell r="B29" t="str">
            <v>999-001-16</v>
          </cell>
          <cell r="V29">
            <v>115.8</v>
          </cell>
        </row>
        <row r="30">
          <cell r="A30" t="str">
            <v>999-001-19</v>
          </cell>
          <cell r="B30" t="str">
            <v>999-001-19</v>
          </cell>
          <cell r="V30">
            <v>101.3</v>
          </cell>
        </row>
        <row r="31">
          <cell r="A31" t="str">
            <v>999-001-29</v>
          </cell>
          <cell r="B31" t="str">
            <v>999-001-29</v>
          </cell>
          <cell r="V31">
            <v>217.09999999999997</v>
          </cell>
        </row>
        <row r="32">
          <cell r="A32" t="str">
            <v>113-251-1</v>
          </cell>
          <cell r="B32" t="str">
            <v>888-009-1</v>
          </cell>
          <cell r="V32">
            <v>11</v>
          </cell>
        </row>
        <row r="33">
          <cell r="A33" t="str">
            <v>113-251-2</v>
          </cell>
          <cell r="B33" t="str">
            <v>888-009-2</v>
          </cell>
          <cell r="V33">
            <v>7</v>
          </cell>
        </row>
        <row r="34">
          <cell r="A34" t="str">
            <v>113-012-1</v>
          </cell>
          <cell r="B34" t="str">
            <v>888-009-1</v>
          </cell>
          <cell r="V34">
            <v>8</v>
          </cell>
        </row>
        <row r="35">
          <cell r="A35" t="str">
            <v>113-012-2</v>
          </cell>
          <cell r="B35" t="str">
            <v>888-009-2</v>
          </cell>
          <cell r="V35">
            <v>5</v>
          </cell>
        </row>
        <row r="36">
          <cell r="A36" t="str">
            <v>112-665-1</v>
          </cell>
          <cell r="B36" t="str">
            <v>888-010-1</v>
          </cell>
          <cell r="V36">
            <v>11</v>
          </cell>
        </row>
        <row r="37">
          <cell r="A37" t="str">
            <v>112-665-2</v>
          </cell>
          <cell r="B37" t="str">
            <v>888-010-2</v>
          </cell>
          <cell r="V37">
            <v>7</v>
          </cell>
        </row>
        <row r="38">
          <cell r="A38" t="str">
            <v>112-667-1</v>
          </cell>
          <cell r="B38" t="str">
            <v>888-010-1</v>
          </cell>
          <cell r="V38">
            <v>16</v>
          </cell>
        </row>
        <row r="39">
          <cell r="A39" t="str">
            <v>112-667-2</v>
          </cell>
          <cell r="B39" t="str">
            <v>888-010-2</v>
          </cell>
          <cell r="V39">
            <v>18</v>
          </cell>
        </row>
        <row r="40">
          <cell r="A40" t="str">
            <v>999-004-1</v>
          </cell>
          <cell r="B40" t="str">
            <v>999-004-1</v>
          </cell>
          <cell r="V40">
            <v>9</v>
          </cell>
        </row>
        <row r="41">
          <cell r="A41" t="str">
            <v>999-004-2</v>
          </cell>
          <cell r="B41" t="str">
            <v>999-004-2</v>
          </cell>
          <cell r="V41">
            <v>9</v>
          </cell>
        </row>
        <row r="42">
          <cell r="A42" t="str">
            <v>999-005-1</v>
          </cell>
          <cell r="B42" t="str">
            <v>999-005-1</v>
          </cell>
          <cell r="V42">
            <v>3</v>
          </cell>
        </row>
        <row r="43">
          <cell r="A43" t="str">
            <v>999-005-2</v>
          </cell>
          <cell r="B43" t="str">
            <v>999-005-2</v>
          </cell>
          <cell r="V43">
            <v>3</v>
          </cell>
        </row>
        <row r="44">
          <cell r="A44" t="str">
            <v>999-006-1</v>
          </cell>
          <cell r="B44" t="str">
            <v>999-006-1</v>
          </cell>
          <cell r="V44">
            <v>89</v>
          </cell>
        </row>
        <row r="45">
          <cell r="A45" t="str">
            <v>999-006-2</v>
          </cell>
          <cell r="B45" t="str">
            <v>999-006-2</v>
          </cell>
          <cell r="V45">
            <v>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명세"/>
      <sheetName val="설계명세서"/>
      <sheetName val="예산서"/>
      <sheetName val="품셈표"/>
      <sheetName val="검사보고"/>
      <sheetName val="정산보고"/>
      <sheetName val="정산명세"/>
      <sheetName val="건설가계"/>
      <sheetName val="자산총괄"/>
      <sheetName val="표지"/>
      <sheetName val="Sheet15"/>
      <sheetName val="Sheet16"/>
      <sheetName val="飠산총괄"/>
      <sheetName val="기준자료"/>
      <sheetName val="기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표"/>
      <sheetName val="기안(갑)"/>
      <sheetName val="공사설명서외"/>
      <sheetName val="설계명세서"/>
      <sheetName val="노임단가표 "/>
      <sheetName val="품셈"/>
      <sheetName val="정산설계"/>
      <sheetName val="기별명세"/>
      <sheetName val="AIR갑지"/>
      <sheetName val="갑지"/>
      <sheetName val="내역서"/>
      <sheetName val="시설대외"/>
      <sheetName val="Sheet1"/>
      <sheetName val="갑지 (3)"/>
      <sheetName val="내역서양식"/>
      <sheetName val="단가마지막 (2)"/>
      <sheetName val="열량계단가비교"/>
      <sheetName val="열량계단가비교 (2)"/>
      <sheetName val="일위대가"/>
      <sheetName val="배관공사"/>
      <sheetName val="추가공정(내역서)"/>
      <sheetName val="넉시~922"/>
      <sheetName val="대수산분기~LG918"/>
      <sheetName val="색달~중문"/>
      <sheetName val="중문~삼일"/>
      <sheetName val="신서귀~고근산"/>
      <sheetName val="미악분기~913"/>
      <sheetName val="기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000000"/>
      <sheetName val="간이공사산출명세"/>
      <sheetName val="설계명세"/>
      <sheetName val="품셈표"/>
      <sheetName val="노임단가표"/>
      <sheetName val="공사비예산서"/>
      <sheetName val="준공검사보고서"/>
      <sheetName val="정산변경내역"/>
      <sheetName val="준공정산내역"/>
      <sheetName val="예산변경조서"/>
      <sheetName val="경비정산"/>
      <sheetName val="검사보고서"/>
      <sheetName val="Sheet13"/>
      <sheetName val="Sheet14"/>
      <sheetName val="Sheet15"/>
      <sheetName val="Sheet16"/>
      <sheetName val="Sheet7"/>
      <sheetName val="Sheet18"/>
      <sheetName val="Dialog1"/>
      <sheetName val="Studio"/>
      <sheetName val="일위대가표"/>
      <sheetName val="단가표"/>
      <sheetName val="넉시~922"/>
      <sheetName val="대수산분기~LG918"/>
      <sheetName val="색달~중문"/>
      <sheetName val="중문~삼일"/>
      <sheetName val="신서귀~고근산"/>
      <sheetName val="미악분기~913"/>
      <sheetName val="한눌~상록"/>
      <sheetName val="설명서"/>
      <sheetName val="설계명세서"/>
      <sheetName val="기초자료입력"/>
      <sheetName val="준공정산"/>
    </sheetNames>
    <sheetDataSet>
      <sheetData sheetId="0"/>
      <sheetData sheetId="1"/>
      <sheetData sheetId="2"/>
      <sheetData sheetId="3" refreshError="1">
        <row r="16">
          <cell r="H16">
            <v>345001</v>
          </cell>
        </row>
        <row r="21">
          <cell r="H21">
            <v>206996</v>
          </cell>
        </row>
        <row r="33">
          <cell r="H33">
            <v>5651701</v>
          </cell>
        </row>
        <row r="37">
          <cell r="H37">
            <v>40000</v>
          </cell>
        </row>
        <row r="40">
          <cell r="H40">
            <v>50000</v>
          </cell>
        </row>
        <row r="43">
          <cell r="H43">
            <v>47000</v>
          </cell>
        </row>
        <row r="45">
          <cell r="H45">
            <v>137000</v>
          </cell>
        </row>
        <row r="48">
          <cell r="H48">
            <v>7030700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보고서"/>
      <sheetName val="비교표"/>
      <sheetName val="소요자재"/>
      <sheetName val="정산내역서(선로)"/>
      <sheetName val="변경내역"/>
      <sheetName val="노무산출서"/>
      <sheetName val="바인딩물량"/>
      <sheetName val="피스표"/>
      <sheetName val="피스표 (2)"/>
      <sheetName val="사급"/>
      <sheetName val="성단물량"/>
      <sheetName val="설계명세"/>
      <sheetName val="설계명세서 (장비)"/>
      <sheetName val="일위대가표"/>
    </sheetNames>
    <sheetDataSet>
      <sheetData sheetId="0" refreshError="1"/>
      <sheetData sheetId="1" refreshError="1"/>
      <sheetData sheetId="2" refreshError="1"/>
      <sheetData sheetId="3" refreshError="1">
        <row r="121">
          <cell r="J121">
            <v>149782227.50960001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기별"/>
      <sheetName val="정산"/>
      <sheetName val="적용기준표(98년상반기)"/>
      <sheetName val="설계명세서"/>
      <sheetName val="정산내역서"/>
      <sheetName val="산출명세서"/>
      <sheetName val="노임단가(전기·통신)"/>
      <sheetName val="노무산출서"/>
      <sheetName val="증감대비"/>
      <sheetName val="정산내역서(선로)"/>
      <sheetName val="기초자료입력"/>
      <sheetName val="품셈표"/>
      <sheetName val="별표집계"/>
      <sheetName val="만년달력"/>
      <sheetName val="달력"/>
      <sheetName val="첨)시중노임단가"/>
      <sheetName val="일위대가표"/>
      <sheetName val="공사설명서외"/>
      <sheetName val="댁내기별"/>
      <sheetName val="인부임"/>
      <sheetName val="종합"/>
      <sheetName val="자료사전"/>
      <sheetName val="공사내역(총괄)"/>
      <sheetName val="설계"/>
      <sheetName val="설계명세"/>
      <sheetName val="설계명세서 (장비)"/>
      <sheetName val="암남공원"/>
      <sheetName val="일위대가"/>
      <sheetName val="단위량"/>
      <sheetName val="재료집계표3"/>
      <sheetName val="재료집계표2"/>
      <sheetName val="토적집계표"/>
      <sheetName val="유효성 목록"/>
      <sheetName val="설계서SC"/>
      <sheetName val="257A1"/>
      <sheetName val="노임단가표 "/>
      <sheetName val="목록_수정금지"/>
      <sheetName val="노임단가"/>
      <sheetName val="설계서"/>
      <sheetName val="수도권지사"/>
      <sheetName val="IN"/>
      <sheetName val="Macro2"/>
      <sheetName val="정산설계"/>
      <sheetName val="G.R300경비"/>
      <sheetName val="소요자재명세서"/>
      <sheetName val="공리일"/>
      <sheetName val="기계경비(시간당)"/>
      <sheetName val="램머"/>
      <sheetName val="준공정산"/>
      <sheetName val="공사설명서"/>
      <sheetName val="보도계산금액"/>
      <sheetName val="예산내역서"/>
      <sheetName val="공제대산출"/>
      <sheetName val="예산내역서(총괄)"/>
      <sheetName val="운반공사,공구손료"/>
      <sheetName val="노임단가표"/>
      <sheetName val="품셈"/>
      <sheetName val="#REF"/>
      <sheetName val="첨부.지사별신규투자List(11.1~현재)"/>
      <sheetName val="도급정산"/>
      <sheetName val="1안"/>
      <sheetName val="일위대가목록"/>
      <sheetName val="환율"/>
      <sheetName val="부산정산"/>
      <sheetName val="가설물"/>
      <sheetName val="기별(종합)"/>
      <sheetName val="단가표"/>
      <sheetName val="계통도"/>
      <sheetName val="강남"/>
      <sheetName val="지시서"/>
      <sheetName val="유효성_목록"/>
      <sheetName val="노임단가표_"/>
      <sheetName val="구포여상설계"/>
      <sheetName val="지입재료비"/>
      <sheetName val="정산내역"/>
      <sheetName val="물량기준표"/>
      <sheetName val="노무비명세서"/>
    </sheetNames>
    <sheetDataSet>
      <sheetData sheetId="0" refreshError="1"/>
      <sheetData sheetId="1" refreshError="1"/>
      <sheetData sheetId="2" refreshError="1">
        <row r="67">
          <cell r="J67">
            <v>405083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설계명세서"/>
      <sheetName val="통신설비"/>
      <sheetName val="설비내역"/>
      <sheetName val="통신노임산출"/>
      <sheetName val="품셈표"/>
      <sheetName val="정산"/>
      <sheetName val="정산내역서(선로)"/>
      <sheetName val="설계명세서 (장비)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J直材4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전선 및 전선관"/>
      <sheetName val="깨기"/>
      <sheetName val="내역서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입찰안"/>
      <sheetName val="실행내역"/>
      <sheetName val="직노"/>
      <sheetName val="6PILE  (돌출)"/>
      <sheetName val="건축내역"/>
      <sheetName val="유림골조"/>
      <sheetName val="2공구산출내역"/>
      <sheetName val="산근"/>
      <sheetName val="5흙막이"/>
      <sheetName val="Sheet1"/>
      <sheetName val="70%"/>
      <sheetName val="대,유,램"/>
      <sheetName val="중기사용료"/>
      <sheetName val="용산1(해보)"/>
      <sheetName val="노임변동률"/>
      <sheetName val="설계조건"/>
      <sheetName val="설계표지"/>
      <sheetName val="ilch"/>
      <sheetName val="국별인원"/>
      <sheetName val="인건비(VOICE)"/>
      <sheetName val="정산"/>
      <sheetName val="설계내역서"/>
      <sheetName val="동원인원"/>
      <sheetName val="단가산출목록표"/>
      <sheetName val="일위목록"/>
      <sheetName val="명세서"/>
      <sheetName val="적용기준표(98년상반기)"/>
      <sheetName val="증감대비"/>
      <sheetName val="5-1.설계명세서"/>
      <sheetName val="공사계획서"/>
      <sheetName val="노임단가(전기·통신)"/>
      <sheetName val="설계"/>
      <sheetName val="설계명세서"/>
      <sheetName val="1안"/>
      <sheetName val="터파기및재료"/>
      <sheetName val="I一般比"/>
      <sheetName val="일위대가(4층원격)"/>
      <sheetName val="쌍송교"/>
      <sheetName val="패널"/>
      <sheetName val="표지1"/>
      <sheetName val="별첨-기계경비 산출목록"/>
      <sheetName val="1000 DB구축 부표"/>
      <sheetName val="중기사용료산출근거"/>
      <sheetName val="단가 및 재료비"/>
      <sheetName val="노임단가표"/>
      <sheetName val="자재단가표"/>
      <sheetName val="DATE"/>
      <sheetName val="노임"/>
      <sheetName val="10.공통-노임단가"/>
      <sheetName val="단가산출"/>
      <sheetName val="기자재비"/>
      <sheetName val="일위대가표(유단가)"/>
      <sheetName val="내역서1999.8최종"/>
      <sheetName val="기준FACTOR"/>
      <sheetName val="원가계산서"/>
      <sheetName val="SAMPLE"/>
      <sheetName val="대목"/>
      <sheetName val="옥외 전력간선공사"/>
      <sheetName val="갑지"/>
      <sheetName val="집계표"/>
      <sheetName val="#REF"/>
      <sheetName val="1차 내역서"/>
      <sheetName val="9509"/>
      <sheetName val="노임이"/>
      <sheetName val="시설장비부하계산서"/>
      <sheetName val="단가산출목록"/>
      <sheetName val="실적공사비단가"/>
      <sheetName val="GISDB_단가산출목록"/>
      <sheetName val="GISDB_단가산출표"/>
      <sheetName val="소방"/>
      <sheetName val="정부노임단가"/>
      <sheetName val="골조시행"/>
      <sheetName val="데이타"/>
      <sheetName val="단가조사"/>
      <sheetName val="단가 "/>
      <sheetName val="일위대가 (PM)"/>
      <sheetName val="Sheet3"/>
      <sheetName val="건물"/>
      <sheetName val="시설물기초"/>
      <sheetName val="수지예산"/>
      <sheetName val="제-노임"/>
      <sheetName val="설직재-1"/>
      <sheetName val="수량산출"/>
      <sheetName val="공정량산출내역서 "/>
      <sheetName val="인건비"/>
      <sheetName val="CAUDIT"/>
      <sheetName val="조명시설"/>
      <sheetName val="대가"/>
      <sheetName val="추가대화"/>
      <sheetName val="제경집계"/>
      <sheetName val="위치조서"/>
      <sheetName val="산출목록표"/>
      <sheetName val="20관리비율"/>
      <sheetName val="참조자료"/>
      <sheetName val="동원(3)"/>
      <sheetName val="노무비단가"/>
      <sheetName val="내역1"/>
      <sheetName val="화해(함평)"/>
      <sheetName val="화해(장성)"/>
      <sheetName val="시설물일위"/>
      <sheetName val="수량산출1"/>
      <sheetName val="Baby일위대가"/>
      <sheetName val="불법주정차"/>
      <sheetName val="금액내역서"/>
      <sheetName val="AV시스템"/>
      <sheetName val="내역서2안"/>
      <sheetName val="전기외주내역"/>
      <sheetName val="DATA"/>
      <sheetName val="CT "/>
      <sheetName val="원가_(2)"/>
      <sheetName val="6PILE__(돌출)"/>
      <sheetName val="일위대가_집계표"/>
      <sheetName val="전선_및_전선관"/>
      <sheetName val="1000_DB구축_부표"/>
      <sheetName val="가로등내역서"/>
      <sheetName val="기본일위"/>
      <sheetName val="견적서"/>
      <sheetName val="8.PILE  (돌출)"/>
      <sheetName val="전기"/>
      <sheetName val="공종단가"/>
      <sheetName val="재료"/>
      <sheetName val="설치자재"/>
      <sheetName val="구리토평1전기"/>
      <sheetName val="대"/>
      <sheetName val="자료"/>
      <sheetName val="을"/>
      <sheetName val="물량산출(지점)"/>
      <sheetName val="단"/>
      <sheetName val="일용노임단가2001상"/>
      <sheetName val="WORK"/>
      <sheetName val="2-1. 경관조명 내역총괄표"/>
      <sheetName val="내역"/>
      <sheetName val="전국현황"/>
      <sheetName val="일위(PN)"/>
      <sheetName val="일위대가(출입)"/>
      <sheetName val="3련 BOX"/>
      <sheetName val="이토변실(A3-LINE)"/>
      <sheetName val="CATV"/>
      <sheetName val="Sheet13"/>
      <sheetName val="Sheet14"/>
      <sheetName val="토목주소"/>
      <sheetName val="Sheet4"/>
      <sheetName val="단가기준"/>
      <sheetName val="현장경비"/>
      <sheetName val="노임단가"/>
      <sheetName val="일위대가표(교체)"/>
      <sheetName val="2000시행총괄"/>
      <sheetName val="산출"/>
      <sheetName val="자재단가"/>
      <sheetName val="적현로"/>
      <sheetName val="기본사항"/>
      <sheetName val="예정공정표 (2)"/>
      <sheetName val="도급FORM"/>
      <sheetName val="2분기평가"/>
      <sheetName val="노무비"/>
      <sheetName val="96작생능"/>
      <sheetName val="환율"/>
      <sheetName val="ABUT수량-A1"/>
      <sheetName val="INPUT"/>
      <sheetName val="날개벽"/>
      <sheetName val="도로정위치부표"/>
      <sheetName val="도로조사부표"/>
      <sheetName val="경율산정.XLS"/>
      <sheetName val="식재일위대가"/>
      <sheetName val="공문"/>
      <sheetName val="현장관리비"/>
      <sheetName val="단가조사서"/>
      <sheetName val="9811"/>
      <sheetName val="단가산출서"/>
      <sheetName val="횡 연장"/>
      <sheetName val="암거단위"/>
      <sheetName val="일위대가(가설)"/>
      <sheetName val="ELECTRIC"/>
      <sheetName val="전력"/>
      <sheetName val="특수선일위대가"/>
      <sheetName val="2-3.공사비내역서"/>
      <sheetName val="4-2. 기계경비산출"/>
      <sheetName val="7.노무비 근거"/>
      <sheetName val="3-2.일위대가"/>
      <sheetName val="wall"/>
      <sheetName val="AL공사(원)"/>
      <sheetName val="Customer Databas"/>
      <sheetName val="전체"/>
      <sheetName val="프랜트면허"/>
      <sheetName val="TOTAL"/>
      <sheetName val="식재인부"/>
      <sheetName val="6호기"/>
      <sheetName val="10월"/>
      <sheetName val="대비"/>
      <sheetName val="기초목"/>
      <sheetName val="2.대외공문"/>
      <sheetName val="일위대가(건축)"/>
      <sheetName val="갑지(추정)"/>
      <sheetName val="단중표"/>
      <sheetName val="기본설계기준"/>
      <sheetName val="품셈총괄표"/>
      <sheetName val="단가산출서_토목"/>
      <sheetName val="DWG-CAB-I"/>
      <sheetName val="TRE TABLE"/>
      <sheetName val="생산량"/>
      <sheetName val="판매가격(정리)"/>
      <sheetName val="주문"/>
      <sheetName val="대운산출"/>
      <sheetName val="기초자료입력"/>
      <sheetName val="램머"/>
      <sheetName val="기계경비(시간당)"/>
      <sheetName val="2000년1차"/>
      <sheetName val="내역전기"/>
      <sheetName val="수량산출2"/>
      <sheetName val="단가대비"/>
      <sheetName val="일위_파일"/>
      <sheetName val="부하계산서"/>
      <sheetName val="기계경비총괄표"/>
      <sheetName val="일위대가_현장"/>
      <sheetName val="HW"/>
      <sheetName val="범용도입(1차)"/>
      <sheetName val="SW"/>
      <sheetName val="덤프"/>
      <sheetName val="석재다짐"/>
      <sheetName val="소운반"/>
      <sheetName val="아스콘"/>
      <sheetName val="장비"/>
      <sheetName val="산출기초"/>
      <sheetName val="직종별노임단가표"/>
      <sheetName val="실행철강하도"/>
      <sheetName val="A1"/>
      <sheetName val="회사정보"/>
      <sheetName val="설계서식"/>
      <sheetName val="공사비"/>
      <sheetName val="BEND LOSS"/>
      <sheetName val="PANEL가격"/>
      <sheetName val="도급예산내역서총괄표"/>
      <sheetName val="설계산출기초"/>
      <sheetName val="차액보증"/>
      <sheetName val="중기목록표"/>
      <sheetName val="데리네이타현황"/>
      <sheetName val="2.냉난방설비공사"/>
      <sheetName val="7.자동제어공사"/>
      <sheetName val="동수"/>
      <sheetName val="급수 (LPM)"/>
      <sheetName val="CTEMCOST"/>
      <sheetName val="일위"/>
      <sheetName val="COST"/>
      <sheetName val="시중노임(공사)"/>
      <sheetName val="설비(제출)"/>
      <sheetName val="공사비예산서_토목분_"/>
      <sheetName val="실행내역서"/>
      <sheetName val="제2호단위수량"/>
      <sheetName val="출력은 금물"/>
      <sheetName val="식재가격"/>
      <sheetName val="식재총괄"/>
      <sheetName val="코드표"/>
      <sheetName val="AC포장수량"/>
      <sheetName val="설계내역"/>
      <sheetName val="원가계산서(공사)"/>
      <sheetName val="실행내역 "/>
      <sheetName val="회관내역"/>
      <sheetName val="회관내역 (2)"/>
      <sheetName val="공동내역"/>
      <sheetName val="공동내역 (2)"/>
      <sheetName val="쉼터내역"/>
      <sheetName val="쉼터내역 (2)"/>
      <sheetName val="물가대비표"/>
      <sheetName val="전차선로 물량표"/>
      <sheetName val="한강운반비"/>
      <sheetName val="자재"/>
      <sheetName val="파일의이용"/>
      <sheetName val="Mc1"/>
      <sheetName val="인원계획-미화"/>
      <sheetName val="익산"/>
      <sheetName val="예산내역"/>
      <sheetName val="총괄수지표"/>
      <sheetName val="설계내역2"/>
      <sheetName val="총체보활공정표"/>
      <sheetName val="단가(1)"/>
      <sheetName val="정산내역서"/>
      <sheetName val="기성2"/>
      <sheetName val="중기일위대가"/>
      <sheetName val="COVER"/>
      <sheetName val="6. 직접경비"/>
      <sheetName val="설계서"/>
      <sheetName val="총 원가계산"/>
      <sheetName val="물량"/>
      <sheetName val="건축일위"/>
      <sheetName val="그라우팅일위"/>
      <sheetName val="공사개요"/>
      <sheetName val="내역5"/>
      <sheetName val="대가단최종"/>
      <sheetName val="전기일위목록"/>
      <sheetName val="동력기별"/>
      <sheetName val="BOX전기내역"/>
      <sheetName val="물량표"/>
      <sheetName val="EXPENSE"/>
      <sheetName val="공사내역"/>
      <sheetName val="일용직내역"/>
      <sheetName val="길어깨(현황)"/>
      <sheetName val="Sheet5"/>
      <sheetName val="기본입력"/>
      <sheetName val="단가표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95"/>
      <sheetName val="간노비"/>
      <sheetName val="간노비95"/>
      <sheetName val="철거산출근거"/>
      <sheetName val="Y-WORK"/>
      <sheetName val="물량내역"/>
      <sheetName val=" 갑  지 "/>
      <sheetName val="돈암사업"/>
      <sheetName val="OPGW기별"/>
      <sheetName val="수목표준대가"/>
      <sheetName val="표지"/>
      <sheetName val="설비원가"/>
      <sheetName val="단위단가"/>
      <sheetName val="BS"/>
      <sheetName val="원가계산서 "/>
      <sheetName val="EQT-ESTN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 refreshError="1"/>
      <sheetData sheetId="2">
        <row r="7">
          <cell r="I7">
            <v>0</v>
          </cell>
        </row>
      </sheetData>
      <sheetData sheetId="3">
        <row r="5">
          <cell r="I5">
            <v>1</v>
          </cell>
        </row>
      </sheetData>
      <sheetData sheetId="4">
        <row r="5">
          <cell r="I5">
            <v>1</v>
          </cell>
        </row>
      </sheetData>
      <sheetData sheetId="5">
        <row r="5">
          <cell r="I5">
            <v>1</v>
          </cell>
        </row>
      </sheetData>
      <sheetData sheetId="6">
        <row r="5">
          <cell r="I5">
            <v>1</v>
          </cell>
        </row>
      </sheetData>
      <sheetData sheetId="7">
        <row r="5">
          <cell r="I5">
            <v>1</v>
          </cell>
        </row>
      </sheetData>
      <sheetData sheetId="8">
        <row r="5">
          <cell r="I5">
            <v>1</v>
          </cell>
        </row>
      </sheetData>
      <sheetData sheetId="9">
        <row r="5">
          <cell r="I5">
            <v>1</v>
          </cell>
        </row>
      </sheetData>
      <sheetData sheetId="10">
        <row r="5">
          <cell r="I5">
            <v>1</v>
          </cell>
        </row>
      </sheetData>
      <sheetData sheetId="11">
        <row r="5">
          <cell r="I5">
            <v>1</v>
          </cell>
        </row>
      </sheetData>
      <sheetData sheetId="12">
        <row r="5">
          <cell r="I5">
            <v>1</v>
          </cell>
        </row>
      </sheetData>
      <sheetData sheetId="13">
        <row r="5">
          <cell r="I5">
            <v>1</v>
          </cell>
        </row>
      </sheetData>
      <sheetData sheetId="14">
        <row r="7">
          <cell r="I7">
            <v>0</v>
          </cell>
        </row>
      </sheetData>
      <sheetData sheetId="15">
        <row r="7">
          <cell r="I7">
            <v>0</v>
          </cell>
        </row>
      </sheetData>
      <sheetData sheetId="16">
        <row r="7">
          <cell r="I7">
            <v>0</v>
          </cell>
        </row>
      </sheetData>
      <sheetData sheetId="17">
        <row r="7">
          <cell r="I7">
            <v>0</v>
          </cell>
        </row>
      </sheetData>
      <sheetData sheetId="18">
        <row r="7">
          <cell r="I7">
            <v>0</v>
          </cell>
        </row>
      </sheetData>
      <sheetData sheetId="19">
        <row r="7">
          <cell r="I7">
            <v>0</v>
          </cell>
        </row>
      </sheetData>
      <sheetData sheetId="20">
        <row r="7">
          <cell r="I7">
            <v>0</v>
          </cell>
        </row>
      </sheetData>
      <sheetData sheetId="21">
        <row r="7">
          <cell r="I7">
            <v>0</v>
          </cell>
        </row>
      </sheetData>
      <sheetData sheetId="22">
        <row r="7">
          <cell r="I7">
            <v>0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단순공사"/>
      <sheetName val="단가표"/>
      <sheetName val="키폰주장치(설계서#1)"/>
      <sheetName val="AL DUCT(설계서#2)"/>
      <sheetName val="국내케이블(설계서#3)"/>
      <sheetName val="전원케이블(설계서#4)"/>
      <sheetName val="후렉시블(설계서#5)"/>
      <sheetName val="스피커선(설계서#6)"/>
      <sheetName val="AMP(설계서#7)"/>
      <sheetName val="정산"/>
      <sheetName val="적용기준표(98년상반기)"/>
      <sheetName val="노임단가(전기·통신)"/>
      <sheetName val="노임단가표"/>
      <sheetName val="설계명세서"/>
      <sheetName val="수량산출1"/>
      <sheetName val="일위대가"/>
      <sheetName val="자재단가표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표지"/>
      <sheetName val="계획서"/>
      <sheetName val="설명서"/>
      <sheetName val="계통도"/>
      <sheetName val="시방서"/>
      <sheetName val="총괄표"/>
      <sheetName val="자금"/>
      <sheetName val="공정표"/>
      <sheetName val="예산서"/>
      <sheetName val="명세서"/>
      <sheetName val="자료표지"/>
      <sheetName val="OPGW기별"/>
      <sheetName val="OPGW수량"/>
      <sheetName val="ACSR수량"/>
      <sheetName val="비금속"/>
      <sheetName val="비계목"/>
      <sheetName val="운반거리"/>
      <sheetName val="운반중량"/>
      <sheetName val="임대,장비손료"/>
      <sheetName val="품셈가선"/>
      <sheetName val="품셈비금속"/>
      <sheetName val="품셈기타"/>
      <sheetName val="노임98.1"/>
      <sheetName val="단가표"/>
      <sheetName val="총괄"/>
      <sheetName val="설계명세서"/>
      <sheetName val="배전KT"/>
      <sheetName val="설계명세서 (장비)"/>
      <sheetName val="정산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A3" t="str">
            <v xml:space="preserve">공 사 명 : </v>
          </cell>
          <cell r="E3" t="str">
            <v>영동~보은 OPGW 시설공사</v>
          </cell>
        </row>
        <row r="4">
          <cell r="A4" t="str">
            <v>철탑</v>
          </cell>
          <cell r="C4" t="str">
            <v>철    탑</v>
          </cell>
          <cell r="E4" t="str">
            <v>높</v>
          </cell>
          <cell r="F4" t="str">
            <v xml:space="preserve"> 지   세</v>
          </cell>
          <cell r="H4" t="str">
            <v xml:space="preserve"> </v>
          </cell>
          <cell r="I4" t="str">
            <v xml:space="preserve"> </v>
          </cell>
          <cell r="J4" t="str">
            <v xml:space="preserve"> </v>
          </cell>
          <cell r="K4" t="str">
            <v xml:space="preserve"> </v>
          </cell>
          <cell r="L4" t="str">
            <v xml:space="preserve"> </v>
          </cell>
          <cell r="M4" t="str">
            <v xml:space="preserve"> </v>
          </cell>
          <cell r="N4" t="str">
            <v xml:space="preserve"> </v>
          </cell>
          <cell r="O4" t="str">
            <v>접 속</v>
          </cell>
          <cell r="P4" t="str">
            <v>DROP</v>
          </cell>
          <cell r="Q4" t="str">
            <v>O P G W</v>
          </cell>
          <cell r="R4" t="str">
            <v>접속함체</v>
          </cell>
          <cell r="U4" t="str">
            <v>내</v>
          </cell>
          <cell r="V4" t="str">
            <v>현</v>
          </cell>
          <cell r="W4" t="str">
            <v>점퍼고정</v>
          </cell>
          <cell r="Y4" t="str">
            <v>일매</v>
          </cell>
          <cell r="Z4" t="str">
            <v>앵카</v>
          </cell>
          <cell r="AA4" t="str">
            <v xml:space="preserve">  프리폼드아마로드</v>
          </cell>
          <cell r="AF4" t="str">
            <v>댐  퍼</v>
          </cell>
          <cell r="AJ4" t="str">
            <v>철 탑  고 정</v>
          </cell>
          <cell r="AM4" t="str">
            <v>항</v>
          </cell>
          <cell r="AN4" t="str">
            <v>정</v>
          </cell>
          <cell r="AO4" t="str">
            <v>PG</v>
          </cell>
          <cell r="AP4" t="str">
            <v>접</v>
          </cell>
          <cell r="AQ4" t="str">
            <v>압축</v>
          </cell>
          <cell r="AR4" t="str">
            <v>직각</v>
          </cell>
        </row>
        <row r="5">
          <cell r="C5" t="str">
            <v>형</v>
          </cell>
          <cell r="D5" t="str">
            <v>애자</v>
          </cell>
          <cell r="F5" t="str">
            <v>지</v>
          </cell>
          <cell r="G5" t="str">
            <v>판</v>
          </cell>
          <cell r="H5" t="str">
            <v>수평각</v>
          </cell>
          <cell r="I5" t="str">
            <v>경 간</v>
          </cell>
          <cell r="J5" t="str">
            <v>사거리</v>
          </cell>
          <cell r="K5" t="str">
            <v>이 도</v>
          </cell>
          <cell r="L5" t="str">
            <v>고저차</v>
          </cell>
          <cell r="M5" t="str">
            <v>실   장</v>
          </cell>
          <cell r="N5" t="str">
            <v>실장계</v>
          </cell>
          <cell r="W5" t="str">
            <v>장 치 대</v>
          </cell>
          <cell r="AF5" t="str">
            <v xml:space="preserve"> </v>
          </cell>
          <cell r="AJ5" t="str">
            <v>크   램   프</v>
          </cell>
          <cell r="AM5" t="str">
            <v>공</v>
          </cell>
          <cell r="AO5" t="str">
            <v>크램</v>
          </cell>
          <cell r="AP5" t="str">
            <v>지</v>
          </cell>
          <cell r="AR5" t="str">
            <v>크레</v>
          </cell>
          <cell r="AS5" t="str">
            <v>비   고</v>
          </cell>
        </row>
        <row r="6">
          <cell r="A6" t="str">
            <v>번호</v>
          </cell>
          <cell r="C6" t="str">
            <v>태</v>
          </cell>
          <cell r="D6" t="str">
            <v>장치</v>
          </cell>
          <cell r="E6" t="str">
            <v>이</v>
          </cell>
          <cell r="F6" t="str">
            <v>목</v>
          </cell>
          <cell r="G6" t="str">
            <v>정</v>
          </cell>
          <cell r="H6" t="str">
            <v xml:space="preserve"> </v>
          </cell>
          <cell r="I6" t="str">
            <v xml:space="preserve"> </v>
          </cell>
          <cell r="J6" t="str">
            <v xml:space="preserve"> </v>
          </cell>
          <cell r="K6" t="str">
            <v xml:space="preserve"> </v>
          </cell>
          <cell r="L6" t="str">
            <v xml:space="preserve"> </v>
          </cell>
          <cell r="M6" t="str">
            <v xml:space="preserve"> </v>
          </cell>
          <cell r="N6" t="str">
            <v xml:space="preserve"> </v>
          </cell>
          <cell r="O6" t="str">
            <v>여 장</v>
          </cell>
          <cell r="P6" t="str">
            <v>DOWN</v>
          </cell>
          <cell r="Q6" t="str">
            <v>조    장</v>
          </cell>
          <cell r="R6" t="str">
            <v>A</v>
          </cell>
          <cell r="S6" t="str">
            <v>B</v>
          </cell>
          <cell r="T6" t="str">
            <v>C</v>
          </cell>
          <cell r="U6" t="str">
            <v>장</v>
          </cell>
          <cell r="V6" t="str">
            <v>수</v>
          </cell>
          <cell r="W6" t="str">
            <v>JS</v>
          </cell>
          <cell r="X6" t="str">
            <v>JD</v>
          </cell>
          <cell r="Y6" t="str">
            <v>링크</v>
          </cell>
          <cell r="Z6" t="str">
            <v>쇄클</v>
          </cell>
          <cell r="AA6" t="str">
            <v>A</v>
          </cell>
          <cell r="AB6" t="str">
            <v>B</v>
          </cell>
          <cell r="AC6" t="str">
            <v>C</v>
          </cell>
          <cell r="AD6" t="str">
            <v>D</v>
          </cell>
          <cell r="AE6" t="str">
            <v>E</v>
          </cell>
          <cell r="AF6" t="str">
            <v>S.B</v>
          </cell>
          <cell r="AH6" t="str">
            <v>BATE</v>
          </cell>
          <cell r="AJ6" t="str">
            <v>Y1</v>
          </cell>
          <cell r="AK6" t="str">
            <v>Y2</v>
          </cell>
          <cell r="AL6" t="str">
            <v>R</v>
          </cell>
          <cell r="AM6" t="str">
            <v>구</v>
          </cell>
          <cell r="AN6" t="str">
            <v>판</v>
          </cell>
          <cell r="AO6" t="str">
            <v>프</v>
          </cell>
          <cell r="AP6" t="str">
            <v>선</v>
          </cell>
          <cell r="AQ6" t="str">
            <v>단자</v>
          </cell>
          <cell r="AR6" t="str">
            <v>비스</v>
          </cell>
        </row>
        <row r="7">
          <cell r="Q7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시서"/>
      <sheetName val="OPGW기별"/>
      <sheetName val="총괄"/>
    </sheetNames>
    <sheetDataSet>
      <sheetData sheetId="0">
        <row r="13">
          <cell r="C13" t="str">
            <v>남촌간64호 차량충돌 복구공사(CATV)</v>
          </cell>
        </row>
      </sheetData>
      <sheetData sheetId="1" refreshError="1"/>
      <sheetData sheetId="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부임"/>
      <sheetName val="수량산출1"/>
      <sheetName val="일위대가"/>
      <sheetName val="자재단가표"/>
      <sheetName val="Baby일위대가"/>
      <sheetName val="기별"/>
      <sheetName val="정산내역서"/>
      <sheetName val="자료사전"/>
      <sheetName val="Voice_Revenue"/>
      <sheetName val="I一般比"/>
      <sheetName val="소요자재"/>
      <sheetName val="노무비명세서"/>
      <sheetName val="소요자재명세서"/>
      <sheetName val="노임변동률"/>
      <sheetName val="MPCCON"/>
      <sheetName val="20관리비율"/>
      <sheetName val="정산"/>
      <sheetName val="적용기준표(98년상반기)"/>
      <sheetName val="수량총괄"/>
      <sheetName val="N賃率-職"/>
      <sheetName val="노임단가(전기·통신)"/>
      <sheetName val="노임단가표"/>
      <sheetName val="총괄집계표"/>
      <sheetName val="내역서(삼호)"/>
      <sheetName val="설계서"/>
      <sheetName val="OPGW기별"/>
      <sheetName val="광주"/>
      <sheetName val="대전"/>
      <sheetName val="부산"/>
      <sheetName val="서울"/>
      <sheetName val="수원"/>
      <sheetName val="제주"/>
      <sheetName val="창원"/>
      <sheetName val="지시서"/>
      <sheetName val="기초자료입력"/>
      <sheetName val="설계명세서"/>
      <sheetName val="전기공사일위대가"/>
      <sheetName val="노무산출서"/>
      <sheetName val="2.설비현황"/>
      <sheetName val="품셈"/>
      <sheetName val="raw_3팀"/>
      <sheetName val="발주처"/>
      <sheetName val="직원"/>
      <sheetName val="설계명세"/>
      <sheetName val="구포여상설계"/>
      <sheetName val="만년달력"/>
      <sheetName val="달력"/>
      <sheetName val="일위대가표"/>
      <sheetName val="&quot;운용&quot;설비현황"/>
      <sheetName val="정산설계"/>
      <sheetName val="첨)시중노임단가"/>
      <sheetName val="최종설계"/>
      <sheetName val="설계기별"/>
      <sheetName val="가입자(모토)"/>
      <sheetName val="을지"/>
      <sheetName val="제작비추산총괄표"/>
      <sheetName val="약전설비"/>
      <sheetName val="공사설명서외"/>
      <sheetName val="댁내기별"/>
      <sheetName val="품셈표"/>
      <sheetName val="Sheet1"/>
      <sheetName val="정산내역"/>
      <sheetName val="가입자(모토로라)"/>
      <sheetName val="공리일"/>
      <sheetName val="9GNG운반"/>
      <sheetName val="기안(갑)"/>
      <sheetName val="노임단가표 "/>
      <sheetName val="#REF"/>
      <sheetName val="12.재료비입력"/>
      <sheetName val="대차대조표"/>
      <sheetName val="노임단가"/>
      <sheetName val="data"/>
      <sheetName val="인입기본설계"/>
      <sheetName val="예산내역서"/>
      <sheetName val="기계경비(시간당)"/>
      <sheetName val="램머"/>
      <sheetName val="공사계획"/>
      <sheetName val="노무비"/>
      <sheetName val="2_설비현황"/>
      <sheetName val="노임단가표_"/>
      <sheetName val="수량산출"/>
      <sheetName val="DISTANCE"/>
      <sheetName val="8.6 인수공토적(공제)"/>
      <sheetName val="보증금(전신전화가입권)"/>
    </sheetNames>
    <sheetDataSet>
      <sheetData sheetId="0" refreshError="1">
        <row r="9">
          <cell r="F9">
            <v>46240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화해(함평)"/>
      <sheetName val="화해(장성)"/>
      <sheetName val="노임단가"/>
      <sheetName val="노임단가(일반)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I一般比"/>
      <sheetName val="공예을"/>
      <sheetName val="부대내역"/>
      <sheetName val="지급자재"/>
      <sheetName val="모래기초"/>
      <sheetName val="20관리비율"/>
      <sheetName val="일위대가"/>
      <sheetName val="노무비단가"/>
      <sheetName val="내역1"/>
      <sheetName val="내역서"/>
      <sheetName val="시설물일위"/>
      <sheetName val="중기사용료"/>
      <sheetName val="전선 및 전선관"/>
      <sheetName val="옥외 전력간선공사"/>
      <sheetName val="경율산정.XLS"/>
      <sheetName val="#REF"/>
      <sheetName val="공조기휀"/>
      <sheetName val="N賃率_職"/>
      <sheetName val="순공사비"/>
      <sheetName val="유림골조"/>
      <sheetName val="표준내역"/>
      <sheetName val="대운산출"/>
      <sheetName val="Sheet1"/>
      <sheetName val="JUCK"/>
      <sheetName val="산근"/>
      <sheetName val="도급내역(금차분)"/>
      <sheetName val="특수기호강도거푸집"/>
      <sheetName val="종배수관면벽신"/>
      <sheetName val="종배수관(신)"/>
      <sheetName val="메서,변+증"/>
      <sheetName val="동원(3)"/>
      <sheetName val="인부임"/>
      <sheetName val="노임"/>
      <sheetName val="노임변동률"/>
      <sheetName val="OPGW기별"/>
      <sheetName val="별첨1-4"/>
      <sheetName val="이천변압기운반비"/>
      <sheetName val="b_balju_cho"/>
      <sheetName val="수량산출1"/>
      <sheetName val="자재단가표"/>
      <sheetName val="을지"/>
      <sheetName val="C-직노1"/>
      <sheetName val="노무비"/>
      <sheetName val="수량산출"/>
      <sheetName val="중기일위대가"/>
      <sheetName val="토공"/>
      <sheetName val="제작비추산총괄표"/>
      <sheetName val="Baby일위대가"/>
      <sheetName val="일위대가(가설)"/>
      <sheetName val="내역"/>
      <sheetName val="KCS-CA"/>
      <sheetName val="전기공사일위대가"/>
      <sheetName val="날개벽수량표"/>
      <sheetName val="지시서"/>
      <sheetName val="J直材4"/>
      <sheetName val="Data"/>
      <sheetName val="단가조사"/>
      <sheetName val="포장공"/>
      <sheetName val="배수공"/>
      <sheetName val="새공통"/>
      <sheetName val="집계"/>
      <sheetName val="공사원가계산서"/>
      <sheetName val="지수"/>
      <sheetName val="직노"/>
      <sheetName val="갑지(추정)"/>
      <sheetName val="Sheet5"/>
      <sheetName val="FACTOR"/>
      <sheetName val="工관리비율"/>
      <sheetName val="工완성공사율"/>
      <sheetName val="절감효과"/>
      <sheetName val="설계예시"/>
      <sheetName val="간접비총괄 (2)"/>
      <sheetName val="구조물공"/>
      <sheetName val="부대공"/>
      <sheetName val="DATE"/>
      <sheetName val="차액보증"/>
      <sheetName val="인사자료총집계"/>
      <sheetName val="아파트건축"/>
      <sheetName val="Sheet13"/>
      <sheetName val="일위대가표(유단가)"/>
      <sheetName val="CTEMCOST"/>
      <sheetName val="산경"/>
      <sheetName val="일위대가목록"/>
      <sheetName val="원가계산서"/>
      <sheetName val="문산"/>
      <sheetName val="일위목록"/>
      <sheetName val="P&amp;L(Ahn)"/>
      <sheetName val="COST"/>
      <sheetName val="Sheet4"/>
      <sheetName val="을-ATYPE"/>
      <sheetName val="을_ATYPE"/>
      <sheetName val="dt0301"/>
      <sheetName val="dtt0301"/>
      <sheetName val="소화설비"/>
      <sheetName val="조건표"/>
      <sheetName val="원형맨홀수량"/>
      <sheetName val="단"/>
      <sheetName val="총괄표"/>
      <sheetName val="다곡2교"/>
      <sheetName val="이토변실"/>
      <sheetName val="제36-40호표"/>
      <sheetName val="총괄집계표"/>
      <sheetName val="CT "/>
      <sheetName val="재료"/>
      <sheetName val="설치자재"/>
      <sheetName val="기본사항"/>
      <sheetName val="환산"/>
      <sheetName val="일위"/>
      <sheetName val="4. 자재단가비교표"/>
      <sheetName val="4. 일위대가"/>
      <sheetName val="샌딩 에폭시 도장"/>
      <sheetName val="일반문틀 설치"/>
      <sheetName val="총괄내역서"/>
      <sheetName val="기본일위"/>
      <sheetName val="교각1"/>
      <sheetName val="재정비직인"/>
      <sheetName val="재정비내역"/>
      <sheetName val="지적고시내역"/>
      <sheetName val="원가_(2)"/>
      <sheetName val="전선_및_전선관"/>
      <sheetName val="옥외_전력간선공사"/>
      <sheetName val="경율산정_XLS"/>
      <sheetName val="품셈"/>
      <sheetName val="WATER"/>
      <sheetName val="차도부연장현황"/>
      <sheetName val="2.수량조서(발주용)"/>
      <sheetName val="Galaxy 소비자가격표"/>
      <sheetName val="목록"/>
      <sheetName val="96노임기준"/>
      <sheetName val="6PILE  (돌출)"/>
      <sheetName val="단위수량"/>
      <sheetName val="70%"/>
      <sheetName val="공종별수량집계"/>
      <sheetName val="담장산출"/>
      <sheetName val="견적"/>
      <sheetName val="약전설비"/>
      <sheetName val="업체명"/>
      <sheetName val="관리"/>
      <sheetName val="설계명세서"/>
      <sheetName val="대구-교대(A1)"/>
      <sheetName val="내역단위"/>
      <sheetName val="증감대비"/>
      <sheetName val="적현로"/>
      <sheetName val="아파트"/>
      <sheetName val="소비자가"/>
      <sheetName val="설직재-1"/>
      <sheetName val="EQT-ESTN"/>
      <sheetName val="기술부 VENDOR LIST"/>
      <sheetName val="B1(반포1차)"/>
      <sheetName val="D-경비1"/>
      <sheetName val="건축내역"/>
      <sheetName val="8.수량산출서"/>
      <sheetName val="9.단가조사서"/>
      <sheetName val="6.일위목록"/>
      <sheetName val="Sheet9"/>
      <sheetName val="중기사용료산출근거"/>
      <sheetName val="단가 및 재료비"/>
      <sheetName val="5사남"/>
      <sheetName val="단가산출"/>
      <sheetName val="조명시설"/>
      <sheetName val="woo(mac)"/>
      <sheetName val="guard(mac)"/>
      <sheetName val="가설대가"/>
      <sheetName val="토공대가"/>
      <sheetName val="구조대가"/>
      <sheetName val="포설대가1"/>
      <sheetName val="부대대가"/>
      <sheetName val="견적서"/>
      <sheetName val="합천내역"/>
      <sheetName val="(변경계약)총괄내역"/>
      <sheetName val="공통가설"/>
      <sheetName val="단위단가"/>
      <sheetName val="시행후면적"/>
      <sheetName val="품셈TABLE"/>
      <sheetName val="기존단가 (2)"/>
      <sheetName val="건축-물가변동"/>
      <sheetName val="자료입력"/>
      <sheetName val="예산명세서"/>
      <sheetName val="아파트_9"/>
      <sheetName val="1차설계변경내역"/>
      <sheetName val="인건-측정"/>
      <sheetName val="공정집계_국별"/>
      <sheetName val="단1"/>
      <sheetName val="Sheet3"/>
      <sheetName val="전기"/>
      <sheetName val="요율"/>
      <sheetName val="하도관리"/>
      <sheetName val="확약서"/>
      <sheetName val="000000"/>
      <sheetName val="퇴직영수증"/>
      <sheetName val="인건비"/>
      <sheetName val="정부노임단가"/>
      <sheetName val="전기일위대가"/>
      <sheetName val="MOKDONG(1)"/>
      <sheetName val="준검 내역서"/>
      <sheetName val="실행대비"/>
      <sheetName val="MOTOR"/>
      <sheetName val="일위대가(출입)"/>
      <sheetName val="(A)내역서"/>
      <sheetName val="해창정"/>
      <sheetName val="기본단가표"/>
      <sheetName val="마포토정"/>
      <sheetName val="10월"/>
      <sheetName val="신천3호용수로"/>
      <sheetName val="2공구산출내역"/>
      <sheetName val="식재일위대가"/>
      <sheetName val="경산"/>
      <sheetName val="펀칭"/>
      <sheetName val="설계서"/>
      <sheetName val="결선list"/>
      <sheetName val="배전KT"/>
      <sheetName val="unit 4"/>
      <sheetName val="8.PILE  (돌출)"/>
      <sheetName val="입찰안"/>
      <sheetName val="전국현황"/>
      <sheetName val="백암비스타내역"/>
      <sheetName val="기별"/>
      <sheetName val="단가명령서"/>
      <sheetName val="원형1호맨홀토공수량"/>
      <sheetName val="아스콘포장 (5t)"/>
      <sheetName val="원가_(2)1"/>
      <sheetName val="전선_및_전선관1"/>
      <sheetName val="내역서(기성청구)"/>
      <sheetName val="재료비"/>
      <sheetName val="실행철강하도"/>
      <sheetName val="계수원본(99.2.28)"/>
      <sheetName val="경율산정"/>
      <sheetName val="방지책개소별명세"/>
      <sheetName val="부하계산서"/>
      <sheetName val="도로단위당"/>
      <sheetName val="내역서(실)"/>
      <sheetName val="갑지"/>
      <sheetName val="자재집계"/>
      <sheetName val="시공변경 설명서"/>
      <sheetName val="공사비증감내역"/>
      <sheetName val="변경조서"/>
      <sheetName val="362품셈"/>
      <sheetName val="POL6차-PIPING"/>
      <sheetName val="대목"/>
      <sheetName val="sw1"/>
      <sheetName val="설계서(1)"/>
      <sheetName val="변압기 및 발전기 용량"/>
      <sheetName val="기자재비"/>
      <sheetName val="노임이"/>
      <sheetName val="Total"/>
      <sheetName val="일위대가표"/>
      <sheetName val="1차 내역서"/>
      <sheetName val="구리토평1전기"/>
      <sheetName val="적용단위길이"/>
      <sheetName val="피벗테이블데이터분석"/>
      <sheetName val="기계설비"/>
      <sheetName val="설계내역서"/>
      <sheetName val="공사개요"/>
      <sheetName val="대전-교대(A1-A2)"/>
      <sheetName val="시설물기초"/>
      <sheetName val="6호기"/>
      <sheetName val="방식총괄"/>
      <sheetName val="단가목록"/>
      <sheetName val="건축공사실행"/>
      <sheetName val="danga"/>
      <sheetName val="ilch"/>
      <sheetName val="을"/>
      <sheetName val="기둥(원형)"/>
      <sheetName val="물가자료"/>
      <sheetName val="암거공"/>
      <sheetName val="부대집계1"/>
      <sheetName val="가도단위"/>
      <sheetName val="3련 BOX"/>
      <sheetName val="수공기"/>
      <sheetName val="중기"/>
      <sheetName val="CAUDIT"/>
      <sheetName val="토적계산"/>
      <sheetName val="목차"/>
      <sheetName val="수지예산"/>
      <sheetName val="전선"/>
      <sheetName val="CABLE"/>
      <sheetName val="DATA1"/>
      <sheetName val="제품별구성표"/>
      <sheetName val="램머"/>
      <sheetName val="기성내역서"/>
      <sheetName val="48평단가"/>
      <sheetName val="57단가"/>
      <sheetName val="54평단가"/>
      <sheetName val="66평단가"/>
      <sheetName val="61단가"/>
      <sheetName val="89평단가"/>
      <sheetName val="84평단가"/>
      <sheetName val="골조시행"/>
      <sheetName val="대창(장성)"/>
      <sheetName val="대창(함평)-창열"/>
      <sheetName val="3"/>
      <sheetName val="패널"/>
      <sheetName val="국소별수량산출"/>
      <sheetName val="기기리스트"/>
      <sheetName val="BOX-1510"/>
      <sheetName val="암거단위"/>
      <sheetName val="물량"/>
      <sheetName val="평균높이산출근거"/>
      <sheetName val="횡배수관위치조서"/>
      <sheetName val="횡배수관집현황(2공구)"/>
      <sheetName val="실행내역"/>
      <sheetName val="9GNG운반"/>
      <sheetName val="내역을"/>
      <sheetName val="건축"/>
      <sheetName val="금융비용"/>
      <sheetName val="ERL_TBL"/>
      <sheetName val="EXPENSE"/>
      <sheetName val="기초단가"/>
      <sheetName val="건축원가"/>
      <sheetName val="COVER"/>
      <sheetName val="기계실"/>
      <sheetName val="내역서2안"/>
      <sheetName val="b_sul"/>
      <sheetName val="전체"/>
      <sheetName val="Sheet2"/>
      <sheetName val="사용성검토"/>
      <sheetName val="asd"/>
      <sheetName val="단면치수"/>
      <sheetName val="7.수지"/>
      <sheetName val="광양방향"/>
      <sheetName val="BOX전기내역"/>
      <sheetName val="보증금(전신전화가입권)"/>
      <sheetName val="98년BS"/>
      <sheetName val="잉여금"/>
      <sheetName val="estimate(TOTAL) (2)"/>
      <sheetName val="estimate"/>
      <sheetName val="자재단가"/>
      <sheetName val="급여대장출력"/>
      <sheetName val="인원계획-미화"/>
      <sheetName val="부대시설"/>
      <sheetName val="공문"/>
      <sheetName val="원가계산 (2)"/>
      <sheetName val="하수급견적대비"/>
      <sheetName val="옥외_전력간선공사1"/>
      <sheetName val="경율산정_XLS1"/>
      <sheetName val="계수원본(99_2_28)"/>
      <sheetName val="CT_"/>
      <sheetName val="단가_및_재료비"/>
      <sheetName val="샌딩_에폭시_도장"/>
      <sheetName val="일반문틀_설치"/>
      <sheetName val="2_수량조서(발주용)"/>
      <sheetName val="Galaxy_소비자가격표"/>
      <sheetName val="6PILE__(돌출)"/>
      <sheetName val="간접비총괄_(2)"/>
      <sheetName val="기술부_VENDOR_LIST"/>
      <sheetName val="Tool"/>
      <sheetName val="PAC"/>
      <sheetName val="산출근거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 refreshError="1"/>
      <sheetData sheetId="2" refreshError="1"/>
      <sheetData sheetId="3"/>
      <sheetData sheetId="4" refreshError="1"/>
      <sheetData sheetId="5">
        <row r="7">
          <cell r="I7">
            <v>0</v>
          </cell>
        </row>
      </sheetData>
      <sheetData sheetId="6">
        <row r="7">
          <cell r="I7">
            <v>0</v>
          </cell>
        </row>
      </sheetData>
      <sheetData sheetId="7">
        <row r="7">
          <cell r="I7">
            <v>0</v>
          </cell>
        </row>
      </sheetData>
      <sheetData sheetId="8">
        <row r="7">
          <cell r="I7">
            <v>0</v>
          </cell>
        </row>
      </sheetData>
      <sheetData sheetId="9">
        <row r="7">
          <cell r="I7">
            <v>0</v>
          </cell>
        </row>
      </sheetData>
      <sheetData sheetId="10">
        <row r="7">
          <cell r="I7">
            <v>0</v>
          </cell>
        </row>
      </sheetData>
      <sheetData sheetId="11">
        <row r="7">
          <cell r="I7">
            <v>0</v>
          </cell>
        </row>
      </sheetData>
      <sheetData sheetId="12">
        <row r="7">
          <cell r="I7">
            <v>0</v>
          </cell>
        </row>
      </sheetData>
      <sheetData sheetId="13">
        <row r="7">
          <cell r="I7">
            <v>0</v>
          </cell>
        </row>
      </sheetData>
      <sheetData sheetId="14">
        <row r="7">
          <cell r="I7">
            <v>0</v>
          </cell>
        </row>
      </sheetData>
      <sheetData sheetId="15">
        <row r="7">
          <cell r="I7">
            <v>0</v>
          </cell>
        </row>
      </sheetData>
      <sheetData sheetId="16">
        <row r="7">
          <cell r="I7">
            <v>0</v>
          </cell>
        </row>
      </sheetData>
      <sheetData sheetId="17">
        <row r="7">
          <cell r="I7">
            <v>0</v>
          </cell>
        </row>
      </sheetData>
      <sheetData sheetId="18">
        <row r="7">
          <cell r="I7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5">
          <cell r="I5">
            <v>1</v>
          </cell>
        </row>
      </sheetData>
      <sheetData sheetId="32">
        <row r="5">
          <cell r="I5">
            <v>1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자료"/>
      <sheetName val="MAIN"/>
      <sheetName val="분개장"/>
      <sheetName val="월비목별"/>
      <sheetName val="전체비목별"/>
      <sheetName val="미불조서"/>
      <sheetName val="거래처"/>
      <sheetName val="거래처등록"/>
      <sheetName val="비목해설"/>
      <sheetName val="갑지"/>
      <sheetName val="을지"/>
      <sheetName val="하도기성"/>
      <sheetName val="직영기성"/>
      <sheetName val="실행기성"/>
      <sheetName val="자금수지"/>
      <sheetName val="분류작업"/>
      <sheetName val="사진자료"/>
      <sheetName val="인부임"/>
      <sheetName val="257A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7">
          <cell r="C7" t="str">
            <v>자재비</v>
          </cell>
        </row>
        <row r="8">
          <cell r="C8" t="str">
            <v>노무비</v>
          </cell>
        </row>
        <row r="9">
          <cell r="C9" t="str">
            <v>외주비</v>
          </cell>
        </row>
        <row r="10">
          <cell r="C10" t="str">
            <v>장비비</v>
          </cell>
        </row>
        <row r="11">
          <cell r="C11" t="str">
            <v>운반비</v>
          </cell>
        </row>
        <row r="12">
          <cell r="C12" t="str">
            <v>관리비</v>
          </cell>
        </row>
        <row r="13">
          <cell r="C13" t="str">
            <v>기타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7A1"/>
      <sheetName val="292B1"/>
      <sheetName val="296B1"/>
      <sheetName val="296G1"/>
      <sheetName val="297B1"/>
      <sheetName val="3BBA1"/>
      <sheetName val="3BBB1"/>
      <sheetName val="3BBG1"/>
      <sheetName val="259A1"/>
      <sheetName val="455B1"/>
      <sheetName val="260A2"/>
      <sheetName val="260G2"/>
      <sheetName val="261A1"/>
      <sheetName val="261B1"/>
      <sheetName val="37BA1"/>
      <sheetName val="37BB1"/>
      <sheetName val="492B1"/>
      <sheetName val="261A2"/>
      <sheetName val="493A1"/>
      <sheetName val="221A1"/>
      <sheetName val="221A3"/>
      <sheetName val="221A4"/>
      <sheetName val="221B1"/>
      <sheetName val="laroux"/>
      <sheetName val="집계표"/>
      <sheetName val="광케블조장"/>
      <sheetName val="광손실표"/>
      <sheetName val="광기별"/>
      <sheetName val="광기별 (2)"/>
      <sheetName val="광기별 (3)"/>
      <sheetName val="계통도"/>
      <sheetName val="표지"/>
      <sheetName val="목차"/>
      <sheetName val="1. 기본설계서"/>
      <sheetName val="1-1. 공사계획서"/>
      <sheetName val="1-2. 공사비 총괄표"/>
      <sheetName val="1-3. 자금계획서"/>
      <sheetName val="1-4. 예정공정표"/>
      <sheetName val="1-5. 주자재내역서"/>
      <sheetName val="1-6. 자재산출내역"/>
      <sheetName val="1-7. 사업소별산출내역"/>
      <sheetName val="2. 설계명세서"/>
      <sheetName val="3. 품셈표"/>
      <sheetName val="3-1. 통신노임표"/>
      <sheetName val="요약전"/>
      <sheetName val="Sheet1"/>
      <sheetName val="Sheet2"/>
      <sheetName val="Sheet3"/>
      <sheetName val="1. 공사설명서"/>
      <sheetName val="2. 공사계획서"/>
      <sheetName val="3.공사시방서"/>
      <sheetName val="4. 품질"/>
      <sheetName val="5. 공정"/>
      <sheetName val="6. 공사비예산서"/>
      <sheetName val="7. 설계명세서"/>
      <sheetName val="8.품샘표"/>
      <sheetName val="9. 수량계산서"/>
      <sheetName val="10. 02(하)노임"/>
      <sheetName val="11.구매시방서"/>
      <sheetName val="간지"/>
      <sheetName val="2.청구내역 "/>
      <sheetName val="2.산출내역"/>
      <sheetName val="산출내역"/>
      <sheetName val="3설비현황"/>
      <sheetName val="OPGW현황"/>
      <sheetName val="비금속"/>
      <sheetName val="종합"/>
      <sheetName val="기별1"/>
      <sheetName val="설계명세서"/>
      <sheetName val="단가검토(예산)"/>
      <sheetName val="가공2원도"/>
      <sheetName val="노임단가표"/>
      <sheetName val="환"/>
      <sheetName val="기초자료입력"/>
      <sheetName val="준공정산"/>
      <sheetName val="인부임"/>
      <sheetName val="1월"/>
      <sheetName val="적용기준표(98년상반기)"/>
      <sheetName val="노임단가(전기·통신)"/>
      <sheetName val="rate"/>
      <sheetName val="경비"/>
      <sheetName val="환율"/>
      <sheetName val="기별(철거)"/>
      <sheetName val="3.단가산출기초"/>
      <sheetName val="OPGW기별"/>
      <sheetName val="추가 품셈표"/>
      <sheetName val="총괄집계표"/>
      <sheetName val="정산"/>
      <sheetName val="취득을지6"/>
      <sheetName val="1.설계조건"/>
      <sheetName val="9GNG운반"/>
      <sheetName val="배전KT"/>
      <sheetName val="소요자재명세서2"/>
      <sheetName val="메서,변+증"/>
      <sheetName val="노임단가"/>
      <sheetName val="증감대비"/>
      <sheetName val="시중노임단가"/>
      <sheetName val="소요자재"/>
      <sheetName val="대보~세기"/>
      <sheetName val="첨2. 공사계획서"/>
      <sheetName val="재료비"/>
      <sheetName val="경비일반이윤"/>
      <sheetName val="노무비"/>
      <sheetName val="공사예산"/>
      <sheetName val="설계서(7)"/>
      <sheetName val="서울대규장각(가시설흙막이)"/>
      <sheetName val="data"/>
      <sheetName val="식재수량표"/>
      <sheetName val="일위목록"/>
      <sheetName val="부관맨홀조서"/>
      <sheetName val="3BL공동구 수량"/>
      <sheetName val="SH.R설치"/>
      <sheetName val="넉시~922"/>
      <sheetName val="대수산분기~LG918"/>
      <sheetName val="색달~중문"/>
      <sheetName val="중문~삼일"/>
      <sheetName val="신서귀~고근산"/>
      <sheetName val="미악분기~913"/>
      <sheetName val="N賃率-職"/>
      <sheetName val="제작운반"/>
      <sheetName val="제작운반변경"/>
      <sheetName val="예산_부서코드"/>
      <sheetName val="단가입력창"/>
      <sheetName val="일반부표"/>
      <sheetName val="기초일위"/>
      <sheetName val="관로공사"/>
      <sheetName val="품셈총괄표"/>
      <sheetName val="경상직원"/>
      <sheetName val="부서코드"/>
      <sheetName val="2. _x0002__x0000_U_x0000_"/>
      <sheetName val=""/>
      <sheetName val="예산"/>
      <sheetName val="노임단가자료"/>
      <sheetName val="Baby일위대가"/>
      <sheetName val="설계명세"/>
      <sheetName val="별표집계"/>
      <sheetName val="수량산출"/>
      <sheetName val="설계서(설치)"/>
      <sheetName val="목동공동구방재구간"/>
      <sheetName val="품셈(기초)"/>
      <sheetName val="Ⅴ-① (사업장 보관용)(1월)"/>
      <sheetName val="FC-101"/>
      <sheetName val="노임산출"/>
      <sheetName val="빗물받이(910-510-410)"/>
      <sheetName val="공비대비"/>
      <sheetName val="부하계산서"/>
      <sheetName val="직노"/>
      <sheetName val="적용건축"/>
      <sheetName val="맨홀조서"/>
      <sheetName val="경산"/>
      <sheetName val="일위대가표지"/>
      <sheetName val="기성내역서"/>
      <sheetName val="여과지동"/>
      <sheetName val="기초자료"/>
      <sheetName val="자재단가"/>
      <sheetName val="지시서"/>
      <sheetName val="직접비내역서"/>
      <sheetName val="2-1. 설계명세서통합조정)"/>
      <sheetName val="LANGUAGE"/>
      <sheetName val="파견및교육"/>
      <sheetName val="코드_관계회사"/>
      <sheetName val="코드_설비"/>
      <sheetName val="코드_차입"/>
      <sheetName val="설비입력"/>
      <sheetName val="관계회사CF"/>
      <sheetName val="기본일위"/>
      <sheetName val="분전함신설"/>
      <sheetName val="접지1종"/>
      <sheetName val="간공설계서"/>
      <sheetName val="misc"/>
      <sheetName val="코드_연료"/>
      <sheetName val="연료비"/>
      <sheetName val="코드_통화"/>
      <sheetName val="설계서"/>
      <sheetName val="설계명세서 (장비)"/>
      <sheetName val="설계"/>
      <sheetName val="공예을"/>
      <sheetName val="재정비직인"/>
      <sheetName val="재정비내역"/>
      <sheetName val="지적고시내역"/>
      <sheetName val="기성고"/>
      <sheetName val="경비일반이윤변경"/>
      <sheetName val="재료변경"/>
      <sheetName val="중기손료"/>
      <sheetName val="1000 DB구축 부표"/>
      <sheetName val="입력변수"/>
      <sheetName val="식재인부"/>
      <sheetName val="품셈"/>
      <sheetName val="공사설명서"/>
      <sheetName val="공사계획서"/>
      <sheetName val="을지"/>
      <sheetName val="산출근거"/>
      <sheetName val="기계경비(시간당)"/>
      <sheetName val="램머"/>
      <sheetName val="노무비 근거"/>
      <sheetName val="노무산출서"/>
      <sheetName val="거래처"/>
      <sheetName val="준공검사보고서"/>
      <sheetName val="2. _x0002_"/>
      <sheetName val="시점교대"/>
      <sheetName val="고장계산(풍연#1)"/>
      <sheetName val="일위대가"/>
      <sheetName val="기본DATA Sheet"/>
      <sheetName val="내역"/>
      <sheetName val="예산서"/>
      <sheetName val="총공사비"/>
      <sheetName val="01상노임"/>
      <sheetName val="총괄"/>
      <sheetName val="토공산근"/>
      <sheetName val="단가"/>
      <sheetName val="5.경상직원"/>
      <sheetName val="예산내역서"/>
      <sheetName val="참고입력자료"/>
      <sheetName val="자산번호"/>
    </sheetNames>
    <sheetDataSet>
      <sheetData sheetId="0" refreshError="1">
        <row r="14">
          <cell r="K14" t="str">
            <v xml:space="preserve"> </v>
          </cell>
        </row>
        <row r="15">
          <cell r="N15" t="str">
            <v xml:space="preserve"> </v>
          </cell>
        </row>
        <row r="19">
          <cell r="E19">
            <v>36.6</v>
          </cell>
          <cell r="K19" t="str">
            <v xml:space="preserve"> </v>
          </cell>
          <cell r="N19" t="str">
            <v xml:space="preserve"> </v>
          </cell>
          <cell r="Q19" t="str">
            <v xml:space="preserve"> </v>
          </cell>
          <cell r="T19" t="str">
            <v xml:space="preserve"> </v>
          </cell>
        </row>
        <row r="21">
          <cell r="M21" t="str">
            <v xml:space="preserve"> </v>
          </cell>
        </row>
        <row r="22">
          <cell r="Q22" t="str">
            <v xml:space="preserve"> </v>
          </cell>
          <cell r="T22" t="str">
            <v xml:space="preserve"> </v>
          </cell>
        </row>
        <row r="32">
          <cell r="E32">
            <v>42.9</v>
          </cell>
          <cell r="K32" t="str">
            <v xml:space="preserve"> </v>
          </cell>
          <cell r="N32" t="str">
            <v xml:space="preserve"> </v>
          </cell>
          <cell r="AI32">
            <v>739.2</v>
          </cell>
          <cell r="AU3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12">
          <cell r="J12">
            <v>948</v>
          </cell>
        </row>
      </sheetData>
      <sheetData sheetId="32">
        <row r="12">
          <cell r="J12">
            <v>948</v>
          </cell>
        </row>
      </sheetData>
      <sheetData sheetId="33">
        <row r="12">
          <cell r="J12">
            <v>948</v>
          </cell>
        </row>
      </sheetData>
      <sheetData sheetId="34">
        <row r="12">
          <cell r="J12">
            <v>948</v>
          </cell>
        </row>
      </sheetData>
      <sheetData sheetId="35">
        <row r="12">
          <cell r="J12">
            <v>948</v>
          </cell>
        </row>
      </sheetData>
      <sheetData sheetId="36">
        <row r="12">
          <cell r="J12">
            <v>948</v>
          </cell>
        </row>
      </sheetData>
      <sheetData sheetId="37">
        <row r="12">
          <cell r="J12">
            <v>948</v>
          </cell>
        </row>
      </sheetData>
      <sheetData sheetId="38">
        <row r="12">
          <cell r="J12">
            <v>948</v>
          </cell>
        </row>
      </sheetData>
      <sheetData sheetId="39">
        <row r="12">
          <cell r="J12">
            <v>948</v>
          </cell>
        </row>
      </sheetData>
      <sheetData sheetId="40">
        <row r="12">
          <cell r="J12">
            <v>948</v>
          </cell>
        </row>
      </sheetData>
      <sheetData sheetId="41">
        <row r="12">
          <cell r="J12">
            <v>948</v>
          </cell>
        </row>
      </sheetData>
      <sheetData sheetId="42">
        <row r="12">
          <cell r="J12">
            <v>948</v>
          </cell>
        </row>
      </sheetData>
      <sheetData sheetId="43">
        <row r="12">
          <cell r="J12">
            <v>948</v>
          </cell>
        </row>
      </sheetData>
      <sheetData sheetId="44">
        <row r="12">
          <cell r="J12">
            <v>948</v>
          </cell>
        </row>
      </sheetData>
      <sheetData sheetId="45">
        <row r="12">
          <cell r="J12">
            <v>948</v>
          </cell>
        </row>
      </sheetData>
      <sheetData sheetId="46">
        <row r="12">
          <cell r="J12">
            <v>948</v>
          </cell>
        </row>
      </sheetData>
      <sheetData sheetId="47">
        <row r="12">
          <cell r="J12">
            <v>948</v>
          </cell>
        </row>
      </sheetData>
      <sheetData sheetId="48">
        <row r="12">
          <cell r="J12">
            <v>948</v>
          </cell>
        </row>
      </sheetData>
      <sheetData sheetId="49">
        <row r="12">
          <cell r="J12">
            <v>948</v>
          </cell>
        </row>
      </sheetData>
      <sheetData sheetId="50">
        <row r="12">
          <cell r="J12">
            <v>948</v>
          </cell>
        </row>
      </sheetData>
      <sheetData sheetId="51">
        <row r="12">
          <cell r="J12">
            <v>948</v>
          </cell>
        </row>
      </sheetData>
      <sheetData sheetId="52">
        <row r="12">
          <cell r="J12">
            <v>948</v>
          </cell>
        </row>
      </sheetData>
      <sheetData sheetId="53">
        <row r="12">
          <cell r="J12">
            <v>948</v>
          </cell>
        </row>
      </sheetData>
      <sheetData sheetId="54">
        <row r="12">
          <cell r="J12">
            <v>948</v>
          </cell>
        </row>
      </sheetData>
      <sheetData sheetId="55">
        <row r="12">
          <cell r="J12">
            <v>948</v>
          </cell>
        </row>
      </sheetData>
      <sheetData sheetId="56">
        <row r="12">
          <cell r="J12">
            <v>948</v>
          </cell>
        </row>
      </sheetData>
      <sheetData sheetId="57">
        <row r="12">
          <cell r="J12">
            <v>948</v>
          </cell>
        </row>
      </sheetData>
      <sheetData sheetId="58">
        <row r="12">
          <cell r="J12">
            <v>948</v>
          </cell>
        </row>
      </sheetData>
      <sheetData sheetId="59">
        <row r="12">
          <cell r="J12">
            <v>948</v>
          </cell>
        </row>
      </sheetData>
      <sheetData sheetId="60">
        <row r="12">
          <cell r="J12">
            <v>948</v>
          </cell>
        </row>
      </sheetData>
      <sheetData sheetId="61">
        <row r="12">
          <cell r="J12">
            <v>948</v>
          </cell>
        </row>
      </sheetData>
      <sheetData sheetId="62">
        <row r="12">
          <cell r="J12">
            <v>948</v>
          </cell>
        </row>
      </sheetData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차발주 (2)"/>
      <sheetName val="1차발주(사업소별)"/>
      <sheetName val="세부수량"/>
      <sheetName val="중부"/>
      <sheetName val="동부"/>
      <sheetName val="서부"/>
      <sheetName val="남부"/>
      <sheetName val="북부(성북)"/>
      <sheetName val="북부(미래)"/>
      <sheetName val="성동"/>
      <sheetName val="성서"/>
      <sheetName val="영등포"/>
      <sheetName val="강서"/>
      <sheetName val="강남"/>
      <sheetName val="257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적용기준표(98년상반기)"/>
      <sheetName val="노임단가(전기·통신)"/>
      <sheetName val="노임단가색인"/>
      <sheetName val="Module1"/>
      <sheetName val="강남"/>
    </sheetNames>
    <sheetDataSet>
      <sheetData sheetId="0" refreshError="1">
        <row r="12">
          <cell r="D12">
            <v>41929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이공사지시서"/>
      <sheetName val="산출명세서"/>
      <sheetName val="표지"/>
      <sheetName val="보강공사"/>
      <sheetName val="설계명세서"/>
      <sheetName val="적용기준표(98년상반기)"/>
      <sheetName val="산출기준"/>
      <sheetName val="노임단가(2000하반기)"/>
      <sheetName val="선로수량집계"/>
      <sheetName val="장비수량집계"/>
      <sheetName val="지장수량집계"/>
      <sheetName val="철거"/>
      <sheetName val="인부임"/>
      <sheetName val="물량기준표"/>
      <sheetName val="설계서"/>
      <sheetName val="참고입력자료"/>
      <sheetName val="자산번호"/>
      <sheetName val="BACKDATA"/>
      <sheetName val="257A1"/>
      <sheetName val="#REF"/>
      <sheetName val="Sheet1"/>
      <sheetName val="셀별_SNR_통계200754135055"/>
      <sheetName val="예산내역서"/>
      <sheetName val="부평HFC&lt;--&gt;북인천SO"/>
      <sheetName val="준공정산보고서"/>
      <sheetName val="자료사전"/>
      <sheetName val="정산"/>
      <sheetName val="첨)시중노임단가"/>
      <sheetName val="기별"/>
      <sheetName val="인건-측정"/>
      <sheetName val="주부응대"/>
      <sheetName val="서울"/>
      <sheetName val="환"/>
      <sheetName val="Total"/>
      <sheetName val="추가 품셈표"/>
      <sheetName val="예정(3)"/>
      <sheetName val="Sheet2"/>
      <sheetName val="사급자재단가"/>
      <sheetName val="비고"/>
      <sheetName val="9GNG운반"/>
      <sheetName val="별첨 #2."/>
      <sheetName val="노임단가"/>
      <sheetName val="목록_수정금지"/>
      <sheetName val="Baby일위대가"/>
      <sheetName val="일위대가표"/>
      <sheetName val="공정량(MC이설)"/>
      <sheetName val="설계기별"/>
      <sheetName val="일위대가"/>
      <sheetName val="설계명세서(종합)"/>
      <sheetName val="수도권지사"/>
      <sheetName val="IN"/>
      <sheetName val="Macro2"/>
      <sheetName val="정산내역서"/>
      <sheetName val="전자"/>
      <sheetName val="공공"/>
      <sheetName val="기존"/>
      <sheetName val="투자,임차지표"/>
      <sheetName val="CCTV"/>
      <sheetName val="MPLS"/>
      <sheetName val="노임단가표"/>
    </sheetNames>
    <sheetDataSet>
      <sheetData sheetId="0" refreshError="1"/>
      <sheetData sheetId="1" refreshError="1">
        <row r="4">
          <cell r="I4">
            <v>3190208.2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표"/>
      <sheetName val="품셈"/>
      <sheetName val="산출명세서"/>
      <sheetName val="Total"/>
      <sheetName val="설계명세,97품셈"/>
      <sheetName val="적용기준표(98년상반기)"/>
    </sheetNames>
    <sheetDataSet>
      <sheetData sheetId="0" refreshError="1">
        <row r="31">
          <cell r="D31">
            <v>66570</v>
          </cell>
        </row>
        <row r="32">
          <cell r="D32">
            <v>67975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위변환"/>
      <sheetName val="정산내역서"/>
      <sheetName val="품셈기준"/>
      <sheetName val="품셈표"/>
      <sheetName val="참고"/>
      <sheetName val="시설기별"/>
      <sheetName val="간이공사지시서"/>
      <sheetName val="설계1내역서"/>
      <sheetName val="SIM_HEL"/>
      <sheetName val="설계내역서"/>
      <sheetName val="노임단가표"/>
      <sheetName val="산출명세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1">
          <cell r="AW21">
            <v>0</v>
          </cell>
          <cell r="AX21">
            <v>4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39">
          <cell r="AW39">
            <v>0</v>
          </cell>
          <cell r="AX39">
            <v>4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금표"/>
      <sheetName val="DISTANCE"/>
      <sheetName val="INDEX"/>
      <sheetName val="절감예상(년간)"/>
      <sheetName val="절감예상(년간) (2)"/>
      <sheetName val="절감예상(월간)"/>
      <sheetName val="회선내역"/>
      <sheetName val="수도권"/>
      <sheetName val="강원"/>
      <sheetName val="충남"/>
      <sheetName val="충북"/>
      <sheetName val="제주"/>
      <sheetName val="전북"/>
      <sheetName val="전남"/>
      <sheetName val="경북"/>
      <sheetName val="경남"/>
      <sheetName val="노임단가표"/>
      <sheetName val="설계1내역서"/>
      <sheetName val="시설기별"/>
      <sheetName val="설계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설계명세,97품셈"/>
      <sheetName val="별첨1-4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 refreshError="1"/>
      <sheetData sheetId="2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합천내역"/>
      <sheetName val="N賃率-職"/>
      <sheetName val="설계명세서"/>
      <sheetName val="일위"/>
      <sheetName val="일위(PN)"/>
      <sheetName val="설직재-1"/>
      <sheetName val="금액내역서"/>
      <sheetName val="집계표(OPTION)"/>
      <sheetName val="갑지(추정)"/>
      <sheetName val="Total"/>
      <sheetName val="Sheet2"/>
      <sheetName val="일위대가"/>
      <sheetName val="데이타"/>
      <sheetName val="I一般比"/>
      <sheetName val="6호기"/>
      <sheetName val="거래처"/>
      <sheetName val="김포IO"/>
      <sheetName val="FD"/>
      <sheetName val="약전닥트"/>
      <sheetName val="건축부하"/>
      <sheetName val="처리단락"/>
      <sheetName val="99관저"/>
      <sheetName val="일지-H"/>
      <sheetName val="LD"/>
      <sheetName val="FA설치명세"/>
      <sheetName val="일위대가 "/>
      <sheetName val="FB25JN"/>
      <sheetName val="준공정산"/>
      <sheetName val="마건사1"/>
      <sheetName val="마검수1"/>
      <sheetName val="마공기1"/>
      <sheetName val="마변전소1"/>
      <sheetName val="마승무1"/>
      <sheetName val="마쓰레기1"/>
      <sheetName val="마운전1"/>
      <sheetName val="마전삭고1"/>
      <sheetName val="마정문1"/>
      <sheetName val="마중앙1"/>
      <sheetName val="마차륜1"/>
      <sheetName val="마차체1"/>
      <sheetName val="마폐수1"/>
      <sheetName val="마환경정비1"/>
      <sheetName val="마후문1"/>
      <sheetName val="수량산출"/>
      <sheetName val="Sheet13"/>
      <sheetName val="Sheet14"/>
      <sheetName val="D-경비1"/>
      <sheetName val="CTEMCOST"/>
      <sheetName val="(참고)계정"/>
      <sheetName val="(참고)재무코드"/>
      <sheetName val="재료율"/>
      <sheetName val="정산리스트(서브탭)"/>
      <sheetName val="#REF"/>
      <sheetName val="정산리스트"/>
      <sheetName val="항목"/>
      <sheetName val="항목명"/>
      <sheetName val="갑지"/>
      <sheetName val="2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(본점)"/>
      <sheetName val="기별(석암)"/>
      <sheetName val="기별(마산)"/>
      <sheetName val="기별(성서)"/>
      <sheetName val="바인딩물량"/>
      <sheetName val="코아접속물량"/>
      <sheetName val="노무산출내역서"/>
      <sheetName val="계통도"/>
      <sheetName val="피스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A3" t="str">
            <v>외횐은행/카드 전송망 시설 공사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지시서"/>
      <sheetName val="지시서(보관)"/>
      <sheetName val="계통도"/>
      <sheetName val="피스표"/>
      <sheetName val="소요자재명세서"/>
      <sheetName val="노무비명세서"/>
      <sheetName val="기안"/>
      <sheetName val="공사설명서"/>
      <sheetName val="공사계획서"/>
      <sheetName val="공사비예산서"/>
      <sheetName val="설계명세서(선로)"/>
      <sheetName val="기본요율"/>
      <sheetName val="cost98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투자효율분석"/>
      <sheetName val="망계통도"/>
      <sheetName val="실사결과"/>
      <sheetName val="공사계획서"/>
      <sheetName val="공사비예산서"/>
      <sheetName val="설계명세(전송분)"/>
      <sheetName val="설계명세(선로분)"/>
      <sheetName val="기본요율"/>
      <sheetName val="cost9801"/>
      <sheetName val="설계명세_선로분_"/>
      <sheetName val="설계명세서"/>
      <sheetName val="설계명세서(선로)"/>
      <sheetName val="피스표"/>
      <sheetName val="설계명세서 (장비)"/>
      <sheetName val="노무비명세서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금표"/>
      <sheetName val="DISTANCE"/>
      <sheetName val="INDEX"/>
      <sheetName val="임차비용"/>
      <sheetName val="절감종합"/>
      <sheetName val="절감종합 (수정)"/>
      <sheetName val="9901"/>
      <sheetName val="9902"/>
      <sheetName val="9903"/>
      <sheetName val="9904"/>
      <sheetName val="9905"/>
      <sheetName val="9906"/>
      <sheetName val="9907"/>
      <sheetName val="9908"/>
      <sheetName val="9909"/>
      <sheetName val="9910"/>
      <sheetName val="9911"/>
      <sheetName val="9912"/>
      <sheetName val="설계명세(선로분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B1★"/>
      <sheetName val="198B2★"/>
      <sheetName val="151G1★"/>
      <sheetName val="160A1★"/>
      <sheetName val="종합"/>
      <sheetName val="접속내역★"/>
      <sheetName val="161A1"/>
      <sheetName val="161G1★"/>
      <sheetName val="167B1★"/>
      <sheetName val="184B1★"/>
      <sheetName val="172G1★"/>
      <sheetName val="171B1★"/>
      <sheetName val="176B1★"/>
      <sheetName val="167G1★"/>
      <sheetName val="174G1★"/>
      <sheetName val="162B1★"/>
      <sheetName val="162G1★"/>
      <sheetName val="164A1★"/>
      <sheetName val="157B1★"/>
      <sheetName val="189A1★"/>
      <sheetName val="161B1★"/>
      <sheetName val="160B1★"/>
      <sheetName val="160B2 ★"/>
      <sheetName val="172B1★"/>
      <sheetName val="176A2★"/>
      <sheetName val="405A1★"/>
      <sheetName val="405A2★"/>
      <sheetName val="404G1★"/>
      <sheetName val="405G1★"/>
      <sheetName val="397B1★"/>
      <sheetName val="397G1★"/>
      <sheetName val="397G2★"/>
      <sheetName val="398A1★"/>
      <sheetName val="171G1★"/>
      <sheetName val="174A1★"/>
      <sheetName val="153B1★"/>
      <sheetName val="151B2★"/>
      <sheetName val="176G2★"/>
      <sheetName val="185A2★"/>
      <sheetName val="423B1★"/>
      <sheetName val="155A1★"/>
      <sheetName val="156A1★"/>
      <sheetName val="156A2★"/>
      <sheetName val="170G1★"/>
      <sheetName val="404A1★"/>
      <sheetName val="152G1★"/>
      <sheetName val="172A1"/>
      <sheetName val="179A1 "/>
      <sheetName val="185A1★"/>
      <sheetName val="185B1★"/>
      <sheetName val="185G1★"/>
      <sheetName val="181G1★"/>
      <sheetName val="197A1★"/>
      <sheetName val="197G1★"/>
      <sheetName val="197B1★"/>
      <sheetName val="198A2★"/>
      <sheetName val="199A2★"/>
      <sheetName val="199A1★"/>
      <sheetName val="199B2 ★"/>
      <sheetName val="168G1★ "/>
      <sheetName val="기초자료입력"/>
      <sheetName val="설계명세서"/>
      <sheetName val="노임단가표"/>
      <sheetName val="적용기준표(98년상반기)"/>
      <sheetName val="소요자재명세서2"/>
      <sheetName val="자재내역"/>
      <sheetName val="#REF"/>
      <sheetName val="Sheet1"/>
      <sheetName val="품셈"/>
      <sheetName val="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000000"/>
      <sheetName val="공사지시서"/>
      <sheetName val="예정가"/>
      <sheetName val="설계명세"/>
      <sheetName val="품셈표"/>
      <sheetName val="수량"/>
      <sheetName val="케이블포설도"/>
      <sheetName val="도면2"/>
      <sheetName val="간이설계(4-15)"/>
      <sheetName val="품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합천내역"/>
      <sheetName val="95_1차_시스템"/>
      <sheetName val="합천원가"/>
      <sheetName val="별첨1-4"/>
      <sheetName val="기초자료입력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년 1월장애"/>
      <sheetName val="Sheet1"/>
      <sheetName val="1월 제작사별"/>
      <sheetName val="1월 제작사"/>
      <sheetName val="1월EA"/>
      <sheetName val="상반기EA "/>
      <sheetName val="EA(PV)"/>
      <sheetName val="증폭기 (2)"/>
      <sheetName val="1월TBA"/>
      <sheetName val="TBA(PV)"/>
      <sheetName val="피벗테이블"/>
      <sheetName val="보고서1"/>
      <sheetName val="ISO보고"/>
      <sheetName val="보고서2"/>
      <sheetName val="보고서3"/>
      <sheetName val="보고서4"/>
      <sheetName val="ISO보고2"/>
      <sheetName val="보고서5"/>
      <sheetName val="보고서6"/>
      <sheetName val="ISO자료3"/>
      <sheetName val="보고서(그래프)"/>
      <sheetName val="Sheet6"/>
      <sheetName val="신뢰도"/>
      <sheetName val="그래프2"/>
      <sheetName val="CODE1"/>
      <sheetName val="CODE2"/>
      <sheetName val="통계"/>
      <sheetName val="Module2"/>
      <sheetName val="Module1"/>
      <sheetName val="000000"/>
      <sheetName val="표지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건수"/>
      <sheetName val="시간"/>
      <sheetName val="평균시간"/>
      <sheetName val="그래프자료"/>
      <sheetName val="금천선번장"/>
      <sheetName val="구로선번장"/>
      <sheetName val="Sheet3"/>
      <sheetName val="상향정비 계획서"/>
      <sheetName val="1월"/>
      <sheetName val="월간장애보고(표지)"/>
      <sheetName val="월장애분석"/>
      <sheetName val="설비별장애분석"/>
      <sheetName val="원인별장애분석"/>
      <sheetName val="월간장애분석추이"/>
      <sheetName val="분석결과_문제점_향후대책"/>
      <sheetName val="예비품관리대장"/>
      <sheetName val="월간예방점검계획서"/>
      <sheetName val="월간예방점검실적(광선로)"/>
      <sheetName val="월간예방점검실적(전송)"/>
      <sheetName val="보고서"/>
      <sheetName val="TITLE"/>
      <sheetName val="지체상금"/>
      <sheetName val="장애현황"/>
      <sheetName val="장애처리현황(초과)"/>
      <sheetName val="지체상금산출"/>
      <sheetName val="장애세부내역"/>
      <sheetName val="공문"/>
      <sheetName val="청구내역서표지"/>
      <sheetName val="청구내용1"/>
      <sheetName val="청구내용2"/>
      <sheetName val="청구내용3"/>
      <sheetName val="청구내용4"/>
      <sheetName val="시설현황"/>
      <sheetName val="장애현황분석"/>
      <sheetName val="월간예방점검실적(선로)"/>
      <sheetName val="월간예방점검실적(설비)"/>
      <sheetName val="월평가"/>
      <sheetName val="선로순시(1)"/>
      <sheetName val="종합기별"/>
      <sheetName val="설계명세"/>
      <sheetName val="설계"/>
      <sheetName val="일위CODE"/>
      <sheetName val="공사내역(총괄)"/>
      <sheetName val="변경당시노임단가표"/>
      <sheetName val="rate"/>
      <sheetName val="품셈"/>
      <sheetName val="노임단가표"/>
      <sheetName val="입찰안"/>
      <sheetName val="정산내역서"/>
      <sheetName val="임차비용"/>
      <sheetName val="설계명세(선로분)"/>
      <sheetName val="자료"/>
      <sheetName val=""/>
    </sheetNames>
    <definedNames>
      <definedName name="출력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 refreshError="1"/>
      <sheetData sheetId="94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주소록"/>
      <sheetName val="기안"/>
      <sheetName val="계통망"/>
      <sheetName val="투자효율분석"/>
      <sheetName val="회선요금"/>
      <sheetName val="공사계획서"/>
      <sheetName val="공사비예산서"/>
      <sheetName val="설계명세서"/>
      <sheetName val="장비내역서"/>
      <sheetName val="기별(종합)"/>
      <sheetName val="공사지시서(감독)"/>
      <sheetName val="공사지시서(시공)"/>
      <sheetName val="예정공정표"/>
      <sheetName val="구매요청서"/>
      <sheetName val="비목별적용"/>
      <sheetName val="cost9801"/>
      <sheetName val="지입자재단가"/>
      <sheetName val="망구성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공사표지"/>
      <sheetName val="자재물량산출"/>
      <sheetName val="설계명세서"/>
      <sheetName val="노임단가표"/>
      <sheetName val="기별(종합)"/>
      <sheetName val="설계내역서"/>
      <sheetName val="기초자료입력"/>
      <sheetName val="노임단가(2000하반기)"/>
      <sheetName val="misc"/>
      <sheetName val="미성지중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**"/>
      <sheetName val="간이설계(4-15)"/>
      <sheetName val="품셈"/>
      <sheetName val="통신노임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품셈표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예산서"/>
      <sheetName val="공사원가예정가격산출기초조서"/>
      <sheetName val="예정가격표"/>
      <sheetName val="예가산출기준표"/>
      <sheetName val="계약보증금지급각서"/>
      <sheetName val="입찰서"/>
      <sheetName val="공사입찰신청자조서"/>
      <sheetName val="공사입찰결과통지"/>
      <sheetName val="응락서"/>
      <sheetName val="하자보수보증금지급각서"/>
      <sheetName val="기별명세서"/>
      <sheetName val="노임단가표"/>
      <sheetName val="품산출서"/>
      <sheetName val="품셈"/>
      <sheetName val="간이설계(4-15)"/>
      <sheetName val="설계명세서"/>
      <sheetName val="품셈표"/>
      <sheetName val="적용기준표(98년상반기)"/>
      <sheetName val="수량산출서"/>
      <sheetName val="노임단가"/>
      <sheetName val="별표집계"/>
      <sheetName val="품셈TABLE"/>
      <sheetName val="12품셈표"/>
      <sheetName val="공종별적용단가"/>
      <sheetName val="설계내역"/>
      <sheetName val="시중노임단가"/>
      <sheetName val="기별(철거)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소모품 단가(322품목)-2017년 상반기"/>
      <sheetName val="상반기단가(한전)_2017-02월"/>
      <sheetName val="하반기단가(한전)_2017-07월"/>
      <sheetName val="하반기단가(한전)_2017-07월 (2)"/>
      <sheetName val="인재개발원 프린터 모델별 소모품 단가표"/>
      <sheetName val="인재개발원 프린터 모델별 소모품 단가표 (3)"/>
      <sheetName val="목록리스트"/>
      <sheetName val="5월"/>
      <sheetName val="6월"/>
      <sheetName val="7월"/>
      <sheetName val="8월"/>
      <sheetName val="9월"/>
      <sheetName val="9월 (2)"/>
      <sheetName val="9월 (3)"/>
      <sheetName val="10월"/>
      <sheetName val="10월 (2)"/>
      <sheetName val="인재개발원 프린터 모델별 소모품 단가표 (2)"/>
      <sheetName val="4월"/>
      <sheetName val="상반기단가(한전)_2016-02월 (2)"/>
      <sheetName val="상반기단가(한전)_2016-02월 (3)"/>
      <sheetName val="201604"/>
      <sheetName val="201603"/>
      <sheetName val="3월 (6)"/>
      <sheetName val="부서별 프린터 현황"/>
      <sheetName val="3월"/>
      <sheetName val="3월 (3)"/>
      <sheetName val="total"/>
      <sheetName val="3월 (4)"/>
      <sheetName val="입찰서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G2" t="str">
            <v>프린터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공사표지"/>
      <sheetName val="예정가격산출"/>
      <sheetName val="간이정산내역"/>
      <sheetName val="Sheet2"/>
      <sheetName val="간이지시서"/>
      <sheetName val="산출명세서"/>
      <sheetName val="공정표"/>
      <sheetName val="Sheet1"/>
      <sheetName val="품셈표"/>
      <sheetName val="자재산출서"/>
      <sheetName val="수량산출서"/>
      <sheetName val="심선성단수량산출"/>
      <sheetName val="전원케이블 심선성단"/>
      <sheetName val="2001상반기노임"/>
      <sheetName val="적용근거"/>
      <sheetName val="계통도"/>
      <sheetName val="계통도 (2)"/>
      <sheetName val="Sheet3"/>
      <sheetName val="시설기별"/>
      <sheetName val="간접경상비"/>
      <sheetName val="소요자재"/>
      <sheetName val="입찰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4">
          <cell r="B4">
            <v>1</v>
          </cell>
          <cell r="C4" t="str">
            <v>마킹 및 레벨링</v>
          </cell>
          <cell r="E4" t="str">
            <v>개소</v>
          </cell>
          <cell r="G4" t="str">
            <v>소  계</v>
          </cell>
          <cell r="H4">
            <v>4260</v>
          </cell>
          <cell r="I4" t="str">
            <v>통5-59</v>
          </cell>
        </row>
        <row r="5">
          <cell r="D5" t="str">
            <v>통신설비공</v>
          </cell>
          <cell r="E5" t="str">
            <v>인</v>
          </cell>
          <cell r="F5">
            <v>0.05</v>
          </cell>
          <cell r="G5">
            <v>50632</v>
          </cell>
          <cell r="H5">
            <v>2531</v>
          </cell>
        </row>
        <row r="6">
          <cell r="D6" t="str">
            <v>보통인부</v>
          </cell>
          <cell r="E6" t="str">
            <v>인</v>
          </cell>
          <cell r="F6">
            <v>0.05</v>
          </cell>
          <cell r="G6">
            <v>34599</v>
          </cell>
          <cell r="H6">
            <v>1729</v>
          </cell>
        </row>
        <row r="8">
          <cell r="B8">
            <v>2</v>
          </cell>
          <cell r="C8" t="str">
            <v>포장해체 및 반입</v>
          </cell>
          <cell r="E8" t="str">
            <v>가</v>
          </cell>
          <cell r="G8" t="str">
            <v>소  계</v>
          </cell>
          <cell r="H8">
            <v>42615</v>
          </cell>
          <cell r="I8" t="str">
            <v>통5-59</v>
          </cell>
        </row>
        <row r="9">
          <cell r="D9" t="str">
            <v>통신설비공</v>
          </cell>
          <cell r="E9" t="str">
            <v>인</v>
          </cell>
          <cell r="F9">
            <v>0.5</v>
          </cell>
          <cell r="G9">
            <v>50632</v>
          </cell>
          <cell r="H9">
            <v>25316</v>
          </cell>
        </row>
        <row r="10">
          <cell r="D10" t="str">
            <v>보통인부</v>
          </cell>
          <cell r="E10" t="str">
            <v>인</v>
          </cell>
          <cell r="F10">
            <v>0.5</v>
          </cell>
          <cell r="G10">
            <v>34599</v>
          </cell>
          <cell r="H10">
            <v>17299</v>
          </cell>
        </row>
        <row r="12">
          <cell r="B12">
            <v>3</v>
          </cell>
          <cell r="C12" t="str">
            <v>장치거치</v>
          </cell>
          <cell r="E12" t="str">
            <v>가</v>
          </cell>
          <cell r="G12" t="str">
            <v>소  계</v>
          </cell>
          <cell r="H12">
            <v>42615</v>
          </cell>
          <cell r="I12" t="str">
            <v>통5-59</v>
          </cell>
        </row>
        <row r="13">
          <cell r="D13" t="str">
            <v>통신설비공</v>
          </cell>
          <cell r="E13" t="str">
            <v>인</v>
          </cell>
          <cell r="F13">
            <v>0.5</v>
          </cell>
          <cell r="G13">
            <v>50632</v>
          </cell>
          <cell r="H13">
            <v>25316</v>
          </cell>
        </row>
        <row r="14">
          <cell r="D14" t="str">
            <v>보통인부</v>
          </cell>
          <cell r="E14" t="str">
            <v>인</v>
          </cell>
          <cell r="F14">
            <v>0.5</v>
          </cell>
          <cell r="G14">
            <v>34599</v>
          </cell>
          <cell r="H14">
            <v>17299</v>
          </cell>
        </row>
        <row r="16">
          <cell r="B16">
            <v>4</v>
          </cell>
          <cell r="C16" t="str">
            <v>후렉시블전선관설치</v>
          </cell>
          <cell r="D16" t="str">
            <v>22mm</v>
          </cell>
          <cell r="E16" t="str">
            <v>10M</v>
          </cell>
          <cell r="G16" t="str">
            <v>소  계</v>
          </cell>
          <cell r="H16">
            <v>26674</v>
          </cell>
          <cell r="I16" t="str">
            <v>통3-61</v>
          </cell>
        </row>
        <row r="17">
          <cell r="D17" t="str">
            <v>통신내선공</v>
          </cell>
          <cell r="E17" t="str">
            <v>인</v>
          </cell>
          <cell r="F17">
            <v>0.6</v>
          </cell>
          <cell r="G17">
            <v>44457</v>
          </cell>
          <cell r="H17">
            <v>26674</v>
          </cell>
        </row>
        <row r="19">
          <cell r="B19">
            <v>5</v>
          </cell>
          <cell r="C19" t="str">
            <v>광점퍼코드 포설</v>
          </cell>
          <cell r="E19" t="str">
            <v>개</v>
          </cell>
          <cell r="G19" t="str">
            <v>소  계</v>
          </cell>
          <cell r="H19">
            <v>9113</v>
          </cell>
          <cell r="I19" t="str">
            <v>통5-59</v>
          </cell>
        </row>
        <row r="20">
          <cell r="D20" t="str">
            <v>통신케이블공</v>
          </cell>
          <cell r="E20" t="str">
            <v>인</v>
          </cell>
          <cell r="F20">
            <v>7.0000000000000007E-2</v>
          </cell>
          <cell r="G20">
            <v>72342</v>
          </cell>
          <cell r="H20">
            <v>5063</v>
          </cell>
        </row>
        <row r="21">
          <cell r="D21" t="str">
            <v>통신설비공</v>
          </cell>
          <cell r="E21" t="str">
            <v>인</v>
          </cell>
          <cell r="F21">
            <v>0.08</v>
          </cell>
          <cell r="G21">
            <v>50632</v>
          </cell>
          <cell r="H21">
            <v>4050</v>
          </cell>
        </row>
        <row r="23">
          <cell r="B23">
            <v>6</v>
          </cell>
          <cell r="C23" t="str">
            <v>전원케이블포설포박</v>
          </cell>
          <cell r="E23" t="str">
            <v>M</v>
          </cell>
          <cell r="G23" t="str">
            <v>소  계</v>
          </cell>
          <cell r="H23">
            <v>3309</v>
          </cell>
          <cell r="I23" t="str">
            <v>통5-59</v>
          </cell>
        </row>
        <row r="24">
          <cell r="D24" t="str">
            <v>통신케이블공</v>
          </cell>
          <cell r="E24" t="str">
            <v>인</v>
          </cell>
          <cell r="F24">
            <v>0.02</v>
          </cell>
          <cell r="G24">
            <v>72342</v>
          </cell>
          <cell r="H24">
            <v>1446</v>
          </cell>
        </row>
        <row r="25">
          <cell r="D25" t="str">
            <v>통신설비공</v>
          </cell>
          <cell r="E25" t="str">
            <v>인</v>
          </cell>
          <cell r="F25">
            <v>0.03</v>
          </cell>
          <cell r="G25">
            <v>50632</v>
          </cell>
          <cell r="H25">
            <v>1518</v>
          </cell>
        </row>
        <row r="26">
          <cell r="D26" t="str">
            <v>보통인부</v>
          </cell>
          <cell r="E26" t="str">
            <v>인</v>
          </cell>
          <cell r="F26">
            <v>0.01</v>
          </cell>
          <cell r="G26">
            <v>34599</v>
          </cell>
          <cell r="H26">
            <v>345</v>
          </cell>
        </row>
        <row r="28">
          <cell r="B28">
            <v>7</v>
          </cell>
          <cell r="C28" t="str">
            <v>전원케이블성단,수용</v>
          </cell>
          <cell r="D28" t="str">
            <v>5SQ이하</v>
          </cell>
          <cell r="E28" t="str">
            <v>단자</v>
          </cell>
          <cell r="G28" t="str">
            <v>소  계</v>
          </cell>
          <cell r="H28">
            <v>4050</v>
          </cell>
          <cell r="I28" t="str">
            <v>통5-59</v>
          </cell>
        </row>
        <row r="29">
          <cell r="D29" t="str">
            <v>통신설비공</v>
          </cell>
          <cell r="E29" t="str">
            <v>인</v>
          </cell>
          <cell r="F29">
            <v>0.08</v>
          </cell>
          <cell r="G29">
            <v>50632</v>
          </cell>
          <cell r="H29">
            <v>4050</v>
          </cell>
        </row>
        <row r="31">
          <cell r="B31">
            <v>8</v>
          </cell>
          <cell r="C31" t="str">
            <v>접지선 부설</v>
          </cell>
          <cell r="D31" t="str">
            <v>14SQ이하</v>
          </cell>
          <cell r="E31" t="str">
            <v>10M</v>
          </cell>
          <cell r="G31" t="str">
            <v>소  계</v>
          </cell>
          <cell r="H31">
            <v>6358</v>
          </cell>
          <cell r="I31" t="str">
            <v>통3-39</v>
          </cell>
        </row>
        <row r="32">
          <cell r="D32" t="str">
            <v>통신외선공</v>
          </cell>
          <cell r="E32" t="str">
            <v>인</v>
          </cell>
          <cell r="F32">
            <v>0.1</v>
          </cell>
          <cell r="G32">
            <v>63581</v>
          </cell>
          <cell r="H32">
            <v>6358</v>
          </cell>
        </row>
        <row r="34">
          <cell r="B34">
            <v>9</v>
          </cell>
          <cell r="C34" t="str">
            <v>접속 및 단자설치</v>
          </cell>
          <cell r="D34" t="str">
            <v>압축단자</v>
          </cell>
          <cell r="E34" t="str">
            <v>개</v>
          </cell>
          <cell r="G34" t="str">
            <v>소  계</v>
          </cell>
          <cell r="H34">
            <v>1907</v>
          </cell>
          <cell r="I34" t="str">
            <v>통3-39</v>
          </cell>
        </row>
        <row r="35">
          <cell r="D35" t="str">
            <v>통신외선공</v>
          </cell>
          <cell r="E35" t="str">
            <v>인</v>
          </cell>
          <cell r="F35">
            <v>0.03</v>
          </cell>
          <cell r="G35">
            <v>63581</v>
          </cell>
          <cell r="H35">
            <v>1907</v>
          </cell>
        </row>
        <row r="37">
          <cell r="B37">
            <v>10</v>
          </cell>
          <cell r="C37" t="str">
            <v>케이블포설포박</v>
          </cell>
          <cell r="D37" t="str">
            <v>국내/PCM</v>
          </cell>
          <cell r="E37" t="str">
            <v>10M</v>
          </cell>
          <cell r="G37" t="str">
            <v>소  계</v>
          </cell>
          <cell r="H37">
            <v>31091</v>
          </cell>
          <cell r="I37" t="str">
            <v>통5-59</v>
          </cell>
        </row>
        <row r="38">
          <cell r="D38" t="str">
            <v>통신케이블공</v>
          </cell>
          <cell r="E38" t="str">
            <v>인</v>
          </cell>
          <cell r="F38">
            <v>0.2</v>
          </cell>
          <cell r="G38">
            <v>72342</v>
          </cell>
          <cell r="H38">
            <v>14468</v>
          </cell>
        </row>
        <row r="39">
          <cell r="D39" t="str">
            <v>통신설비공</v>
          </cell>
          <cell r="E39" t="str">
            <v>인</v>
          </cell>
          <cell r="F39">
            <v>0.26</v>
          </cell>
          <cell r="G39">
            <v>50632</v>
          </cell>
          <cell r="H39">
            <v>13164</v>
          </cell>
        </row>
        <row r="40">
          <cell r="D40" t="str">
            <v>보통인부</v>
          </cell>
          <cell r="E40" t="str">
            <v>인</v>
          </cell>
          <cell r="F40">
            <v>0.1</v>
          </cell>
          <cell r="G40">
            <v>34599</v>
          </cell>
          <cell r="H40">
            <v>3459</v>
          </cell>
        </row>
        <row r="42">
          <cell r="B42">
            <v>11</v>
          </cell>
          <cell r="C42" t="str">
            <v>심선성단 및 수용</v>
          </cell>
          <cell r="D42" t="str">
            <v>국내/PCM</v>
          </cell>
          <cell r="E42" t="str">
            <v>10단자</v>
          </cell>
          <cell r="G42" t="str">
            <v>소  계</v>
          </cell>
          <cell r="H42">
            <v>2370</v>
          </cell>
          <cell r="I42" t="str">
            <v>통5-59</v>
          </cell>
        </row>
        <row r="43">
          <cell r="D43" t="str">
            <v>통신설비공</v>
          </cell>
          <cell r="E43" t="str">
            <v>인</v>
          </cell>
          <cell r="F43">
            <v>0.04</v>
          </cell>
          <cell r="G43">
            <v>50632</v>
          </cell>
          <cell r="H43">
            <v>2025</v>
          </cell>
        </row>
        <row r="44">
          <cell r="D44" t="str">
            <v>보통인부</v>
          </cell>
          <cell r="E44" t="str">
            <v>인</v>
          </cell>
          <cell r="F44">
            <v>0.01</v>
          </cell>
          <cell r="G44">
            <v>34599</v>
          </cell>
          <cell r="H44">
            <v>345</v>
          </cell>
        </row>
        <row r="46">
          <cell r="B46">
            <v>12</v>
          </cell>
          <cell r="C46" t="str">
            <v>도통점검</v>
          </cell>
          <cell r="E46" t="str">
            <v>100P</v>
          </cell>
          <cell r="G46" t="str">
            <v>소  계</v>
          </cell>
          <cell r="H46">
            <v>18808</v>
          </cell>
          <cell r="I46" t="str">
            <v>통5-59</v>
          </cell>
        </row>
        <row r="47">
          <cell r="D47" t="str">
            <v>통신케이블공</v>
          </cell>
          <cell r="E47" t="str">
            <v>인</v>
          </cell>
          <cell r="F47">
            <v>0.26</v>
          </cell>
          <cell r="G47">
            <v>72342</v>
          </cell>
          <cell r="H47">
            <v>18808</v>
          </cell>
        </row>
        <row r="49">
          <cell r="B49">
            <v>13</v>
          </cell>
          <cell r="C49" t="str">
            <v>IDF셀프설치</v>
          </cell>
          <cell r="D49" t="str">
            <v>유니트취부품</v>
          </cell>
          <cell r="E49" t="str">
            <v>개</v>
          </cell>
          <cell r="G49" t="str">
            <v>소  계</v>
          </cell>
          <cell r="H49">
            <v>2209</v>
          </cell>
          <cell r="I49" t="str">
            <v>통5-59</v>
          </cell>
        </row>
        <row r="50">
          <cell r="D50" t="str">
            <v>통신설비공</v>
          </cell>
          <cell r="E50" t="str">
            <v>인</v>
          </cell>
          <cell r="F50">
            <v>0.03</v>
          </cell>
          <cell r="G50">
            <v>50632</v>
          </cell>
          <cell r="H50">
            <v>1518</v>
          </cell>
        </row>
        <row r="51">
          <cell r="D51" t="str">
            <v>보통인부</v>
          </cell>
          <cell r="E51" t="str">
            <v>인</v>
          </cell>
          <cell r="F51">
            <v>0.02</v>
          </cell>
          <cell r="G51">
            <v>34599</v>
          </cell>
          <cell r="H51">
            <v>691</v>
          </cell>
        </row>
        <row r="54">
          <cell r="B54">
            <v>14</v>
          </cell>
          <cell r="C54" t="str">
            <v>송신광출력 측정</v>
          </cell>
          <cell r="E54" t="str">
            <v>SYS</v>
          </cell>
          <cell r="G54" t="str">
            <v>소  계</v>
          </cell>
          <cell r="H54">
            <v>54314</v>
          </cell>
          <cell r="I54" t="str">
            <v>통5-94</v>
          </cell>
        </row>
        <row r="55">
          <cell r="D55" t="str">
            <v>광통신기사</v>
          </cell>
          <cell r="E55" t="str">
            <v>인</v>
          </cell>
          <cell r="F55">
            <v>0.49</v>
          </cell>
          <cell r="G55">
            <v>65282</v>
          </cell>
          <cell r="H55">
            <v>31988</v>
          </cell>
        </row>
        <row r="56">
          <cell r="D56" t="str">
            <v>특별인부</v>
          </cell>
          <cell r="E56" t="str">
            <v>인</v>
          </cell>
          <cell r="F56">
            <v>0.49</v>
          </cell>
          <cell r="G56">
            <v>45565</v>
          </cell>
          <cell r="H56">
            <v>22326</v>
          </cell>
        </row>
        <row r="58">
          <cell r="B58">
            <v>15</v>
          </cell>
          <cell r="C58" t="str">
            <v>광수신감도 측정</v>
          </cell>
          <cell r="E58" t="str">
            <v>SYS</v>
          </cell>
          <cell r="G58" t="str">
            <v>소  계</v>
          </cell>
          <cell r="H58">
            <v>39904</v>
          </cell>
          <cell r="I58" t="str">
            <v>통5-94</v>
          </cell>
        </row>
        <row r="59">
          <cell r="D59" t="str">
            <v>광통신기사</v>
          </cell>
          <cell r="E59" t="str">
            <v>인</v>
          </cell>
          <cell r="F59">
            <v>0.36</v>
          </cell>
          <cell r="G59">
            <v>65282</v>
          </cell>
          <cell r="H59">
            <v>23501</v>
          </cell>
        </row>
        <row r="60">
          <cell r="D60" t="str">
            <v>특별인부</v>
          </cell>
          <cell r="E60" t="str">
            <v>인</v>
          </cell>
          <cell r="F60">
            <v>0.36</v>
          </cell>
          <cell r="G60">
            <v>45565</v>
          </cell>
          <cell r="H60">
            <v>16403</v>
          </cell>
        </row>
        <row r="62">
          <cell r="B62">
            <v>16</v>
          </cell>
          <cell r="C62" t="str">
            <v>전원 및 미터교정시험</v>
          </cell>
          <cell r="E62" t="str">
            <v>대</v>
          </cell>
          <cell r="G62" t="str">
            <v>소  계</v>
          </cell>
          <cell r="H62">
            <v>13056</v>
          </cell>
          <cell r="I62" t="str">
            <v>통5-94</v>
          </cell>
        </row>
        <row r="63">
          <cell r="D63" t="str">
            <v>광통신기사</v>
          </cell>
          <cell r="E63" t="str">
            <v>인</v>
          </cell>
          <cell r="F63">
            <v>0.2</v>
          </cell>
          <cell r="G63">
            <v>65282</v>
          </cell>
          <cell r="H63">
            <v>13056</v>
          </cell>
        </row>
        <row r="65">
          <cell r="B65">
            <v>17</v>
          </cell>
          <cell r="C65" t="str">
            <v>경보 및 접불시험</v>
          </cell>
          <cell r="E65" t="str">
            <v>대</v>
          </cell>
          <cell r="G65" t="str">
            <v>소  계</v>
          </cell>
          <cell r="H65">
            <v>32641</v>
          </cell>
          <cell r="I65" t="str">
            <v>통5-94</v>
          </cell>
        </row>
        <row r="66">
          <cell r="D66" t="str">
            <v>광통신기사</v>
          </cell>
          <cell r="E66" t="str">
            <v>인</v>
          </cell>
          <cell r="F66">
            <v>0.5</v>
          </cell>
          <cell r="G66">
            <v>65282</v>
          </cell>
          <cell r="H66">
            <v>32641</v>
          </cell>
        </row>
        <row r="68">
          <cell r="B68">
            <v>18</v>
          </cell>
          <cell r="C68" t="str">
            <v>종합특성시험</v>
          </cell>
          <cell r="E68" t="str">
            <v>SYS</v>
          </cell>
          <cell r="G68" t="str">
            <v>소  계</v>
          </cell>
          <cell r="H68">
            <v>56142</v>
          </cell>
          <cell r="I68" t="str">
            <v>통5-94</v>
          </cell>
        </row>
        <row r="69">
          <cell r="D69" t="str">
            <v>광통신기사</v>
          </cell>
          <cell r="E69" t="str">
            <v>인</v>
          </cell>
          <cell r="F69">
            <v>0.86</v>
          </cell>
          <cell r="G69">
            <v>65282</v>
          </cell>
          <cell r="H69">
            <v>56142</v>
          </cell>
        </row>
        <row r="72">
          <cell r="B72">
            <v>19</v>
          </cell>
          <cell r="C72" t="str">
            <v>포장해체 및 반입</v>
          </cell>
          <cell r="E72" t="str">
            <v>가</v>
          </cell>
          <cell r="G72" t="str">
            <v>소  계</v>
          </cell>
          <cell r="H72">
            <v>42615</v>
          </cell>
          <cell r="I72" t="str">
            <v>통5-59</v>
          </cell>
        </row>
        <row r="73">
          <cell r="D73" t="str">
            <v>통신설비공</v>
          </cell>
          <cell r="E73" t="str">
            <v>인</v>
          </cell>
          <cell r="F73">
            <v>0.5</v>
          </cell>
          <cell r="G73">
            <v>50632</v>
          </cell>
          <cell r="H73">
            <v>25316</v>
          </cell>
        </row>
        <row r="74">
          <cell r="D74" t="str">
            <v>보통인부</v>
          </cell>
          <cell r="E74" t="str">
            <v>인</v>
          </cell>
          <cell r="F74">
            <v>0.5</v>
          </cell>
          <cell r="G74">
            <v>34599</v>
          </cell>
          <cell r="H74">
            <v>17299</v>
          </cell>
        </row>
        <row r="76">
          <cell r="B76">
            <v>20</v>
          </cell>
          <cell r="C76" t="str">
            <v>장치거치</v>
          </cell>
          <cell r="E76" t="str">
            <v>가</v>
          </cell>
          <cell r="G76" t="str">
            <v>소  계</v>
          </cell>
          <cell r="H76">
            <v>42615</v>
          </cell>
          <cell r="I76" t="str">
            <v>통5-59</v>
          </cell>
        </row>
        <row r="77">
          <cell r="D77" t="str">
            <v>통신설비공</v>
          </cell>
          <cell r="E77" t="str">
            <v>인</v>
          </cell>
          <cell r="F77">
            <v>0.5</v>
          </cell>
          <cell r="G77">
            <v>50632</v>
          </cell>
          <cell r="H77">
            <v>25316</v>
          </cell>
        </row>
        <row r="78">
          <cell r="D78" t="str">
            <v>보통인부</v>
          </cell>
          <cell r="E78" t="str">
            <v>인</v>
          </cell>
          <cell r="F78">
            <v>0.5</v>
          </cell>
          <cell r="G78">
            <v>34599</v>
          </cell>
          <cell r="H78">
            <v>17299</v>
          </cell>
        </row>
        <row r="80">
          <cell r="B80">
            <v>21</v>
          </cell>
          <cell r="C80" t="str">
            <v>송신광출력 측정</v>
          </cell>
          <cell r="E80" t="str">
            <v>SYS</v>
          </cell>
          <cell r="G80" t="str">
            <v>소  계</v>
          </cell>
          <cell r="H80">
            <v>54314</v>
          </cell>
          <cell r="I80" t="str">
            <v>통5-94</v>
          </cell>
        </row>
        <row r="81">
          <cell r="D81" t="str">
            <v>광통신기사</v>
          </cell>
          <cell r="E81" t="str">
            <v>인</v>
          </cell>
          <cell r="F81">
            <v>0.49</v>
          </cell>
          <cell r="G81">
            <v>65282</v>
          </cell>
          <cell r="H81">
            <v>31988</v>
          </cell>
        </row>
        <row r="82">
          <cell r="D82" t="str">
            <v>특별인부</v>
          </cell>
          <cell r="E82" t="str">
            <v>인</v>
          </cell>
          <cell r="F82">
            <v>0.49</v>
          </cell>
          <cell r="G82">
            <v>45565</v>
          </cell>
          <cell r="H82">
            <v>22326</v>
          </cell>
        </row>
        <row r="84">
          <cell r="B84">
            <v>22</v>
          </cell>
          <cell r="C84" t="str">
            <v>광수신감도 측정</v>
          </cell>
          <cell r="E84" t="str">
            <v>SYS</v>
          </cell>
          <cell r="G84" t="str">
            <v>소  계</v>
          </cell>
          <cell r="H84">
            <v>39904</v>
          </cell>
          <cell r="I84" t="str">
            <v>통5-94</v>
          </cell>
        </row>
        <row r="85">
          <cell r="D85" t="str">
            <v>광통신기사</v>
          </cell>
          <cell r="E85" t="str">
            <v>인</v>
          </cell>
          <cell r="F85">
            <v>0.36</v>
          </cell>
          <cell r="G85">
            <v>65282</v>
          </cell>
          <cell r="H85">
            <v>23501</v>
          </cell>
        </row>
        <row r="86">
          <cell r="D86" t="str">
            <v>특별인부</v>
          </cell>
          <cell r="E86" t="str">
            <v>인</v>
          </cell>
          <cell r="F86">
            <v>0.36</v>
          </cell>
          <cell r="G86">
            <v>45565</v>
          </cell>
          <cell r="H86">
            <v>16403</v>
          </cell>
        </row>
        <row r="88">
          <cell r="B88">
            <v>23</v>
          </cell>
          <cell r="C88" t="str">
            <v>전원 및 미터교정시험</v>
          </cell>
          <cell r="E88" t="str">
            <v>대</v>
          </cell>
          <cell r="G88" t="str">
            <v>소  계</v>
          </cell>
          <cell r="H88">
            <v>13056</v>
          </cell>
          <cell r="I88" t="str">
            <v>통5-94</v>
          </cell>
        </row>
        <row r="89">
          <cell r="D89" t="str">
            <v>광통신기사</v>
          </cell>
          <cell r="E89" t="str">
            <v>인</v>
          </cell>
          <cell r="F89">
            <v>0.2</v>
          </cell>
          <cell r="G89">
            <v>65282</v>
          </cell>
          <cell r="H89">
            <v>13056</v>
          </cell>
        </row>
        <row r="91">
          <cell r="B91">
            <v>24</v>
          </cell>
          <cell r="C91" t="str">
            <v>경보 및 접불시험</v>
          </cell>
          <cell r="E91" t="str">
            <v>대</v>
          </cell>
          <cell r="G91" t="str">
            <v>소  계</v>
          </cell>
          <cell r="H91">
            <v>32641</v>
          </cell>
          <cell r="I91" t="str">
            <v>통5-94</v>
          </cell>
        </row>
        <row r="92">
          <cell r="D92" t="str">
            <v>광통신기사</v>
          </cell>
          <cell r="E92" t="str">
            <v>인</v>
          </cell>
          <cell r="F92">
            <v>0.5</v>
          </cell>
          <cell r="G92">
            <v>65282</v>
          </cell>
          <cell r="H92">
            <v>32641</v>
          </cell>
        </row>
        <row r="95">
          <cell r="B95">
            <v>25</v>
          </cell>
          <cell r="C95" t="str">
            <v>포장해체 및 반입</v>
          </cell>
          <cell r="E95" t="str">
            <v>가</v>
          </cell>
          <cell r="G95" t="str">
            <v>소  계</v>
          </cell>
          <cell r="H95">
            <v>42615</v>
          </cell>
          <cell r="I95" t="str">
            <v>통5-60</v>
          </cell>
        </row>
        <row r="96">
          <cell r="D96" t="str">
            <v>통신설비공</v>
          </cell>
          <cell r="E96" t="str">
            <v>인</v>
          </cell>
          <cell r="F96">
            <v>0.5</v>
          </cell>
          <cell r="G96">
            <v>50632</v>
          </cell>
          <cell r="H96">
            <v>25316</v>
          </cell>
        </row>
        <row r="97">
          <cell r="D97" t="str">
            <v>보통인부</v>
          </cell>
          <cell r="E97" t="str">
            <v>인</v>
          </cell>
          <cell r="F97">
            <v>0.5</v>
          </cell>
          <cell r="G97">
            <v>34599</v>
          </cell>
          <cell r="H97">
            <v>17299</v>
          </cell>
        </row>
        <row r="99">
          <cell r="B99">
            <v>26</v>
          </cell>
          <cell r="C99" t="str">
            <v>장치거치</v>
          </cell>
          <cell r="E99" t="str">
            <v>가</v>
          </cell>
          <cell r="G99" t="str">
            <v>소  계</v>
          </cell>
          <cell r="H99">
            <v>39527</v>
          </cell>
          <cell r="I99" t="str">
            <v>통5-60</v>
          </cell>
        </row>
        <row r="100">
          <cell r="D100" t="str">
            <v>통신내선공</v>
          </cell>
          <cell r="E100" t="str">
            <v>인</v>
          </cell>
          <cell r="F100">
            <v>0.5</v>
          </cell>
          <cell r="G100">
            <v>44457</v>
          </cell>
          <cell r="H100">
            <v>22228</v>
          </cell>
        </row>
        <row r="101">
          <cell r="D101" t="str">
            <v>보통인부</v>
          </cell>
          <cell r="E101" t="str">
            <v>인</v>
          </cell>
          <cell r="F101">
            <v>0.5</v>
          </cell>
          <cell r="G101">
            <v>34599</v>
          </cell>
          <cell r="H101">
            <v>17299</v>
          </cell>
        </row>
        <row r="103">
          <cell r="B103">
            <v>27</v>
          </cell>
          <cell r="C103" t="str">
            <v>공통시험</v>
          </cell>
          <cell r="E103" t="str">
            <v>SYS</v>
          </cell>
          <cell r="G103" t="str">
            <v>소  계</v>
          </cell>
          <cell r="H103">
            <v>9748</v>
          </cell>
          <cell r="I103" t="str">
            <v>통5-60</v>
          </cell>
        </row>
        <row r="104">
          <cell r="D104" t="str">
            <v>통신산업기사</v>
          </cell>
          <cell r="E104" t="str">
            <v>인</v>
          </cell>
          <cell r="F104">
            <v>0.16</v>
          </cell>
          <cell r="G104">
            <v>60928</v>
          </cell>
          <cell r="H104">
            <v>9748</v>
          </cell>
        </row>
        <row r="106">
          <cell r="B106">
            <v>28</v>
          </cell>
          <cell r="C106" t="str">
            <v>개별시험</v>
          </cell>
          <cell r="E106" t="str">
            <v>회선</v>
          </cell>
          <cell r="G106" t="str">
            <v>소  계</v>
          </cell>
          <cell r="H106">
            <v>1827</v>
          </cell>
          <cell r="I106" t="str">
            <v>통5-60</v>
          </cell>
        </row>
        <row r="107">
          <cell r="D107" t="str">
            <v>통신산업기사</v>
          </cell>
          <cell r="E107" t="str">
            <v>인</v>
          </cell>
          <cell r="F107">
            <v>0.03</v>
          </cell>
          <cell r="G107">
            <v>60928</v>
          </cell>
          <cell r="H107">
            <v>1827</v>
          </cell>
        </row>
        <row r="109">
          <cell r="B109">
            <v>29</v>
          </cell>
          <cell r="C109" t="str">
            <v>단국종합 특성시험</v>
          </cell>
          <cell r="E109" t="str">
            <v>회선</v>
          </cell>
          <cell r="G109" t="str">
            <v>소  계</v>
          </cell>
          <cell r="H109">
            <v>11576</v>
          </cell>
          <cell r="I109" t="str">
            <v>통5-60</v>
          </cell>
        </row>
        <row r="110">
          <cell r="D110" t="str">
            <v>통신산업기사</v>
          </cell>
          <cell r="E110" t="str">
            <v>인</v>
          </cell>
          <cell r="F110">
            <v>0.19</v>
          </cell>
          <cell r="G110">
            <v>60928</v>
          </cell>
          <cell r="H110">
            <v>11576</v>
          </cell>
        </row>
        <row r="112">
          <cell r="B112">
            <v>30</v>
          </cell>
          <cell r="C112" t="str">
            <v>회선개통시험</v>
          </cell>
          <cell r="E112" t="str">
            <v>회선</v>
          </cell>
          <cell r="G112" t="str">
            <v>소  계</v>
          </cell>
          <cell r="H112">
            <v>3046</v>
          </cell>
          <cell r="I112" t="str">
            <v>통5-60</v>
          </cell>
        </row>
        <row r="113">
          <cell r="D113" t="str">
            <v>통신산업기사</v>
          </cell>
          <cell r="E113" t="str">
            <v>인</v>
          </cell>
          <cell r="F113">
            <v>0.05</v>
          </cell>
          <cell r="G113">
            <v>60928</v>
          </cell>
          <cell r="H113">
            <v>3046</v>
          </cell>
        </row>
        <row r="116">
          <cell r="B116">
            <v>31</v>
          </cell>
          <cell r="C116" t="str">
            <v>VDF 시설</v>
          </cell>
          <cell r="D116" t="str">
            <v>유니트취부품</v>
          </cell>
          <cell r="E116" t="str">
            <v>개</v>
          </cell>
          <cell r="G116" t="str">
            <v>소  계</v>
          </cell>
          <cell r="H116">
            <v>2209</v>
          </cell>
          <cell r="I116" t="str">
            <v>통5-59</v>
          </cell>
        </row>
        <row r="117">
          <cell r="D117" t="str">
            <v>통신설비공</v>
          </cell>
          <cell r="E117" t="str">
            <v>인</v>
          </cell>
          <cell r="F117">
            <v>0.03</v>
          </cell>
          <cell r="G117">
            <v>50632</v>
          </cell>
          <cell r="H117">
            <v>1518</v>
          </cell>
        </row>
        <row r="118">
          <cell r="D118" t="str">
            <v>보통인부</v>
          </cell>
          <cell r="E118" t="str">
            <v>인</v>
          </cell>
          <cell r="F118">
            <v>0.02</v>
          </cell>
          <cell r="G118">
            <v>34599</v>
          </cell>
          <cell r="H118">
            <v>691</v>
          </cell>
        </row>
        <row r="120">
          <cell r="B120">
            <v>32</v>
          </cell>
          <cell r="C120" t="str">
            <v>단자블럭 설치</v>
          </cell>
          <cell r="D120" t="str">
            <v>25회선 4단자 단자판</v>
          </cell>
          <cell r="E120" t="str">
            <v>개</v>
          </cell>
          <cell r="G120" t="str">
            <v>소  계</v>
          </cell>
          <cell r="H120">
            <v>17782</v>
          </cell>
          <cell r="I120" t="str">
            <v>통3-31</v>
          </cell>
        </row>
        <row r="121">
          <cell r="D121" t="str">
            <v>통신내선공</v>
          </cell>
          <cell r="E121" t="str">
            <v>인</v>
          </cell>
          <cell r="F121">
            <v>0.4</v>
          </cell>
          <cell r="G121">
            <v>44457</v>
          </cell>
          <cell r="H121">
            <v>17782</v>
          </cell>
        </row>
        <row r="122">
          <cell r="G122" t="str">
            <v/>
          </cell>
        </row>
        <row r="123">
          <cell r="B123">
            <v>33</v>
          </cell>
          <cell r="C123" t="str">
            <v>RACK설치</v>
          </cell>
          <cell r="E123" t="str">
            <v>가</v>
          </cell>
          <cell r="G123" t="str">
            <v>계</v>
          </cell>
          <cell r="H123">
            <v>46875</v>
          </cell>
          <cell r="I123" t="str">
            <v>통5-59</v>
          </cell>
        </row>
        <row r="124">
          <cell r="C124" t="str">
            <v>가.마킹 및 레벨링</v>
          </cell>
          <cell r="E124" t="str">
            <v>개소</v>
          </cell>
        </row>
        <row r="125">
          <cell r="D125" t="str">
            <v>통신설비공</v>
          </cell>
          <cell r="E125" t="str">
            <v>인</v>
          </cell>
          <cell r="F125">
            <v>0.05</v>
          </cell>
          <cell r="G125">
            <v>50632</v>
          </cell>
          <cell r="H125">
            <v>2531</v>
          </cell>
        </row>
        <row r="126">
          <cell r="D126" t="str">
            <v>보통인부</v>
          </cell>
          <cell r="E126" t="str">
            <v>인</v>
          </cell>
          <cell r="F126">
            <v>0.05</v>
          </cell>
          <cell r="G126">
            <v>34599</v>
          </cell>
          <cell r="H126">
            <v>1729</v>
          </cell>
        </row>
        <row r="127">
          <cell r="C127" t="str">
            <v>나.포장해체 및 반입</v>
          </cell>
          <cell r="E127" t="str">
            <v>가</v>
          </cell>
        </row>
        <row r="128">
          <cell r="D128" t="str">
            <v>통신설비공</v>
          </cell>
          <cell r="E128" t="str">
            <v>인</v>
          </cell>
          <cell r="F128">
            <v>0.5</v>
          </cell>
          <cell r="G128">
            <v>50632</v>
          </cell>
          <cell r="H128">
            <v>25316</v>
          </cell>
        </row>
        <row r="129">
          <cell r="D129" t="str">
            <v>보통인부</v>
          </cell>
          <cell r="E129" t="str">
            <v>인</v>
          </cell>
          <cell r="F129">
            <v>0.5</v>
          </cell>
          <cell r="G129">
            <v>34599</v>
          </cell>
          <cell r="H129">
            <v>17299</v>
          </cell>
        </row>
        <row r="131">
          <cell r="B131">
            <v>34</v>
          </cell>
          <cell r="C131" t="str">
            <v>충전기신설</v>
          </cell>
          <cell r="E131" t="str">
            <v>대</v>
          </cell>
          <cell r="G131" t="str">
            <v>소  계</v>
          </cell>
          <cell r="H131">
            <v>373919</v>
          </cell>
          <cell r="I131" t="str">
            <v>통6-11</v>
          </cell>
        </row>
        <row r="132">
          <cell r="D132" t="str">
            <v>플랜트전공</v>
          </cell>
          <cell r="E132" t="str">
            <v>인</v>
          </cell>
          <cell r="F132">
            <v>4.42</v>
          </cell>
          <cell r="G132">
            <v>53599</v>
          </cell>
          <cell r="H132">
            <v>236907</v>
          </cell>
        </row>
        <row r="133">
          <cell r="D133" t="str">
            <v>보통인부</v>
          </cell>
          <cell r="E133" t="str">
            <v>인</v>
          </cell>
          <cell r="F133">
            <v>3.96</v>
          </cell>
          <cell r="G133">
            <v>34599</v>
          </cell>
          <cell r="H133">
            <v>137012</v>
          </cell>
        </row>
        <row r="135">
          <cell r="B135">
            <v>35</v>
          </cell>
          <cell r="C135" t="str">
            <v>100AH 이하 축전지 시설</v>
          </cell>
          <cell r="E135" t="str">
            <v>식</v>
          </cell>
          <cell r="G135" t="str">
            <v>소  계</v>
          </cell>
          <cell r="H135">
            <v>472942</v>
          </cell>
          <cell r="I135" t="str">
            <v>통6-1</v>
          </cell>
        </row>
        <row r="136">
          <cell r="C136" t="str">
            <v>가.소운반배열및조립</v>
          </cell>
          <cell r="D136" t="str">
            <v>플랜트전공</v>
          </cell>
          <cell r="E136" t="str">
            <v>인</v>
          </cell>
          <cell r="F136">
            <v>1.92</v>
          </cell>
          <cell r="G136">
            <v>53599</v>
          </cell>
          <cell r="H136">
            <v>102910</v>
          </cell>
        </row>
        <row r="137">
          <cell r="D137" t="str">
            <v>보통인부</v>
          </cell>
          <cell r="E137" t="str">
            <v>인</v>
          </cell>
          <cell r="F137">
            <v>1.4</v>
          </cell>
          <cell r="G137">
            <v>34599</v>
          </cell>
          <cell r="H137">
            <v>48438</v>
          </cell>
        </row>
        <row r="139">
          <cell r="C139" t="str">
            <v>나. 충방전및시험</v>
          </cell>
          <cell r="D139" t="str">
            <v>플랜트전공</v>
          </cell>
          <cell r="E139" t="str">
            <v>인</v>
          </cell>
          <cell r="F139">
            <v>6</v>
          </cell>
          <cell r="G139">
            <v>53599</v>
          </cell>
          <cell r="H139">
            <v>321594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1.단순공사 집계표"/>
      <sheetName val="2.고압원격검침 작업내역(8월)"/>
      <sheetName val="사진철"/>
      <sheetName val="목록리스트"/>
      <sheetName val="품셈표"/>
    </sheetNames>
    <sheetDataSet>
      <sheetData sheetId="0"/>
      <sheetData sheetId="1"/>
      <sheetData sheetId="2">
        <row r="49">
          <cell r="F49">
            <v>10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준공검사보고서"/>
      <sheetName val="정산비교"/>
      <sheetName val="정산내역서"/>
      <sheetName val="소요자재"/>
      <sheetName val="노무산출서"/>
      <sheetName val="성단"/>
      <sheetName val="코아접속"/>
      <sheetName val="바인드"/>
      <sheetName val="피스표"/>
      <sheetName val="파산동1"/>
      <sheetName val="외동2"/>
      <sheetName val="OK그린3"/>
      <sheetName val="동천동4"/>
      <sheetName val="창포5"/>
      <sheetName val="갓바위6"/>
      <sheetName val="신암7"/>
      <sheetName val="양남8"/>
      <sheetName val="이산면9"/>
      <sheetName val="지저동10"/>
      <sheetName val="봉성11"/>
      <sheetName val="화남12"/>
      <sheetName val="송현13"/>
      <sheetName val="종합기별"/>
      <sheetName val="품셈표"/>
      <sheetName val="간접경상비"/>
      <sheetName val="시설기별"/>
      <sheetName val="목록리스트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안"/>
      <sheetName val="공사설명서"/>
      <sheetName val="계통도"/>
      <sheetName val="공사계획서"/>
      <sheetName val="공사비예산서"/>
      <sheetName val="전체"/>
      <sheetName val="강릉"/>
      <sheetName val="남서울"/>
      <sheetName val="우주"/>
      <sheetName val="서해"/>
      <sheetName val="설계명세서(장비)"/>
      <sheetName val="기별(종합)"/>
      <sheetName val="투자효율분석"/>
      <sheetName val="케이블피스표"/>
      <sheetName val="공사지시서(감독)"/>
      <sheetName val="공사지시서(시공)"/>
      <sheetName val="구매요청서"/>
      <sheetName val="cost9801"/>
      <sheetName val="소요자재"/>
    </sheetNames>
    <sheetDataSet>
      <sheetData sheetId="0"/>
      <sheetData sheetId="1"/>
      <sheetData sheetId="2"/>
      <sheetData sheetId="3"/>
      <sheetData sheetId="4"/>
      <sheetData sheetId="5" refreshError="1">
        <row r="135">
          <cell r="G13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명서"/>
      <sheetName val="자금"/>
      <sheetName val="공사비예산서"/>
      <sheetName val="설계명세서"/>
      <sheetName val="품셈표"/>
      <sheetName val="종합기별"/>
      <sheetName val="본사구입재료비"/>
      <sheetName val="산출내역"/>
      <sheetName val="노임단가표"/>
      <sheetName val="공정표"/>
      <sheetName val="공사시방서"/>
      <sheetName val="시방서"/>
      <sheetName val="구성코아"/>
      <sheetName val="구성코아 (2)"/>
      <sheetName val="소요자재"/>
      <sheetName val="전체"/>
      <sheetName val="입찰안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_x0000_ÿ"/>
      <sheetName val="laroux"/>
      <sheetName val="공사설명서"/>
      <sheetName val="지입재료구입내역서"/>
      <sheetName val="재료비산출자료"/>
      <sheetName val="인부사역계획표"/>
      <sheetName val="노무비"/>
      <sheetName val="테이블표"/>
      <sheetName val="내역서"/>
      <sheetName val="설계명세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순정비 설계"/>
      <sheetName val="작업내용"/>
      <sheetName val="물량산출-세부내역"/>
      <sheetName val="작업사진"/>
      <sheetName val="서비스코드"/>
    </sheetNames>
    <sheetDataSet>
      <sheetData sheetId="0"/>
      <sheetData sheetId="1"/>
      <sheetData sheetId="2"/>
      <sheetData sheetId="3"/>
      <sheetData sheetId="4">
        <row r="1">
          <cell r="B1" t="str">
            <v>20년 서비스번호</v>
          </cell>
          <cell r="C1" t="str">
            <v>21년 서비스번호</v>
          </cell>
          <cell r="D1" t="str">
            <v>22년 서비스번호</v>
          </cell>
          <cell r="E1" t="str">
            <v>계층레벨1</v>
          </cell>
          <cell r="F1" t="str">
            <v>계층레벨2</v>
          </cell>
          <cell r="G1" t="str">
            <v>계층레벨3</v>
          </cell>
          <cell r="H1" t="str">
            <v>계층레벨4</v>
          </cell>
          <cell r="I1" t="str">
            <v>계층레벨5</v>
          </cell>
          <cell r="J1" t="str">
            <v>계층레벨6</v>
          </cell>
          <cell r="K1" t="str">
            <v>항목</v>
          </cell>
          <cell r="L1" t="str">
            <v>기본단위</v>
          </cell>
          <cell r="M1" t="str">
            <v>19년단가</v>
          </cell>
          <cell r="N1" t="str">
            <v>20년단가</v>
          </cell>
          <cell r="O1" t="str">
            <v>21년단가</v>
          </cell>
          <cell r="P1" t="str">
            <v>22년단가</v>
          </cell>
          <cell r="Q1" t="str">
            <v>하도 구분</v>
          </cell>
          <cell r="R1" t="str">
            <v>KDN계약단가</v>
          </cell>
        </row>
        <row r="2">
          <cell r="B2">
            <v>20001001</v>
          </cell>
          <cell r="E2" t="str">
            <v>H/W유지보수</v>
          </cell>
          <cell r="F2" t="str">
            <v>[일반]</v>
          </cell>
          <cell r="G2" t="str">
            <v>서버 및 주변설비</v>
          </cell>
          <cell r="H2" t="str">
            <v>운영서버</v>
          </cell>
          <cell r="I2" t="str">
            <v>서버_S(1억원 이상)</v>
          </cell>
          <cell r="K2" t="str">
            <v xml:space="preserve">[일반] 서버 및 주변설비 운영서버 서버_S(1억원 이상) </v>
          </cell>
          <cell r="L2" t="str">
            <v>대</v>
          </cell>
          <cell r="M2">
            <v>2654026</v>
          </cell>
          <cell r="N2">
            <v>2654026</v>
          </cell>
          <cell r="R2" t="str">
            <v/>
          </cell>
        </row>
        <row r="3">
          <cell r="B3">
            <v>20001002</v>
          </cell>
          <cell r="E3" t="str">
            <v>H/W유지보수</v>
          </cell>
          <cell r="F3" t="str">
            <v>[일반]</v>
          </cell>
          <cell r="G3" t="str">
            <v>서버 및 주변설비</v>
          </cell>
          <cell r="H3" t="str">
            <v>운영서버</v>
          </cell>
          <cell r="I3" t="str">
            <v>서버_A(1억원 이상)</v>
          </cell>
          <cell r="K3" t="str">
            <v xml:space="preserve">[일반] 서버 및 주변설비 운영서버 서버_A(1억원 이상) </v>
          </cell>
          <cell r="L3" t="str">
            <v>대</v>
          </cell>
          <cell r="M3">
            <v>1543758</v>
          </cell>
          <cell r="N3">
            <v>1543758</v>
          </cell>
          <cell r="R3" t="str">
            <v/>
          </cell>
        </row>
        <row r="4">
          <cell r="B4">
            <v>20001003</v>
          </cell>
          <cell r="E4" t="str">
            <v>H/W유지보수</v>
          </cell>
          <cell r="F4" t="str">
            <v>[일반]</v>
          </cell>
          <cell r="G4" t="str">
            <v>서버 및 주변설비</v>
          </cell>
          <cell r="H4" t="str">
            <v>운영서버</v>
          </cell>
          <cell r="I4" t="str">
            <v>서버_B(5,000만원 이상)</v>
          </cell>
          <cell r="K4" t="str">
            <v xml:space="preserve">[일반] 서버 및 주변설비 운영서버 서버_B(5,000만원 이상) </v>
          </cell>
          <cell r="L4" t="str">
            <v>대</v>
          </cell>
          <cell r="M4">
            <v>440934</v>
          </cell>
          <cell r="N4">
            <v>440934</v>
          </cell>
          <cell r="R4" t="str">
            <v/>
          </cell>
        </row>
        <row r="5">
          <cell r="B5">
            <v>20001004</v>
          </cell>
          <cell r="E5" t="str">
            <v>H/W유지보수</v>
          </cell>
          <cell r="F5" t="str">
            <v>[일반]</v>
          </cell>
          <cell r="G5" t="str">
            <v>서버 및 주변설비</v>
          </cell>
          <cell r="H5" t="str">
            <v>운영서버</v>
          </cell>
          <cell r="I5" t="str">
            <v>서버_C(3,000만원 이상)</v>
          </cell>
          <cell r="K5" t="str">
            <v xml:space="preserve">[일반] 서버 및 주변설비 운영서버 서버_C(3,000만원 이상) </v>
          </cell>
          <cell r="L5" t="str">
            <v>대</v>
          </cell>
          <cell r="M5">
            <v>230292</v>
          </cell>
          <cell r="N5">
            <v>230292</v>
          </cell>
          <cell r="R5" t="str">
            <v/>
          </cell>
        </row>
        <row r="6">
          <cell r="B6">
            <v>20001005</v>
          </cell>
          <cell r="E6" t="str">
            <v>H/W유지보수</v>
          </cell>
          <cell r="F6" t="str">
            <v>[일반]</v>
          </cell>
          <cell r="G6" t="str">
            <v>서버 및 주변설비</v>
          </cell>
          <cell r="H6" t="str">
            <v>운영서버</v>
          </cell>
          <cell r="I6" t="str">
            <v>워크스테이션_A(2,000만원 이상)</v>
          </cell>
          <cell r="K6" t="str">
            <v xml:space="preserve">[일반] 서버 및 주변설비 운영서버 워크스테이션_A(2,000만원 이상) </v>
          </cell>
          <cell r="L6" t="str">
            <v>대</v>
          </cell>
          <cell r="M6">
            <v>151429</v>
          </cell>
          <cell r="N6">
            <v>151429</v>
          </cell>
          <cell r="R6" t="str">
            <v/>
          </cell>
        </row>
        <row r="7">
          <cell r="B7">
            <v>20001006</v>
          </cell>
          <cell r="E7" t="str">
            <v>H/W유지보수</v>
          </cell>
          <cell r="F7" t="str">
            <v>[일반]</v>
          </cell>
          <cell r="G7" t="str">
            <v>서버 및 주변설비</v>
          </cell>
          <cell r="H7" t="str">
            <v>운영서버</v>
          </cell>
          <cell r="I7" t="str">
            <v>워크스테이션_B(1,000만원 이상)</v>
          </cell>
          <cell r="K7" t="str">
            <v xml:space="preserve">[일반] 서버 및 주변설비 운영서버 워크스테이션_B(1,000만원 이상) </v>
          </cell>
          <cell r="L7" t="str">
            <v>대</v>
          </cell>
          <cell r="M7">
            <v>97515</v>
          </cell>
          <cell r="N7">
            <v>97515</v>
          </cell>
          <cell r="R7" t="str">
            <v/>
          </cell>
        </row>
        <row r="8">
          <cell r="B8">
            <v>20001007</v>
          </cell>
          <cell r="E8" t="str">
            <v>H/W유지보수</v>
          </cell>
          <cell r="F8" t="str">
            <v>[일반]</v>
          </cell>
          <cell r="G8" t="str">
            <v>서버 및 주변설비</v>
          </cell>
          <cell r="H8" t="str">
            <v>운영서버</v>
          </cell>
          <cell r="I8" t="str">
            <v>워크스테이션_C(1,000만원 미만)</v>
          </cell>
          <cell r="K8" t="str">
            <v xml:space="preserve">[일반] 서버 및 주변설비 운영서버 워크스테이션_C(1,000만원 미만) </v>
          </cell>
          <cell r="L8" t="str">
            <v>대</v>
          </cell>
          <cell r="M8">
            <v>37463</v>
          </cell>
          <cell r="N8">
            <v>37463</v>
          </cell>
          <cell r="R8" t="str">
            <v/>
          </cell>
        </row>
        <row r="9">
          <cell r="B9">
            <v>20001008</v>
          </cell>
          <cell r="E9" t="str">
            <v>H/W유지보수</v>
          </cell>
          <cell r="F9" t="str">
            <v>[일반]</v>
          </cell>
          <cell r="G9" t="str">
            <v>서버 및 주변설비</v>
          </cell>
          <cell r="H9" t="str">
            <v>저장장치</v>
          </cell>
          <cell r="I9" t="str">
            <v>VTL</v>
          </cell>
          <cell r="K9" t="str">
            <v xml:space="preserve">[일반] 서버 및 주변설비 저장장치 VTL </v>
          </cell>
          <cell r="L9" t="str">
            <v>대</v>
          </cell>
          <cell r="M9">
            <v>875618</v>
          </cell>
          <cell r="N9">
            <v>875618</v>
          </cell>
          <cell r="R9" t="str">
            <v/>
          </cell>
        </row>
        <row r="10">
          <cell r="B10">
            <v>20001009</v>
          </cell>
          <cell r="E10" t="str">
            <v>H/W유지보수</v>
          </cell>
          <cell r="F10" t="str">
            <v>[일반]</v>
          </cell>
          <cell r="G10" t="str">
            <v>서버 및 주변설비</v>
          </cell>
          <cell r="H10" t="str">
            <v>저장장치</v>
          </cell>
          <cell r="I10" t="str">
            <v>Tape</v>
          </cell>
          <cell r="K10" t="str">
            <v xml:space="preserve">[일반] 서버 및 주변설비 저장장치 Tape </v>
          </cell>
          <cell r="L10" t="str">
            <v>대</v>
          </cell>
          <cell r="M10">
            <v>195305</v>
          </cell>
          <cell r="N10">
            <v>195305</v>
          </cell>
          <cell r="R10" t="str">
            <v/>
          </cell>
        </row>
        <row r="11">
          <cell r="B11">
            <v>20001010</v>
          </cell>
          <cell r="E11" t="str">
            <v>H/W유지보수</v>
          </cell>
          <cell r="F11" t="str">
            <v>[일반]</v>
          </cell>
          <cell r="G11" t="str">
            <v>서버 및 주변설비</v>
          </cell>
          <cell r="H11" t="str">
            <v>저장장치</v>
          </cell>
          <cell r="I11" t="str">
            <v>Disk Array</v>
          </cell>
          <cell r="K11" t="str">
            <v xml:space="preserve">[일반] 서버 및 주변설비 저장장치 Disk Array </v>
          </cell>
          <cell r="L11" t="str">
            <v>대</v>
          </cell>
          <cell r="M11">
            <v>694318</v>
          </cell>
          <cell r="N11">
            <v>694318</v>
          </cell>
          <cell r="R11" t="str">
            <v/>
          </cell>
        </row>
        <row r="12">
          <cell r="B12">
            <v>20001011</v>
          </cell>
          <cell r="E12" t="str">
            <v>H/W유지보수</v>
          </cell>
          <cell r="F12" t="str">
            <v>[일반]</v>
          </cell>
          <cell r="G12" t="str">
            <v>고객지원설비</v>
          </cell>
          <cell r="H12" t="str">
            <v>CTI시스템</v>
          </cell>
          <cell r="I12" t="str">
            <v>CTI_IPT미디어장치(Center)</v>
          </cell>
          <cell r="K12" t="str">
            <v xml:space="preserve">[일반] 고객지원설비 CTI시스템 CTI_IPT미디어장치(Center) </v>
          </cell>
          <cell r="L12" t="str">
            <v>대</v>
          </cell>
          <cell r="M12">
            <v>937871</v>
          </cell>
          <cell r="N12">
            <v>937871</v>
          </cell>
          <cell r="R12" t="str">
            <v/>
          </cell>
        </row>
        <row r="13">
          <cell r="B13">
            <v>20001012</v>
          </cell>
          <cell r="E13" t="str">
            <v>H/W유지보수</v>
          </cell>
          <cell r="F13" t="str">
            <v>[일반]</v>
          </cell>
          <cell r="G13" t="str">
            <v>고객지원설비</v>
          </cell>
          <cell r="H13" t="str">
            <v>CTI시스템</v>
          </cell>
          <cell r="I13" t="str">
            <v>CTI_IPT미디어장치(Remote)</v>
          </cell>
          <cell r="K13" t="str">
            <v xml:space="preserve">[일반] 고객지원설비 CTI시스템 CTI_IPT미디어장치(Remote) </v>
          </cell>
          <cell r="L13" t="str">
            <v>대</v>
          </cell>
          <cell r="M13">
            <v>177620</v>
          </cell>
          <cell r="N13">
            <v>177620</v>
          </cell>
          <cell r="R13" t="str">
            <v/>
          </cell>
        </row>
        <row r="14">
          <cell r="B14">
            <v>20001013</v>
          </cell>
          <cell r="E14" t="str">
            <v>H/W유지보수</v>
          </cell>
          <cell r="F14" t="str">
            <v>[일반]</v>
          </cell>
          <cell r="G14" t="str">
            <v>고객지원설비</v>
          </cell>
          <cell r="H14" t="str">
            <v>CTI시스템</v>
          </cell>
          <cell r="I14" t="str">
            <v>CTI_IPT_GATEWAY(Center)</v>
          </cell>
          <cell r="K14" t="str">
            <v xml:space="preserve">[일반] 고객지원설비 CTI시스템 CTI_IPT_GATEWAY(Center) </v>
          </cell>
          <cell r="L14" t="str">
            <v>대</v>
          </cell>
          <cell r="M14">
            <v>215309</v>
          </cell>
          <cell r="N14">
            <v>215309</v>
          </cell>
          <cell r="R14" t="str">
            <v/>
          </cell>
        </row>
        <row r="15">
          <cell r="B15">
            <v>20001014</v>
          </cell>
          <cell r="E15" t="str">
            <v>H/W유지보수</v>
          </cell>
          <cell r="F15" t="str">
            <v>[일반]</v>
          </cell>
          <cell r="G15" t="str">
            <v>고객지원설비</v>
          </cell>
          <cell r="H15" t="str">
            <v>CTI시스템</v>
          </cell>
          <cell r="I15" t="str">
            <v>CTI_IPT_GATEWAY(Remote)</v>
          </cell>
          <cell r="K15" t="str">
            <v xml:space="preserve">[일반] 고객지원설비 CTI시스템 CTI_IPT_GATEWAY(Remote) </v>
          </cell>
          <cell r="L15" t="str">
            <v>대</v>
          </cell>
          <cell r="M15">
            <v>161402</v>
          </cell>
          <cell r="N15">
            <v>161402</v>
          </cell>
          <cell r="R15" t="str">
            <v/>
          </cell>
        </row>
        <row r="16">
          <cell r="B16">
            <v>20001015</v>
          </cell>
          <cell r="E16" t="str">
            <v>H/W유지보수</v>
          </cell>
          <cell r="F16" t="str">
            <v>[일반]</v>
          </cell>
          <cell r="G16" t="str">
            <v>고객지원설비</v>
          </cell>
          <cell r="H16" t="str">
            <v>CTI시스템</v>
          </cell>
          <cell r="I16" t="str">
            <v>통합통계단말장치</v>
          </cell>
          <cell r="K16" t="str">
            <v xml:space="preserve">[일반] 고객지원설비 CTI시스템 통합통계단말장치 </v>
          </cell>
          <cell r="L16" t="str">
            <v>대</v>
          </cell>
          <cell r="M16">
            <v>54803</v>
          </cell>
          <cell r="N16">
            <v>54803</v>
          </cell>
          <cell r="R16" t="str">
            <v/>
          </cell>
        </row>
        <row r="17">
          <cell r="B17">
            <v>20001016</v>
          </cell>
          <cell r="E17" t="str">
            <v>H/W유지보수</v>
          </cell>
          <cell r="F17" t="str">
            <v>[일반]</v>
          </cell>
          <cell r="G17" t="str">
            <v>고객지원설비</v>
          </cell>
          <cell r="H17" t="str">
            <v>IT지원센타시스템</v>
          </cell>
          <cell r="I17" t="str">
            <v>A/V Matrix Switcher</v>
          </cell>
          <cell r="K17" t="str">
            <v xml:space="preserve">[일반] 고객지원설비 IT지원센타시스템 A/V Matrix Switcher </v>
          </cell>
          <cell r="L17" t="str">
            <v>대</v>
          </cell>
          <cell r="M17">
            <v>78080</v>
          </cell>
          <cell r="N17">
            <v>78080</v>
          </cell>
          <cell r="R17" t="str">
            <v/>
          </cell>
        </row>
        <row r="18">
          <cell r="B18">
            <v>20001017</v>
          </cell>
          <cell r="E18" t="str">
            <v>H/W유지보수</v>
          </cell>
          <cell r="F18" t="str">
            <v>[일반]</v>
          </cell>
          <cell r="G18" t="str">
            <v>고객지원설비</v>
          </cell>
          <cell r="H18" t="str">
            <v>IT지원센타시스템</v>
          </cell>
          <cell r="I18" t="str">
            <v>RGB Matrix Switcher</v>
          </cell>
          <cell r="K18" t="str">
            <v xml:space="preserve">[일반] 고객지원설비 IT지원센타시스템 RGB Matrix Switcher </v>
          </cell>
          <cell r="L18" t="str">
            <v>대</v>
          </cell>
          <cell r="M18">
            <v>109480</v>
          </cell>
          <cell r="N18">
            <v>109480</v>
          </cell>
          <cell r="R18" t="str">
            <v/>
          </cell>
        </row>
        <row r="19">
          <cell r="B19">
            <v>20001018</v>
          </cell>
          <cell r="E19" t="str">
            <v>H/W유지보수</v>
          </cell>
          <cell r="F19" t="str">
            <v>[일반]</v>
          </cell>
          <cell r="G19" t="str">
            <v>NETWORK설비</v>
          </cell>
          <cell r="H19" t="str">
            <v>근거리무선검침시스템</v>
          </cell>
          <cell r="I19" t="str">
            <v>검침용PDA</v>
          </cell>
          <cell r="K19" t="str">
            <v xml:space="preserve">[일반] NETWORK설비 근거리무선검침시스템 검침용PDA </v>
          </cell>
          <cell r="L19" t="str">
            <v>대</v>
          </cell>
          <cell r="M19">
            <v>5097</v>
          </cell>
          <cell r="N19">
            <v>5097</v>
          </cell>
          <cell r="R19" t="str">
            <v/>
          </cell>
        </row>
        <row r="20">
          <cell r="B20">
            <v>20001019</v>
          </cell>
          <cell r="E20" t="str">
            <v>H/W유지보수</v>
          </cell>
          <cell r="F20" t="str">
            <v>[일반]</v>
          </cell>
          <cell r="G20" t="str">
            <v>NETWORK설비</v>
          </cell>
          <cell r="H20" t="str">
            <v>LAN장치</v>
          </cell>
          <cell r="I20" t="str">
            <v>ATM</v>
          </cell>
          <cell r="K20" t="str">
            <v xml:space="preserve">[일반] NETWORK설비 LAN장치 ATM </v>
          </cell>
          <cell r="L20" t="str">
            <v>대</v>
          </cell>
          <cell r="M20">
            <v>243728</v>
          </cell>
          <cell r="N20">
            <v>243728</v>
          </cell>
          <cell r="R20" t="str">
            <v/>
          </cell>
        </row>
        <row r="21">
          <cell r="B21">
            <v>20001020</v>
          </cell>
          <cell r="E21" t="str">
            <v>H/W유지보수</v>
          </cell>
          <cell r="F21" t="str">
            <v>[일반]</v>
          </cell>
          <cell r="G21" t="str">
            <v>NETWORK설비</v>
          </cell>
          <cell r="H21" t="str">
            <v>LAN장치</v>
          </cell>
          <cell r="I21" t="str">
            <v>Router(백본)</v>
          </cell>
          <cell r="K21" t="str">
            <v xml:space="preserve">[일반] NETWORK설비 LAN장치 Router(백본) </v>
          </cell>
          <cell r="L21" t="str">
            <v>대</v>
          </cell>
          <cell r="M21">
            <v>378374</v>
          </cell>
          <cell r="N21">
            <v>378374</v>
          </cell>
          <cell r="R21" t="str">
            <v/>
          </cell>
        </row>
        <row r="22">
          <cell r="B22">
            <v>20001021</v>
          </cell>
          <cell r="E22" t="str">
            <v>H/W유지보수</v>
          </cell>
          <cell r="F22" t="str">
            <v>[일반]</v>
          </cell>
          <cell r="G22" t="str">
            <v>NETWORK설비</v>
          </cell>
          <cell r="H22" t="str">
            <v>LAN장치</v>
          </cell>
          <cell r="I22" t="str">
            <v>Router(2Serial초과)</v>
          </cell>
          <cell r="K22" t="str">
            <v xml:space="preserve">[일반] NETWORK설비 LAN장치 Router(2Serial초과) </v>
          </cell>
          <cell r="L22" t="str">
            <v>대</v>
          </cell>
          <cell r="M22">
            <v>56793</v>
          </cell>
          <cell r="N22">
            <v>56793</v>
          </cell>
          <cell r="R22" t="str">
            <v/>
          </cell>
        </row>
        <row r="23">
          <cell r="B23">
            <v>20001022</v>
          </cell>
          <cell r="E23" t="str">
            <v>H/W유지보수</v>
          </cell>
          <cell r="F23" t="str">
            <v>[일반]</v>
          </cell>
          <cell r="G23" t="str">
            <v>NETWORK설비</v>
          </cell>
          <cell r="H23" t="str">
            <v>LAN장치</v>
          </cell>
          <cell r="I23" t="str">
            <v>Router(2Serial이하)</v>
          </cell>
          <cell r="K23" t="str">
            <v xml:space="preserve">[일반] NETWORK설비 LAN장치 Router(2Serial이하) </v>
          </cell>
          <cell r="L23" t="str">
            <v>대</v>
          </cell>
          <cell r="M23">
            <v>20336</v>
          </cell>
          <cell r="N23">
            <v>20336</v>
          </cell>
          <cell r="R23" t="str">
            <v/>
          </cell>
        </row>
        <row r="24">
          <cell r="B24">
            <v>20001023</v>
          </cell>
          <cell r="E24" t="str">
            <v>H/W유지보수</v>
          </cell>
          <cell r="F24" t="str">
            <v>[일반]</v>
          </cell>
          <cell r="G24" t="str">
            <v>NETWORK설비</v>
          </cell>
          <cell r="H24" t="str">
            <v>LAN장치</v>
          </cell>
          <cell r="I24" t="str">
            <v>백본스위치(본사)</v>
          </cell>
          <cell r="K24" t="str">
            <v xml:space="preserve">[일반] NETWORK설비 LAN장치 백본스위치(본사) </v>
          </cell>
          <cell r="L24" t="str">
            <v>대</v>
          </cell>
          <cell r="M24">
            <v>487248</v>
          </cell>
          <cell r="N24">
            <v>487248</v>
          </cell>
          <cell r="R24" t="str">
            <v/>
          </cell>
        </row>
        <row r="25">
          <cell r="B25">
            <v>20001024</v>
          </cell>
          <cell r="E25" t="str">
            <v>H/W유지보수</v>
          </cell>
          <cell r="F25" t="str">
            <v>[일반]</v>
          </cell>
          <cell r="G25" t="str">
            <v>NETWORK설비</v>
          </cell>
          <cell r="H25" t="str">
            <v>LAN장치</v>
          </cell>
          <cell r="I25" t="str">
            <v>백본스위치(사업소)</v>
          </cell>
          <cell r="K25" t="str">
            <v xml:space="preserve">[일반] NETWORK설비 LAN장치 백본스위치(사업소) </v>
          </cell>
          <cell r="L25" t="str">
            <v>대</v>
          </cell>
          <cell r="M25">
            <v>338615</v>
          </cell>
          <cell r="N25">
            <v>338615</v>
          </cell>
          <cell r="R25" t="str">
            <v/>
          </cell>
        </row>
        <row r="26">
          <cell r="B26">
            <v>20001025</v>
          </cell>
          <cell r="E26" t="str">
            <v>H/W유지보수</v>
          </cell>
          <cell r="F26" t="str">
            <v>[일반]</v>
          </cell>
          <cell r="G26" t="str">
            <v>NETWORK설비</v>
          </cell>
          <cell r="H26" t="str">
            <v>LAN장치</v>
          </cell>
          <cell r="I26" t="str">
            <v>워크그룹스위치(본사)</v>
          </cell>
          <cell r="K26" t="str">
            <v xml:space="preserve">[일반] NETWORK설비 LAN장치 워크그룹스위치(본사) </v>
          </cell>
          <cell r="L26" t="str">
            <v>대</v>
          </cell>
          <cell r="M26">
            <v>505045</v>
          </cell>
          <cell r="N26">
            <v>505045</v>
          </cell>
          <cell r="R26" t="str">
            <v/>
          </cell>
        </row>
        <row r="27">
          <cell r="B27">
            <v>20001026</v>
          </cell>
          <cell r="E27" t="str">
            <v>H/W유지보수</v>
          </cell>
          <cell r="F27" t="str">
            <v>[일반]</v>
          </cell>
          <cell r="G27" t="str">
            <v>NETWORK설비</v>
          </cell>
          <cell r="H27" t="str">
            <v>LAN장치</v>
          </cell>
          <cell r="I27" t="str">
            <v>워크그룹스위치(사업소)</v>
          </cell>
          <cell r="K27" t="str">
            <v xml:space="preserve">[일반] NETWORK설비 LAN장치 워크그룹스위치(사업소) </v>
          </cell>
          <cell r="L27" t="str">
            <v>대</v>
          </cell>
          <cell r="M27">
            <v>235897</v>
          </cell>
          <cell r="N27">
            <v>235897</v>
          </cell>
          <cell r="R27" t="str">
            <v/>
          </cell>
        </row>
        <row r="28">
          <cell r="B28">
            <v>20001027</v>
          </cell>
          <cell r="E28" t="str">
            <v>H/W유지보수</v>
          </cell>
          <cell r="F28" t="str">
            <v>[일반]</v>
          </cell>
          <cell r="G28" t="str">
            <v>NETWORK설비</v>
          </cell>
          <cell r="H28" t="str">
            <v>LAN장치</v>
          </cell>
          <cell r="I28" t="str">
            <v>L4스위치</v>
          </cell>
          <cell r="K28" t="str">
            <v xml:space="preserve">[일반] NETWORK설비 LAN장치 L4스위치 </v>
          </cell>
          <cell r="L28" t="str">
            <v>대</v>
          </cell>
          <cell r="M28">
            <v>273916</v>
          </cell>
          <cell r="N28">
            <v>273916</v>
          </cell>
          <cell r="R28" t="str">
            <v/>
          </cell>
        </row>
        <row r="29">
          <cell r="B29">
            <v>20001028</v>
          </cell>
          <cell r="E29" t="str">
            <v>H/W유지보수</v>
          </cell>
          <cell r="F29" t="str">
            <v>[일반]</v>
          </cell>
          <cell r="G29" t="str">
            <v>NETWORK설비</v>
          </cell>
          <cell r="H29" t="str">
            <v>LAN장치</v>
          </cell>
          <cell r="I29" t="str">
            <v>L3스위치</v>
          </cell>
          <cell r="K29" t="str">
            <v xml:space="preserve">[일반] NETWORK설비 LAN장치 L3스위치 </v>
          </cell>
          <cell r="L29" t="str">
            <v>대</v>
          </cell>
          <cell r="M29">
            <v>29915</v>
          </cell>
          <cell r="N29">
            <v>29915</v>
          </cell>
          <cell r="R29" t="str">
            <v/>
          </cell>
        </row>
        <row r="30">
          <cell r="B30">
            <v>20001029</v>
          </cell>
          <cell r="E30" t="str">
            <v>H/W유지보수</v>
          </cell>
          <cell r="F30" t="str">
            <v>[일반]</v>
          </cell>
          <cell r="G30" t="str">
            <v>NETWORK설비</v>
          </cell>
          <cell r="H30" t="str">
            <v>LAN장치</v>
          </cell>
          <cell r="I30" t="str">
            <v>단말스위치(24Port이상)</v>
          </cell>
          <cell r="K30" t="str">
            <v xml:space="preserve">[일반] NETWORK설비 LAN장치 단말스위치(24Port이상) </v>
          </cell>
          <cell r="L30" t="str">
            <v>대</v>
          </cell>
          <cell r="M30">
            <v>10738</v>
          </cell>
          <cell r="N30">
            <v>10738</v>
          </cell>
          <cell r="R30" t="str">
            <v/>
          </cell>
        </row>
        <row r="31">
          <cell r="B31">
            <v>20001030</v>
          </cell>
          <cell r="E31" t="str">
            <v>H/W유지보수</v>
          </cell>
          <cell r="F31" t="str">
            <v>[일반]</v>
          </cell>
          <cell r="G31" t="str">
            <v>NETWORK설비</v>
          </cell>
          <cell r="H31" t="str">
            <v>LAN장치</v>
          </cell>
          <cell r="I31" t="str">
            <v>단말스위치(24Port미만 12Port이상)</v>
          </cell>
          <cell r="K31" t="str">
            <v xml:space="preserve">[일반] NETWORK설비 LAN장치 단말스위치(24Port미만 12Port이상) </v>
          </cell>
          <cell r="L31" t="str">
            <v>대</v>
          </cell>
          <cell r="M31">
            <v>2996</v>
          </cell>
          <cell r="N31">
            <v>2996</v>
          </cell>
          <cell r="R31" t="str">
            <v/>
          </cell>
        </row>
        <row r="32">
          <cell r="B32">
            <v>20001031</v>
          </cell>
          <cell r="E32" t="str">
            <v>H/W유지보수</v>
          </cell>
          <cell r="F32" t="str">
            <v>[일반]</v>
          </cell>
          <cell r="G32" t="str">
            <v>NETWORK설비</v>
          </cell>
          <cell r="H32" t="str">
            <v>LAN장치</v>
          </cell>
          <cell r="I32" t="str">
            <v>SAN스위치</v>
          </cell>
          <cell r="K32" t="str">
            <v xml:space="preserve">[일반] NETWORK설비 LAN장치 SAN스위치 </v>
          </cell>
          <cell r="L32" t="str">
            <v>대</v>
          </cell>
          <cell r="M32">
            <v>177500</v>
          </cell>
          <cell r="N32">
            <v>177500</v>
          </cell>
          <cell r="R32" t="str">
            <v/>
          </cell>
        </row>
        <row r="33">
          <cell r="B33">
            <v>20001032</v>
          </cell>
          <cell r="E33" t="str">
            <v>H/W유지보수</v>
          </cell>
          <cell r="F33" t="str">
            <v>[일반]</v>
          </cell>
          <cell r="G33" t="str">
            <v>NETWORK설비</v>
          </cell>
          <cell r="H33" t="str">
            <v>LAN장치</v>
          </cell>
          <cell r="I33" t="str">
            <v>미디어컨버터</v>
          </cell>
          <cell r="K33" t="str">
            <v xml:space="preserve">[일반] NETWORK설비 LAN장치 미디어컨버터 </v>
          </cell>
          <cell r="L33" t="str">
            <v>대</v>
          </cell>
          <cell r="M33">
            <v>2412</v>
          </cell>
          <cell r="N33">
            <v>2412</v>
          </cell>
          <cell r="R33" t="str">
            <v/>
          </cell>
        </row>
        <row r="34">
          <cell r="B34">
            <v>20001033</v>
          </cell>
          <cell r="E34" t="str">
            <v>H/W유지보수</v>
          </cell>
          <cell r="F34" t="str">
            <v>[일반]</v>
          </cell>
          <cell r="G34" t="str">
            <v>NETWORK설비</v>
          </cell>
          <cell r="H34" t="str">
            <v>LAN장치</v>
          </cell>
          <cell r="I34" t="str">
            <v>VoIP Gateway</v>
          </cell>
          <cell r="K34" t="str">
            <v xml:space="preserve">[일반] NETWORK설비 LAN장치 VoIP Gateway </v>
          </cell>
          <cell r="L34" t="str">
            <v>대</v>
          </cell>
          <cell r="M34">
            <v>12655</v>
          </cell>
          <cell r="N34">
            <v>12655</v>
          </cell>
          <cell r="R34" t="str">
            <v/>
          </cell>
        </row>
        <row r="35">
          <cell r="B35">
            <v>20001034</v>
          </cell>
          <cell r="E35" t="str">
            <v>H/W유지보수</v>
          </cell>
          <cell r="F35" t="str">
            <v>[일반]</v>
          </cell>
          <cell r="G35" t="str">
            <v>NETWORK설비</v>
          </cell>
          <cell r="H35" t="str">
            <v>LAN장치</v>
          </cell>
          <cell r="I35" t="str">
            <v>웹가속기</v>
          </cell>
          <cell r="K35" t="str">
            <v xml:space="preserve">[일반] NETWORK설비 LAN장치 웹가속기 </v>
          </cell>
          <cell r="L35" t="str">
            <v>대</v>
          </cell>
          <cell r="M35">
            <v>77816</v>
          </cell>
          <cell r="N35">
            <v>77816</v>
          </cell>
          <cell r="R35" t="str">
            <v/>
          </cell>
        </row>
        <row r="36">
          <cell r="B36">
            <v>20001035</v>
          </cell>
          <cell r="E36" t="str">
            <v>H/W유지보수</v>
          </cell>
          <cell r="F36" t="str">
            <v>[일반]</v>
          </cell>
          <cell r="G36" t="str">
            <v>NETWORK설비</v>
          </cell>
          <cell r="H36" t="str">
            <v>LAN장치</v>
          </cell>
          <cell r="I36" t="str">
            <v>네트웍설비(워크스테이션)</v>
          </cell>
          <cell r="K36" t="str">
            <v xml:space="preserve">[일반] NETWORK설비 LAN장치 네트웍설비(워크스테이션) </v>
          </cell>
          <cell r="L36" t="str">
            <v>대</v>
          </cell>
          <cell r="M36">
            <v>271597</v>
          </cell>
          <cell r="N36">
            <v>271597</v>
          </cell>
          <cell r="R36" t="str">
            <v/>
          </cell>
        </row>
        <row r="37">
          <cell r="B37">
            <v>20001036</v>
          </cell>
          <cell r="E37" t="str">
            <v>H/W유지보수</v>
          </cell>
          <cell r="F37" t="str">
            <v>[일반]</v>
          </cell>
          <cell r="G37" t="str">
            <v>NETWORK설비</v>
          </cell>
          <cell r="H37" t="str">
            <v>LAN장치</v>
          </cell>
          <cell r="I37" t="str">
            <v>채널전송장치(BCPS용)</v>
          </cell>
          <cell r="K37" t="str">
            <v xml:space="preserve">[일반] NETWORK설비 LAN장치 채널전송장치(BCPS용) </v>
          </cell>
          <cell r="L37" t="str">
            <v>대</v>
          </cell>
          <cell r="M37">
            <v>396521</v>
          </cell>
          <cell r="N37">
            <v>396521</v>
          </cell>
          <cell r="R37" t="str">
            <v/>
          </cell>
        </row>
        <row r="38">
          <cell r="B38">
            <v>20001037</v>
          </cell>
          <cell r="E38" t="str">
            <v>H/W유지보수</v>
          </cell>
          <cell r="F38" t="str">
            <v>[일반]</v>
          </cell>
          <cell r="G38" t="str">
            <v>NETWORK설비</v>
          </cell>
          <cell r="H38" t="str">
            <v>LAN장치</v>
          </cell>
          <cell r="I38" t="str">
            <v>POE단말스위치(8Port)</v>
          </cell>
          <cell r="K38" t="str">
            <v xml:space="preserve">[일반] NETWORK설비 LAN장치 POE단말스위치(8Port) </v>
          </cell>
          <cell r="L38" t="str">
            <v>대</v>
          </cell>
          <cell r="M38">
            <v>9156</v>
          </cell>
          <cell r="N38">
            <v>9156</v>
          </cell>
          <cell r="R38" t="str">
            <v/>
          </cell>
        </row>
        <row r="39">
          <cell r="B39">
            <v>20001038</v>
          </cell>
          <cell r="E39" t="str">
            <v>H/W유지보수</v>
          </cell>
          <cell r="F39" t="str">
            <v>[일반]</v>
          </cell>
          <cell r="G39" t="str">
            <v>NETWORK설비</v>
          </cell>
          <cell r="H39" t="str">
            <v>LAN장치</v>
          </cell>
          <cell r="I39" t="str">
            <v>R-FEP</v>
          </cell>
          <cell r="K39" t="str">
            <v xml:space="preserve">[일반] NETWORK설비 LAN장치 R-FEP </v>
          </cell>
          <cell r="L39" t="str">
            <v>대</v>
          </cell>
          <cell r="M39">
            <v>8762</v>
          </cell>
          <cell r="N39">
            <v>8762</v>
          </cell>
          <cell r="R39" t="str">
            <v/>
          </cell>
        </row>
        <row r="40">
          <cell r="B40">
            <v>20001039</v>
          </cell>
          <cell r="E40" t="str">
            <v>H/W유지보수</v>
          </cell>
          <cell r="F40" t="str">
            <v>[일반]</v>
          </cell>
          <cell r="G40" t="str">
            <v>NETWORK설비</v>
          </cell>
          <cell r="H40" t="str">
            <v>무선LAN장치</v>
          </cell>
          <cell r="I40" t="str">
            <v>무선랜관리 스위치</v>
          </cell>
          <cell r="K40" t="str">
            <v xml:space="preserve">[일반] NETWORK설비 무선LAN장치 무선랜관리 스위치 </v>
          </cell>
          <cell r="L40" t="str">
            <v>대</v>
          </cell>
          <cell r="M40">
            <v>121047</v>
          </cell>
          <cell r="N40">
            <v>121047</v>
          </cell>
          <cell r="R40" t="str">
            <v/>
          </cell>
        </row>
        <row r="41">
          <cell r="B41">
            <v>20001040</v>
          </cell>
          <cell r="E41" t="str">
            <v>H/W유지보수</v>
          </cell>
          <cell r="F41" t="str">
            <v>[일반]</v>
          </cell>
          <cell r="G41" t="str">
            <v>NETWORK설비</v>
          </cell>
          <cell r="H41" t="str">
            <v>무선LAN장치</v>
          </cell>
          <cell r="I41" t="str">
            <v>무선 AP</v>
          </cell>
          <cell r="K41" t="str">
            <v xml:space="preserve">[일반] NETWORK설비 무선LAN장치 무선 AP </v>
          </cell>
          <cell r="L41" t="str">
            <v>대</v>
          </cell>
          <cell r="M41">
            <v>6655</v>
          </cell>
          <cell r="N41">
            <v>6655</v>
          </cell>
          <cell r="R41" t="str">
            <v/>
          </cell>
        </row>
        <row r="42">
          <cell r="B42">
            <v>20001041</v>
          </cell>
          <cell r="E42" t="str">
            <v>H/W유지보수</v>
          </cell>
          <cell r="F42" t="str">
            <v>[일반]</v>
          </cell>
          <cell r="G42" t="str">
            <v>NETWORK설비</v>
          </cell>
          <cell r="H42" t="str">
            <v>무선LAN장치</v>
          </cell>
          <cell r="I42" t="str">
            <v>무선 브릿지</v>
          </cell>
          <cell r="K42" t="str">
            <v xml:space="preserve">[일반] NETWORK설비 무선LAN장치 무선 브릿지 </v>
          </cell>
          <cell r="L42" t="str">
            <v>대</v>
          </cell>
          <cell r="M42">
            <v>13240</v>
          </cell>
          <cell r="N42">
            <v>13240</v>
          </cell>
          <cell r="R42" t="str">
            <v/>
          </cell>
        </row>
        <row r="43">
          <cell r="B43">
            <v>20001042</v>
          </cell>
          <cell r="E43" t="str">
            <v>H/W유지보수</v>
          </cell>
          <cell r="F43" t="str">
            <v>[일반]</v>
          </cell>
          <cell r="G43" t="str">
            <v>NETWORK설비</v>
          </cell>
          <cell r="H43" t="str">
            <v>데이터통신장치</v>
          </cell>
          <cell r="I43" t="str">
            <v>MODEM(DIAL-UP포함)</v>
          </cell>
          <cell r="K43" t="str">
            <v xml:space="preserve">[일반] NETWORK설비 데이터통신장치 MODEM(DIAL-UP포함) </v>
          </cell>
          <cell r="L43" t="str">
            <v>대</v>
          </cell>
          <cell r="M43">
            <v>284</v>
          </cell>
          <cell r="N43">
            <v>284</v>
          </cell>
          <cell r="R43" t="str">
            <v/>
          </cell>
        </row>
        <row r="44">
          <cell r="B44">
            <v>20001043</v>
          </cell>
          <cell r="E44" t="str">
            <v>H/W유지보수</v>
          </cell>
          <cell r="F44" t="str">
            <v>[일반]</v>
          </cell>
          <cell r="G44" t="str">
            <v>NETWORK설비</v>
          </cell>
          <cell r="H44" t="str">
            <v>데이터통신장치</v>
          </cell>
          <cell r="I44" t="str">
            <v>MUX</v>
          </cell>
          <cell r="K44" t="str">
            <v xml:space="preserve">[일반] NETWORK설비 데이터통신장치 MUX </v>
          </cell>
          <cell r="L44" t="str">
            <v>대</v>
          </cell>
          <cell r="M44">
            <v>1364</v>
          </cell>
          <cell r="N44">
            <v>1364</v>
          </cell>
          <cell r="R44" t="str">
            <v/>
          </cell>
        </row>
        <row r="45">
          <cell r="B45">
            <v>20001044</v>
          </cell>
          <cell r="E45" t="str">
            <v>H/W유지보수</v>
          </cell>
          <cell r="F45" t="str">
            <v>[일반]</v>
          </cell>
          <cell r="G45" t="str">
            <v>NETWORK설비</v>
          </cell>
          <cell r="H45" t="str">
            <v>데이터통신장치</v>
          </cell>
          <cell r="I45" t="str">
            <v>TCU</v>
          </cell>
          <cell r="K45" t="str">
            <v xml:space="preserve">[일반] NETWORK설비 데이터통신장치 TCU </v>
          </cell>
          <cell r="L45" t="str">
            <v>대</v>
          </cell>
          <cell r="M45">
            <v>2667</v>
          </cell>
          <cell r="N45">
            <v>2667</v>
          </cell>
          <cell r="R45" t="str">
            <v/>
          </cell>
        </row>
        <row r="46">
          <cell r="B46">
            <v>20001045</v>
          </cell>
          <cell r="E46" t="str">
            <v>H/W유지보수</v>
          </cell>
          <cell r="F46" t="str">
            <v>[일반]</v>
          </cell>
          <cell r="G46" t="str">
            <v>NETWORK설비</v>
          </cell>
          <cell r="H46" t="str">
            <v>데이터통신장치</v>
          </cell>
          <cell r="I46" t="str">
            <v>CSU / DSU</v>
          </cell>
          <cell r="K46" t="str">
            <v xml:space="preserve">[일반] NETWORK설비 데이터통신장치 CSU / DSU </v>
          </cell>
          <cell r="L46" t="str">
            <v>대</v>
          </cell>
          <cell r="M46">
            <v>2373</v>
          </cell>
          <cell r="N46">
            <v>2373</v>
          </cell>
          <cell r="R46" t="str">
            <v/>
          </cell>
        </row>
        <row r="47">
          <cell r="B47">
            <v>20001046</v>
          </cell>
          <cell r="E47" t="str">
            <v>H/W유지보수</v>
          </cell>
          <cell r="F47" t="str">
            <v>[일반]</v>
          </cell>
          <cell r="G47" t="str">
            <v>NETWORK설비</v>
          </cell>
          <cell r="H47" t="str">
            <v>데이터통신장치</v>
          </cell>
          <cell r="I47" t="str">
            <v>터미널서버</v>
          </cell>
          <cell r="K47" t="str">
            <v xml:space="preserve">[일반] NETWORK설비 데이터통신장치 터미널서버 </v>
          </cell>
          <cell r="L47" t="str">
            <v>대</v>
          </cell>
          <cell r="M47">
            <v>1375</v>
          </cell>
          <cell r="N47">
            <v>1375</v>
          </cell>
          <cell r="R47" t="str">
            <v/>
          </cell>
        </row>
        <row r="48">
          <cell r="B48">
            <v>20001047</v>
          </cell>
          <cell r="E48" t="str">
            <v>H/W유지보수</v>
          </cell>
          <cell r="F48" t="str">
            <v>[일반]</v>
          </cell>
          <cell r="G48" t="str">
            <v>NETWORK설비</v>
          </cell>
          <cell r="H48" t="str">
            <v>데이터통신장치</v>
          </cell>
          <cell r="I48" t="str">
            <v>콘솔공유기(주장치)</v>
          </cell>
          <cell r="K48" t="str">
            <v xml:space="preserve">[일반] NETWORK설비 데이터통신장치 콘솔공유기(주장치) </v>
          </cell>
          <cell r="L48" t="str">
            <v>대</v>
          </cell>
          <cell r="M48">
            <v>402744</v>
          </cell>
          <cell r="N48">
            <v>402744</v>
          </cell>
          <cell r="R48" t="str">
            <v/>
          </cell>
        </row>
        <row r="49">
          <cell r="B49">
            <v>20001048</v>
          </cell>
          <cell r="E49" t="str">
            <v>H/W유지보수</v>
          </cell>
          <cell r="F49" t="str">
            <v>[일반]</v>
          </cell>
          <cell r="G49" t="str">
            <v>NETWORK설비</v>
          </cell>
          <cell r="H49" t="str">
            <v>데이터통신장치</v>
          </cell>
          <cell r="I49" t="str">
            <v>콘솔공유기(보조장치)</v>
          </cell>
          <cell r="K49" t="str">
            <v xml:space="preserve">[일반] NETWORK설비 데이터통신장치 콘솔공유기(보조장치) </v>
          </cell>
          <cell r="L49" t="str">
            <v>대</v>
          </cell>
          <cell r="M49">
            <v>185709</v>
          </cell>
          <cell r="N49">
            <v>185709</v>
          </cell>
          <cell r="R49" t="str">
            <v/>
          </cell>
        </row>
        <row r="50">
          <cell r="B50">
            <v>20001049</v>
          </cell>
          <cell r="E50" t="str">
            <v>H/W유지보수</v>
          </cell>
          <cell r="F50" t="str">
            <v>[일반]</v>
          </cell>
          <cell r="G50" t="str">
            <v>NETWORK설비</v>
          </cell>
          <cell r="H50" t="str">
            <v>망감시장치</v>
          </cell>
          <cell r="I50" t="str">
            <v>품질측정장치(본사)</v>
          </cell>
          <cell r="K50" t="str">
            <v xml:space="preserve">[일반] NETWORK설비 망감시장치 품질측정장치(본사) </v>
          </cell>
          <cell r="L50" t="str">
            <v>대</v>
          </cell>
          <cell r="M50">
            <v>146353</v>
          </cell>
          <cell r="N50">
            <v>146353</v>
          </cell>
          <cell r="R50" t="str">
            <v/>
          </cell>
        </row>
        <row r="51">
          <cell r="B51">
            <v>20001050</v>
          </cell>
          <cell r="E51" t="str">
            <v>H/W유지보수</v>
          </cell>
          <cell r="F51" t="str">
            <v>[일반]</v>
          </cell>
          <cell r="G51" t="str">
            <v>NETWORK설비</v>
          </cell>
          <cell r="H51" t="str">
            <v>망감시장치</v>
          </cell>
          <cell r="I51" t="str">
            <v>단말기장치(RTU)</v>
          </cell>
          <cell r="K51" t="str">
            <v xml:space="preserve">[일반] NETWORK설비 망감시장치 단말기장치(RTU) </v>
          </cell>
          <cell r="L51" t="str">
            <v>대</v>
          </cell>
          <cell r="M51">
            <v>15511</v>
          </cell>
          <cell r="N51">
            <v>15511</v>
          </cell>
          <cell r="R51" t="str">
            <v/>
          </cell>
        </row>
        <row r="52">
          <cell r="B52">
            <v>20001051</v>
          </cell>
          <cell r="E52" t="str">
            <v>H/W유지보수</v>
          </cell>
          <cell r="F52" t="str">
            <v>[일반]</v>
          </cell>
          <cell r="G52" t="str">
            <v>NETWORK설비</v>
          </cell>
          <cell r="H52" t="str">
            <v>망감시장치</v>
          </cell>
          <cell r="I52" t="str">
            <v>단말기장치(iTSU)</v>
          </cell>
          <cell r="K52" t="str">
            <v xml:space="preserve">[일반] NETWORK설비 망감시장치 단말기장치(iTSU) </v>
          </cell>
          <cell r="L52" t="str">
            <v>대</v>
          </cell>
          <cell r="M52">
            <v>38392</v>
          </cell>
          <cell r="N52">
            <v>38392</v>
          </cell>
          <cell r="R52" t="str">
            <v/>
          </cell>
        </row>
        <row r="53">
          <cell r="B53">
            <v>20001052</v>
          </cell>
          <cell r="E53" t="str">
            <v>H/W유지보수</v>
          </cell>
          <cell r="F53" t="str">
            <v>[일반]</v>
          </cell>
          <cell r="G53" t="str">
            <v>NETWORK설비</v>
          </cell>
          <cell r="H53" t="str">
            <v>망감시장치</v>
          </cell>
          <cell r="I53" t="str">
            <v>단말기장치(PIA)</v>
          </cell>
          <cell r="K53" t="str">
            <v xml:space="preserve">[일반] NETWORK설비 망감시장치 단말기장치(PIA) </v>
          </cell>
          <cell r="L53" t="str">
            <v>대</v>
          </cell>
          <cell r="M53">
            <v>13438</v>
          </cell>
          <cell r="N53">
            <v>13438</v>
          </cell>
          <cell r="R53" t="str">
            <v/>
          </cell>
        </row>
        <row r="54">
          <cell r="B54">
            <v>20001053</v>
          </cell>
          <cell r="E54" t="str">
            <v>H/W유지보수</v>
          </cell>
          <cell r="F54" t="str">
            <v>[일반]</v>
          </cell>
          <cell r="G54" t="str">
            <v>NETWORK설비</v>
          </cell>
          <cell r="H54" t="str">
            <v>망감시장치</v>
          </cell>
          <cell r="I54" t="str">
            <v>DDD시험기</v>
          </cell>
          <cell r="K54" t="str">
            <v xml:space="preserve">[일반] NETWORK설비 망감시장치 DDD시험기 </v>
          </cell>
          <cell r="L54" t="str">
            <v>대</v>
          </cell>
          <cell r="M54">
            <v>46594</v>
          </cell>
          <cell r="N54">
            <v>46594</v>
          </cell>
          <cell r="R54" t="str">
            <v/>
          </cell>
        </row>
        <row r="55">
          <cell r="B55">
            <v>20001054</v>
          </cell>
          <cell r="E55" t="str">
            <v>H/W유지보수</v>
          </cell>
          <cell r="F55" t="str">
            <v>[일반]</v>
          </cell>
          <cell r="G55" t="str">
            <v>NETWORK설비</v>
          </cell>
          <cell r="H55" t="str">
            <v>망감시장치</v>
          </cell>
          <cell r="I55" t="str">
            <v>DDD단말기</v>
          </cell>
          <cell r="K55" t="str">
            <v xml:space="preserve">[일반] NETWORK설비 망감시장치 DDD단말기 </v>
          </cell>
          <cell r="L55" t="str">
            <v>대</v>
          </cell>
          <cell r="M55">
            <v>6862</v>
          </cell>
          <cell r="N55">
            <v>6862</v>
          </cell>
          <cell r="R55" t="str">
            <v/>
          </cell>
        </row>
        <row r="56">
          <cell r="B56">
            <v>20001055</v>
          </cell>
          <cell r="E56" t="str">
            <v>H/W유지보수</v>
          </cell>
          <cell r="F56" t="str">
            <v>[일반]</v>
          </cell>
          <cell r="G56" t="str">
            <v>NETWORK설비</v>
          </cell>
          <cell r="H56" t="str">
            <v>센터작업자관리시스템</v>
          </cell>
          <cell r="I56" t="str">
            <v>IoT센서</v>
          </cell>
          <cell r="K56" t="str">
            <v xml:space="preserve">[일반] NETWORK설비 센터작업자관리시스템 IoT센서 </v>
          </cell>
          <cell r="L56" t="str">
            <v>대</v>
          </cell>
          <cell r="M56">
            <v>200</v>
          </cell>
          <cell r="N56">
            <v>200</v>
          </cell>
          <cell r="R56" t="str">
            <v/>
          </cell>
        </row>
        <row r="57">
          <cell r="B57">
            <v>20001056</v>
          </cell>
          <cell r="E57" t="str">
            <v>H/W유지보수</v>
          </cell>
          <cell r="F57" t="str">
            <v>[일반]</v>
          </cell>
          <cell r="G57" t="str">
            <v>NETWORK설비</v>
          </cell>
          <cell r="H57" t="str">
            <v>센터작업자관리시스템</v>
          </cell>
          <cell r="I57" t="str">
            <v>위치정보수집장치(G/W)</v>
          </cell>
          <cell r="K57" t="str">
            <v xml:space="preserve">[일반] NETWORK설비 센터작업자관리시스템 위치정보수집장치(G/W) </v>
          </cell>
          <cell r="L57" t="str">
            <v>대</v>
          </cell>
          <cell r="M57">
            <v>8556</v>
          </cell>
          <cell r="N57">
            <v>8556</v>
          </cell>
          <cell r="R57" t="str">
            <v/>
          </cell>
        </row>
        <row r="58">
          <cell r="B58">
            <v>20001057</v>
          </cell>
          <cell r="E58" t="str">
            <v>H/W유지보수</v>
          </cell>
          <cell r="F58" t="str">
            <v>[일반]</v>
          </cell>
          <cell r="G58" t="str">
            <v>NETWORK설비</v>
          </cell>
          <cell r="H58" t="str">
            <v>센터작업자관리시스템</v>
          </cell>
          <cell r="I58" t="str">
            <v>IoT센서 등록장치</v>
          </cell>
          <cell r="K58" t="str">
            <v xml:space="preserve">[일반] NETWORK설비 센터작업자관리시스템 IoT센서 등록장치 </v>
          </cell>
          <cell r="L58" t="str">
            <v>대</v>
          </cell>
          <cell r="M58">
            <v>38978</v>
          </cell>
          <cell r="N58">
            <v>38978</v>
          </cell>
          <cell r="R58" t="str">
            <v/>
          </cell>
        </row>
        <row r="59">
          <cell r="B59">
            <v>20001058</v>
          </cell>
          <cell r="E59" t="str">
            <v>H/W유지보수</v>
          </cell>
          <cell r="F59" t="str">
            <v>[일반]</v>
          </cell>
          <cell r="G59" t="str">
            <v>NETWORK설비</v>
          </cell>
          <cell r="H59" t="str">
            <v>센터작업자관리시스템</v>
          </cell>
          <cell r="I59" t="str">
            <v>현장출입신청 단말장치</v>
          </cell>
          <cell r="K59" t="str">
            <v xml:space="preserve">[일반] NETWORK설비 센터작업자관리시스템 현장출입신청 단말장치 </v>
          </cell>
          <cell r="L59" t="str">
            <v>대</v>
          </cell>
          <cell r="M59">
            <v>21866</v>
          </cell>
          <cell r="N59">
            <v>21866</v>
          </cell>
          <cell r="R59" t="str">
            <v/>
          </cell>
        </row>
        <row r="60">
          <cell r="B60">
            <v>20001059</v>
          </cell>
          <cell r="E60" t="str">
            <v>H/W유지보수</v>
          </cell>
          <cell r="F60" t="str">
            <v>[일반]</v>
          </cell>
          <cell r="G60" t="str">
            <v>NETWORK설비</v>
          </cell>
          <cell r="H60" t="str">
            <v>센터작업자관리시스템</v>
          </cell>
          <cell r="I60" t="str">
            <v>구간 암호화모듈</v>
          </cell>
          <cell r="K60" t="str">
            <v xml:space="preserve">[일반] NETWORK설비 센터작업자관리시스템 구간 암호화모듈 </v>
          </cell>
          <cell r="L60" t="str">
            <v>대</v>
          </cell>
          <cell r="M60">
            <v>2377</v>
          </cell>
          <cell r="N60">
            <v>2377</v>
          </cell>
          <cell r="R60" t="str">
            <v/>
          </cell>
        </row>
        <row r="61">
          <cell r="B61">
            <v>20001060</v>
          </cell>
          <cell r="E61" t="str">
            <v>H/W유지보수</v>
          </cell>
          <cell r="F61" t="str">
            <v>[일반]</v>
          </cell>
          <cell r="G61" t="str">
            <v>케이블 설비</v>
          </cell>
          <cell r="H61" t="str">
            <v>케이블설비</v>
          </cell>
          <cell r="I61" t="str">
            <v>비금속광케이블(OPGW연계)</v>
          </cell>
          <cell r="K61" t="str">
            <v xml:space="preserve">[일반] 케이블 설비 케이블설비 비금속광케이블(OPGW연계) </v>
          </cell>
          <cell r="L61" t="str">
            <v>Km</v>
          </cell>
          <cell r="M61">
            <v>13240</v>
          </cell>
          <cell r="N61">
            <v>13740</v>
          </cell>
          <cell r="R61" t="str">
            <v/>
          </cell>
        </row>
        <row r="62">
          <cell r="B62">
            <v>20001061</v>
          </cell>
          <cell r="E62" t="str">
            <v>H/W유지보수</v>
          </cell>
          <cell r="F62" t="str">
            <v>[일반]</v>
          </cell>
          <cell r="G62" t="str">
            <v>케이블 설비</v>
          </cell>
          <cell r="H62" t="str">
            <v>케이블설비</v>
          </cell>
          <cell r="I62" t="str">
            <v>비금속광케이블(가공)</v>
          </cell>
          <cell r="K62" t="str">
            <v xml:space="preserve">[일반] 케이블 설비 케이블설비 비금속광케이블(가공) </v>
          </cell>
          <cell r="L62" t="str">
            <v>Km</v>
          </cell>
          <cell r="M62">
            <v>14444</v>
          </cell>
          <cell r="N62">
            <v>14990</v>
          </cell>
          <cell r="R62" t="str">
            <v/>
          </cell>
        </row>
        <row r="63">
          <cell r="B63">
            <v>20001062</v>
          </cell>
          <cell r="E63" t="str">
            <v>H/W유지보수</v>
          </cell>
          <cell r="F63" t="str">
            <v>[일반]</v>
          </cell>
          <cell r="G63" t="str">
            <v>케이블 설비</v>
          </cell>
          <cell r="H63" t="str">
            <v>케이블설비</v>
          </cell>
          <cell r="I63" t="str">
            <v>동축케이블(누설포함)</v>
          </cell>
          <cell r="K63" t="str">
            <v xml:space="preserve">[일반] 케이블 설비 케이블설비 동축케이블(누설포함) </v>
          </cell>
          <cell r="L63" t="str">
            <v>Km</v>
          </cell>
          <cell r="M63">
            <v>15845</v>
          </cell>
          <cell r="N63">
            <v>16729</v>
          </cell>
          <cell r="R63" t="str">
            <v/>
          </cell>
        </row>
        <row r="64">
          <cell r="B64">
            <v>20001063</v>
          </cell>
          <cell r="E64" t="str">
            <v>H/W유지보수</v>
          </cell>
          <cell r="F64" t="str">
            <v>[일반]</v>
          </cell>
          <cell r="G64" t="str">
            <v>케이블 설비</v>
          </cell>
          <cell r="H64" t="str">
            <v>OPGW</v>
          </cell>
          <cell r="I64" t="str">
            <v>OPGW 기별점검_154kv(인력)</v>
          </cell>
          <cell r="K64" t="str">
            <v xml:space="preserve">[일반] 케이블 설비 OPGW OPGW 기별점검_154kv(인력) </v>
          </cell>
          <cell r="L64" t="str">
            <v>기</v>
          </cell>
          <cell r="M64">
            <v>173842</v>
          </cell>
          <cell r="N64">
            <v>183543</v>
          </cell>
          <cell r="R64" t="str">
            <v/>
          </cell>
        </row>
        <row r="65">
          <cell r="B65">
            <v>20001064</v>
          </cell>
          <cell r="E65" t="str">
            <v>H/W유지보수</v>
          </cell>
          <cell r="F65" t="str">
            <v>[일반]</v>
          </cell>
          <cell r="G65" t="str">
            <v>케이블 설비</v>
          </cell>
          <cell r="H65" t="str">
            <v>OPGW</v>
          </cell>
          <cell r="I65" t="str">
            <v>OPGW 기별점검_345kv(인력)</v>
          </cell>
          <cell r="K65" t="str">
            <v xml:space="preserve">[일반] 케이블 설비 OPGW OPGW 기별점검_345kv(인력) </v>
          </cell>
          <cell r="L65" t="str">
            <v>기</v>
          </cell>
          <cell r="M65">
            <v>195572</v>
          </cell>
          <cell r="N65">
            <v>206486</v>
          </cell>
          <cell r="R65" t="str">
            <v/>
          </cell>
        </row>
        <row r="66">
          <cell r="B66">
            <v>20001065</v>
          </cell>
          <cell r="E66" t="str">
            <v>H/W유지보수</v>
          </cell>
          <cell r="F66" t="str">
            <v>[일반]</v>
          </cell>
          <cell r="G66" t="str">
            <v>케이블 설비</v>
          </cell>
          <cell r="H66" t="str">
            <v>OPGW</v>
          </cell>
          <cell r="I66" t="str">
            <v>OPGW 기별점검_765kv(인력)</v>
          </cell>
          <cell r="K66" t="str">
            <v xml:space="preserve">[일반] 케이블 설비 OPGW OPGW 기별점검_765kv(인력) </v>
          </cell>
          <cell r="L66" t="str">
            <v>기</v>
          </cell>
          <cell r="M66">
            <v>363982</v>
          </cell>
          <cell r="N66">
            <v>384294</v>
          </cell>
          <cell r="R66" t="str">
            <v/>
          </cell>
        </row>
        <row r="67">
          <cell r="B67">
            <v>20001066</v>
          </cell>
          <cell r="E67" t="str">
            <v>H/W유지보수</v>
          </cell>
          <cell r="F67" t="str">
            <v>[일반]</v>
          </cell>
          <cell r="G67" t="str">
            <v>케이블 설비</v>
          </cell>
          <cell r="H67" t="str">
            <v>OPGW</v>
          </cell>
          <cell r="I67" t="str">
            <v>OPGW 기별점검_드론(일반)</v>
          </cell>
          <cell r="K67" t="str">
            <v xml:space="preserve">[일반] 케이블 설비 OPGW OPGW 기별점검_드론(일반) </v>
          </cell>
          <cell r="L67" t="str">
            <v>기</v>
          </cell>
          <cell r="M67">
            <v>70904</v>
          </cell>
          <cell r="N67">
            <v>72641</v>
          </cell>
          <cell r="R67" t="str">
            <v/>
          </cell>
        </row>
        <row r="68">
          <cell r="B68">
            <v>20001067</v>
          </cell>
          <cell r="E68" t="str">
            <v>H/W유지보수</v>
          </cell>
          <cell r="F68" t="str">
            <v>[일반]</v>
          </cell>
          <cell r="G68" t="str">
            <v>케이블 설비</v>
          </cell>
          <cell r="H68" t="str">
            <v>OPGW</v>
          </cell>
          <cell r="I68" t="str">
            <v>OPGW 기별점검_드론(할증)</v>
          </cell>
          <cell r="K68" t="str">
            <v xml:space="preserve">[일반] 케이블 설비 OPGW OPGW 기별점검_드론(할증) </v>
          </cell>
          <cell r="L68" t="str">
            <v>기</v>
          </cell>
          <cell r="M68">
            <v>81287</v>
          </cell>
          <cell r="N68">
            <v>83282</v>
          </cell>
          <cell r="R68" t="str">
            <v/>
          </cell>
        </row>
        <row r="69">
          <cell r="B69">
            <v>20001068</v>
          </cell>
          <cell r="E69" t="str">
            <v>H/W유지보수</v>
          </cell>
          <cell r="F69" t="str">
            <v>[일반]</v>
          </cell>
          <cell r="G69" t="str">
            <v>정보보호설비</v>
          </cell>
          <cell r="H69" t="str">
            <v>침입차단시스템(F/W)</v>
          </cell>
          <cell r="I69" t="str">
            <v>방화벽(일체형)_A(3,000만원 이상)</v>
          </cell>
          <cell r="K69" t="str">
            <v xml:space="preserve">[일반] 정보보호설비 침입차단시스템(F/W) 방화벽(일체형)_A(3,000만원 이상) </v>
          </cell>
          <cell r="L69" t="str">
            <v>대</v>
          </cell>
          <cell r="M69">
            <v>352561</v>
          </cell>
          <cell r="N69">
            <v>352561</v>
          </cell>
          <cell r="R69" t="str">
            <v/>
          </cell>
        </row>
        <row r="70">
          <cell r="B70">
            <v>20001069</v>
          </cell>
          <cell r="E70" t="str">
            <v>H/W유지보수</v>
          </cell>
          <cell r="F70" t="str">
            <v>[일반]</v>
          </cell>
          <cell r="G70" t="str">
            <v>정보보호설비</v>
          </cell>
          <cell r="H70" t="str">
            <v>침입차단시스템(F/W)</v>
          </cell>
          <cell r="I70" t="str">
            <v>방화벽(일체형)_B(1,000만원 이상)</v>
          </cell>
          <cell r="K70" t="str">
            <v xml:space="preserve">[일반] 정보보호설비 침입차단시스템(F/W) 방화벽(일체형)_B(1,000만원 이상) </v>
          </cell>
          <cell r="L70" t="str">
            <v>대</v>
          </cell>
          <cell r="M70">
            <v>149932</v>
          </cell>
          <cell r="N70">
            <v>149932</v>
          </cell>
          <cell r="R70" t="str">
            <v/>
          </cell>
        </row>
        <row r="71">
          <cell r="B71">
            <v>20001070</v>
          </cell>
          <cell r="E71" t="str">
            <v>H/W유지보수</v>
          </cell>
          <cell r="F71" t="str">
            <v>[일반]</v>
          </cell>
          <cell r="G71" t="str">
            <v>정보보호설비</v>
          </cell>
          <cell r="H71" t="str">
            <v>침입차단시스템(F/W)</v>
          </cell>
          <cell r="I71" t="str">
            <v>방화벽(일체형)_C(1,000만원 미만)</v>
          </cell>
          <cell r="K71" t="str">
            <v xml:space="preserve">[일반] 정보보호설비 침입차단시스템(F/W) 방화벽(일체형)_C(1,000만원 미만) </v>
          </cell>
          <cell r="L71" t="str">
            <v>대</v>
          </cell>
          <cell r="M71">
            <v>32899</v>
          </cell>
          <cell r="N71">
            <v>32899</v>
          </cell>
          <cell r="R71" t="str">
            <v/>
          </cell>
        </row>
        <row r="72">
          <cell r="B72">
            <v>20001071</v>
          </cell>
          <cell r="E72" t="str">
            <v>H/W유지보수</v>
          </cell>
          <cell r="F72" t="str">
            <v>[일반]</v>
          </cell>
          <cell r="G72" t="str">
            <v>정보보호설비</v>
          </cell>
          <cell r="H72" t="str">
            <v>침입차단시스템(F/W)</v>
          </cell>
          <cell r="I72" t="str">
            <v>방화벽(서버형)</v>
          </cell>
          <cell r="K72" t="str">
            <v xml:space="preserve">[일반] 정보보호설비 침입차단시스템(F/W) 방화벽(서버형) </v>
          </cell>
          <cell r="L72" t="str">
            <v>대</v>
          </cell>
          <cell r="M72">
            <v>242651</v>
          </cell>
          <cell r="N72">
            <v>242651</v>
          </cell>
          <cell r="R72" t="str">
            <v/>
          </cell>
        </row>
        <row r="73">
          <cell r="B73">
            <v>20001072</v>
          </cell>
          <cell r="E73" t="str">
            <v>H/W유지보수</v>
          </cell>
          <cell r="F73" t="str">
            <v>[일반]</v>
          </cell>
          <cell r="G73" t="str">
            <v>정보보호설비</v>
          </cell>
          <cell r="H73" t="str">
            <v>침입차단시스템(F/W)</v>
          </cell>
          <cell r="I73" t="str">
            <v>웹어플리케이션방화벽(일체형)</v>
          </cell>
          <cell r="K73" t="str">
            <v xml:space="preserve">[일반] 정보보호설비 침입차단시스템(F/W) 웹어플리케이션방화벽(일체형) </v>
          </cell>
          <cell r="L73" t="str">
            <v>대</v>
          </cell>
          <cell r="M73">
            <v>201261</v>
          </cell>
          <cell r="N73">
            <v>201261</v>
          </cell>
          <cell r="R73" t="str">
            <v/>
          </cell>
        </row>
        <row r="74">
          <cell r="B74">
            <v>20001073</v>
          </cell>
          <cell r="E74" t="str">
            <v>H/W유지보수</v>
          </cell>
          <cell r="F74" t="str">
            <v>[일반]</v>
          </cell>
          <cell r="G74" t="str">
            <v>정보보호설비</v>
          </cell>
          <cell r="H74" t="str">
            <v>침입차단시스템(F/W)</v>
          </cell>
          <cell r="I74" t="str">
            <v>자료연계시스템(일체형)</v>
          </cell>
          <cell r="K74" t="str">
            <v xml:space="preserve">[일반] 정보보호설비 침입차단시스템(F/W) 자료연계시스템(일체형) </v>
          </cell>
          <cell r="L74" t="str">
            <v>대</v>
          </cell>
          <cell r="M74">
            <v>486746</v>
          </cell>
          <cell r="N74">
            <v>486746</v>
          </cell>
          <cell r="R74" t="str">
            <v/>
          </cell>
        </row>
        <row r="75">
          <cell r="B75">
            <v>20001074</v>
          </cell>
          <cell r="E75" t="str">
            <v>H/W유지보수</v>
          </cell>
          <cell r="F75" t="str">
            <v>[일반]</v>
          </cell>
          <cell r="G75" t="str">
            <v>정보보호설비</v>
          </cell>
          <cell r="H75" t="str">
            <v>침입방지시스템</v>
          </cell>
          <cell r="I75" t="str">
            <v>침입방지시스템_A(3,000만원 이상)</v>
          </cell>
          <cell r="K75" t="str">
            <v xml:space="preserve">[일반] 정보보호설비 침입방지시스템 침입방지시스템_A(3,000만원 이상) </v>
          </cell>
          <cell r="L75" t="str">
            <v>대</v>
          </cell>
          <cell r="M75">
            <v>627632</v>
          </cell>
          <cell r="N75">
            <v>627632</v>
          </cell>
          <cell r="R75" t="str">
            <v/>
          </cell>
        </row>
        <row r="76">
          <cell r="B76">
            <v>20001075</v>
          </cell>
          <cell r="E76" t="str">
            <v>H/W유지보수</v>
          </cell>
          <cell r="F76" t="str">
            <v>[일반]</v>
          </cell>
          <cell r="G76" t="str">
            <v>정보보호설비</v>
          </cell>
          <cell r="H76" t="str">
            <v>침입방지시스템</v>
          </cell>
          <cell r="I76" t="str">
            <v>침입방지시스템_B(1,000만원 이상)</v>
          </cell>
          <cell r="K76" t="str">
            <v xml:space="preserve">[일반] 정보보호설비 침입방지시스템 침입방지시스템_B(1,000만원 이상) </v>
          </cell>
          <cell r="L76" t="str">
            <v>대</v>
          </cell>
          <cell r="M76">
            <v>127323</v>
          </cell>
          <cell r="N76">
            <v>127323</v>
          </cell>
          <cell r="R76" t="str">
            <v/>
          </cell>
        </row>
        <row r="77">
          <cell r="B77">
            <v>20001076</v>
          </cell>
          <cell r="E77" t="str">
            <v>H/W유지보수</v>
          </cell>
          <cell r="F77" t="str">
            <v>[일반]</v>
          </cell>
          <cell r="G77" t="str">
            <v>정보보호설비</v>
          </cell>
          <cell r="H77" t="str">
            <v>침입방지시스템</v>
          </cell>
          <cell r="I77" t="str">
            <v>침입방지시스템_C(1,000만원 미만)</v>
          </cell>
          <cell r="K77" t="str">
            <v xml:space="preserve">[일반] 정보보호설비 침입방지시스템 침입방지시스템_C(1,000만원 미만) </v>
          </cell>
          <cell r="L77" t="str">
            <v>대</v>
          </cell>
          <cell r="M77">
            <v>45195</v>
          </cell>
          <cell r="N77">
            <v>45195</v>
          </cell>
          <cell r="R77" t="str">
            <v/>
          </cell>
        </row>
        <row r="78">
          <cell r="B78">
            <v>20001077</v>
          </cell>
          <cell r="E78" t="str">
            <v>H/W유지보수</v>
          </cell>
          <cell r="F78" t="str">
            <v>[일반]</v>
          </cell>
          <cell r="G78" t="str">
            <v>정보보호설비</v>
          </cell>
          <cell r="H78" t="str">
            <v>가상사설망시스템</v>
          </cell>
          <cell r="I78" t="str">
            <v>통합Gate(FW, VPN)_A(3,000만원 이상)</v>
          </cell>
          <cell r="K78" t="str">
            <v xml:space="preserve">[일반] 정보보호설비 가상사설망시스템 통합Gate(FW, VPN)_A(3,000만원 이상) </v>
          </cell>
          <cell r="L78" t="str">
            <v>대</v>
          </cell>
          <cell r="M78">
            <v>364156</v>
          </cell>
          <cell r="N78">
            <v>364156</v>
          </cell>
          <cell r="R78" t="str">
            <v/>
          </cell>
        </row>
        <row r="79">
          <cell r="B79">
            <v>20001078</v>
          </cell>
          <cell r="E79" t="str">
            <v>H/W유지보수</v>
          </cell>
          <cell r="F79" t="str">
            <v>[일반]</v>
          </cell>
          <cell r="G79" t="str">
            <v>정보보호설비</v>
          </cell>
          <cell r="H79" t="str">
            <v>가상사설망시스템</v>
          </cell>
          <cell r="I79" t="str">
            <v>통합Gate(FW, VPN)_B(1,000만원 이상)</v>
          </cell>
          <cell r="K79" t="str">
            <v xml:space="preserve">[일반] 정보보호설비 가상사설망시스템 통합Gate(FW, VPN)_B(1,000만원 이상) </v>
          </cell>
          <cell r="L79" t="str">
            <v>대</v>
          </cell>
          <cell r="M79">
            <v>107730</v>
          </cell>
          <cell r="N79">
            <v>107730</v>
          </cell>
          <cell r="R79" t="str">
            <v/>
          </cell>
        </row>
        <row r="80">
          <cell r="B80">
            <v>20001079</v>
          </cell>
          <cell r="E80" t="str">
            <v>H/W유지보수</v>
          </cell>
          <cell r="F80" t="str">
            <v>[일반]</v>
          </cell>
          <cell r="G80" t="str">
            <v>정보보호설비</v>
          </cell>
          <cell r="H80" t="str">
            <v>가상사설망시스템</v>
          </cell>
          <cell r="I80" t="str">
            <v>통합Gate(FW, VPN)_C(1,000만원 미만)</v>
          </cell>
          <cell r="K80" t="str">
            <v xml:space="preserve">[일반] 정보보호설비 가상사설망시스템 통합Gate(FW, VPN)_C(1,000만원 미만) </v>
          </cell>
          <cell r="L80" t="str">
            <v>대</v>
          </cell>
          <cell r="M80">
            <v>22023</v>
          </cell>
          <cell r="N80">
            <v>22023</v>
          </cell>
          <cell r="R80" t="str">
            <v/>
          </cell>
        </row>
        <row r="81">
          <cell r="B81">
            <v>20001080</v>
          </cell>
          <cell r="E81" t="str">
            <v>H/W유지보수</v>
          </cell>
          <cell r="F81" t="str">
            <v>[일반]</v>
          </cell>
          <cell r="G81" t="str">
            <v>정보보호설비</v>
          </cell>
          <cell r="H81" t="str">
            <v>접근관리시스템</v>
          </cell>
          <cell r="I81" t="str">
            <v>정보자원통합관리 RMU(일체형)</v>
          </cell>
          <cell r="K81" t="str">
            <v xml:space="preserve">[일반] 정보보호설비 접근관리시스템 정보자원통합관리 RMU(일체형) </v>
          </cell>
          <cell r="L81" t="str">
            <v>대</v>
          </cell>
          <cell r="M81">
            <v>11519</v>
          </cell>
          <cell r="N81">
            <v>11519</v>
          </cell>
          <cell r="R81" t="str">
            <v/>
          </cell>
        </row>
        <row r="82">
          <cell r="B82">
            <v>20001081</v>
          </cell>
          <cell r="E82" t="str">
            <v>H/W유지보수</v>
          </cell>
          <cell r="F82" t="str">
            <v>[일반]</v>
          </cell>
          <cell r="G82" t="str">
            <v>정보보호설비</v>
          </cell>
          <cell r="H82" t="str">
            <v>접근관리시스템</v>
          </cell>
          <cell r="I82" t="str">
            <v>정보자원통합관리 RMU(PC형)</v>
          </cell>
          <cell r="K82" t="str">
            <v xml:space="preserve">[일반] 정보보호설비 접근관리시스템 정보자원통합관리 RMU(PC형) </v>
          </cell>
          <cell r="L82" t="str">
            <v>대</v>
          </cell>
          <cell r="M82">
            <v>9697</v>
          </cell>
          <cell r="N82">
            <v>9697</v>
          </cell>
          <cell r="R82" t="str">
            <v/>
          </cell>
        </row>
        <row r="83">
          <cell r="B83">
            <v>20001082</v>
          </cell>
          <cell r="E83" t="str">
            <v>H/W유지보수</v>
          </cell>
          <cell r="F83" t="str">
            <v>[일반]</v>
          </cell>
          <cell r="G83" t="str">
            <v>정보보호설비</v>
          </cell>
          <cell r="H83" t="str">
            <v>접근관리시스템</v>
          </cell>
          <cell r="I83" t="str">
            <v>네트워크접근통제관리시스템_A(일체형/2,500만원 이상)</v>
          </cell>
          <cell r="K83" t="str">
            <v xml:space="preserve">[일반] 정보보호설비 접근관리시스템 네트워크접근통제관리시스템_A(일체형/2,500만원 이상) </v>
          </cell>
          <cell r="L83" t="str">
            <v>대</v>
          </cell>
          <cell r="M83">
            <v>182213</v>
          </cell>
          <cell r="N83">
            <v>182213</v>
          </cell>
          <cell r="R83" t="str">
            <v/>
          </cell>
        </row>
        <row r="84">
          <cell r="B84">
            <v>20001083</v>
          </cell>
          <cell r="E84" t="str">
            <v>H/W유지보수</v>
          </cell>
          <cell r="F84" t="str">
            <v>[일반]</v>
          </cell>
          <cell r="G84" t="str">
            <v>정보보호설비</v>
          </cell>
          <cell r="H84" t="str">
            <v>접근관리시스템</v>
          </cell>
          <cell r="I84" t="str">
            <v>네트워크접근통제관리시스템_B(일체형/1,500만원 이상)</v>
          </cell>
          <cell r="K84" t="str">
            <v xml:space="preserve">[일반] 정보보호설비 접근관리시스템 네트워크접근통제관리시스템_B(일체형/1,500만원 이상) </v>
          </cell>
          <cell r="L84" t="str">
            <v>대</v>
          </cell>
          <cell r="M84">
            <v>95068</v>
          </cell>
          <cell r="N84">
            <v>95068</v>
          </cell>
          <cell r="R84" t="str">
            <v/>
          </cell>
        </row>
        <row r="85">
          <cell r="B85">
            <v>20001084</v>
          </cell>
          <cell r="E85" t="str">
            <v>H/W유지보수</v>
          </cell>
          <cell r="F85" t="str">
            <v>[일반]</v>
          </cell>
          <cell r="G85" t="str">
            <v>정보보호설비</v>
          </cell>
          <cell r="H85" t="str">
            <v>접근관리시스템</v>
          </cell>
          <cell r="I85" t="str">
            <v>네트워크접근통제관리시스템_C(일체형/1,500만원 미만)</v>
          </cell>
          <cell r="K85" t="str">
            <v xml:space="preserve">[일반] 정보보호설비 접근관리시스템 네트워크접근통제관리시스템_C(일체형/1,500만원 미만) </v>
          </cell>
          <cell r="L85" t="str">
            <v>대</v>
          </cell>
          <cell r="M85">
            <v>63378</v>
          </cell>
          <cell r="N85">
            <v>63378</v>
          </cell>
          <cell r="R85" t="str">
            <v/>
          </cell>
        </row>
        <row r="86">
          <cell r="B86">
            <v>20001085</v>
          </cell>
          <cell r="E86" t="str">
            <v>H/W유지보수</v>
          </cell>
          <cell r="F86" t="str">
            <v>[일반]</v>
          </cell>
          <cell r="G86" t="str">
            <v>정보보호설비</v>
          </cell>
          <cell r="H86" t="str">
            <v>접근관리시스템</v>
          </cell>
          <cell r="I86" t="str">
            <v>네트워크접근통제관리시스템_A(일체형/센서/3,500만원 이상)</v>
          </cell>
          <cell r="K86" t="str">
            <v xml:space="preserve">[일반] 정보보호설비 접근관리시스템 네트워크접근통제관리시스템_A(일체형/센서/3,500만원 이상) </v>
          </cell>
          <cell r="L86" t="str">
            <v>대</v>
          </cell>
          <cell r="M86">
            <v>237669</v>
          </cell>
          <cell r="N86">
            <v>237669</v>
          </cell>
          <cell r="R86" t="str">
            <v/>
          </cell>
        </row>
        <row r="87">
          <cell r="B87">
            <v>20001086</v>
          </cell>
          <cell r="E87" t="str">
            <v>H/W유지보수</v>
          </cell>
          <cell r="F87" t="str">
            <v>[일반]</v>
          </cell>
          <cell r="G87" t="str">
            <v>정보보호설비</v>
          </cell>
          <cell r="H87" t="str">
            <v>접근관리시스템</v>
          </cell>
          <cell r="I87" t="str">
            <v>네트워크접근통제관리시스템_B(일체형/센서/2,500만원 이상)</v>
          </cell>
          <cell r="K87" t="str">
            <v xml:space="preserve">[일반] 정보보호설비 접근관리시스템 네트워크접근통제관리시스템_B(일체형/센서/2,500만원 이상) </v>
          </cell>
          <cell r="L87" t="str">
            <v>대</v>
          </cell>
          <cell r="M87">
            <v>177459</v>
          </cell>
          <cell r="N87">
            <v>177459</v>
          </cell>
          <cell r="R87" t="str">
            <v/>
          </cell>
        </row>
        <row r="88">
          <cell r="B88">
            <v>20001087</v>
          </cell>
          <cell r="E88" t="str">
            <v>H/W유지보수</v>
          </cell>
          <cell r="F88" t="str">
            <v>[일반]</v>
          </cell>
          <cell r="G88" t="str">
            <v>정보보호설비</v>
          </cell>
          <cell r="H88" t="str">
            <v>접근관리시스템</v>
          </cell>
          <cell r="I88" t="str">
            <v>네트워크접근통제관리시스템_C(일체형/센서/1,000만원 이상)</v>
          </cell>
          <cell r="K88" t="str">
            <v xml:space="preserve">[일반] 정보보호설비 접근관리시스템 네트워크접근통제관리시스템_C(일체형/센서/1,000만원 이상) </v>
          </cell>
          <cell r="L88" t="str">
            <v>대</v>
          </cell>
          <cell r="M88">
            <v>107743</v>
          </cell>
          <cell r="N88">
            <v>107743</v>
          </cell>
          <cell r="R88" t="str">
            <v/>
          </cell>
        </row>
        <row r="89">
          <cell r="B89">
            <v>20001088</v>
          </cell>
          <cell r="E89" t="str">
            <v>H/W유지보수</v>
          </cell>
          <cell r="F89" t="str">
            <v>[일반]</v>
          </cell>
          <cell r="G89" t="str">
            <v>정보보호설비</v>
          </cell>
          <cell r="H89" t="str">
            <v>접근관리시스템</v>
          </cell>
          <cell r="I89" t="str">
            <v>네트워크접근통제관리시스템_D(일체형/센서/1,000만원 미만)</v>
          </cell>
          <cell r="K89" t="str">
            <v xml:space="preserve">[일반] 정보보호설비 접근관리시스템 네트워크접근통제관리시스템_D(일체형/센서/1,000만원 미만) </v>
          </cell>
          <cell r="L89" t="str">
            <v>대</v>
          </cell>
          <cell r="M89">
            <v>50703</v>
          </cell>
          <cell r="N89">
            <v>50703</v>
          </cell>
          <cell r="R89" t="str">
            <v/>
          </cell>
        </row>
        <row r="90">
          <cell r="B90">
            <v>20001089</v>
          </cell>
          <cell r="E90" t="str">
            <v>H/W유지보수</v>
          </cell>
          <cell r="F90" t="str">
            <v>[일반]</v>
          </cell>
          <cell r="G90" t="str">
            <v>정보보호설비</v>
          </cell>
          <cell r="H90" t="str">
            <v>접근관리시스템</v>
          </cell>
          <cell r="I90" t="str">
            <v>네트워크접근통제관리시스템_E(일체형/센서/500만원 미만)</v>
          </cell>
          <cell r="K90" t="str">
            <v xml:space="preserve">[일반] 정보보호설비 접근관리시스템 네트워크접근통제관리시스템_E(일체형/센서/500만원 미만) </v>
          </cell>
          <cell r="L90" t="str">
            <v>대</v>
          </cell>
          <cell r="M90">
            <v>19014</v>
          </cell>
          <cell r="N90">
            <v>19014</v>
          </cell>
          <cell r="R90" t="str">
            <v/>
          </cell>
        </row>
        <row r="91">
          <cell r="B91">
            <v>20001090</v>
          </cell>
          <cell r="E91" t="str">
            <v>H/W유지보수</v>
          </cell>
          <cell r="F91" t="str">
            <v>[일반]</v>
          </cell>
          <cell r="G91" t="str">
            <v>정보보호설비</v>
          </cell>
          <cell r="H91" t="str">
            <v>바이러스방역관리시스템</v>
          </cell>
          <cell r="I91" t="str">
            <v>바이러스방역관리시스템(일체형/대형)_A(3,000만원 이상)</v>
          </cell>
          <cell r="K91" t="str">
            <v xml:space="preserve">[일반] 정보보호설비 바이러스방역관리시스템 바이러스방역관리시스템(일체형/대형)_A(3,000만원 이상) </v>
          </cell>
          <cell r="L91" t="str">
            <v>대</v>
          </cell>
          <cell r="M91">
            <v>354919</v>
          </cell>
          <cell r="N91">
            <v>354919</v>
          </cell>
          <cell r="R91" t="str">
            <v/>
          </cell>
        </row>
        <row r="92">
          <cell r="B92">
            <v>20001091</v>
          </cell>
          <cell r="E92" t="str">
            <v>H/W유지보수</v>
          </cell>
          <cell r="F92" t="str">
            <v>[일반]</v>
          </cell>
          <cell r="G92" t="str">
            <v>정보보호설비</v>
          </cell>
          <cell r="H92" t="str">
            <v>바이러스방역관리시스템</v>
          </cell>
          <cell r="I92" t="str">
            <v>바이러스방역관리시스템(일체형/중형)_B(1,500만원 이상)</v>
          </cell>
          <cell r="K92" t="str">
            <v xml:space="preserve">[일반] 정보보호설비 바이러스방역관리시스템 바이러스방역관리시스템(일체형/중형)_B(1,500만원 이상) </v>
          </cell>
          <cell r="L92" t="str">
            <v>대</v>
          </cell>
          <cell r="M92">
            <v>128658</v>
          </cell>
          <cell r="N92">
            <v>128658</v>
          </cell>
          <cell r="R92" t="str">
            <v/>
          </cell>
        </row>
        <row r="93">
          <cell r="B93">
            <v>20001092</v>
          </cell>
          <cell r="E93" t="str">
            <v>H/W유지보수</v>
          </cell>
          <cell r="F93" t="str">
            <v>[일반]</v>
          </cell>
          <cell r="G93" t="str">
            <v>정보보호설비</v>
          </cell>
          <cell r="H93" t="str">
            <v>바이러스방역관리시스템</v>
          </cell>
          <cell r="I93" t="str">
            <v>바이러스방역관리시스템(일체형/소형)_C(1,500만원 미만)</v>
          </cell>
          <cell r="K93" t="str">
            <v xml:space="preserve">[일반] 정보보호설비 바이러스방역관리시스템 바이러스방역관리시스템(일체형/소형)_C(1,500만원 미만) </v>
          </cell>
          <cell r="L93" t="str">
            <v>대</v>
          </cell>
          <cell r="M93">
            <v>45849</v>
          </cell>
          <cell r="N93">
            <v>45849</v>
          </cell>
          <cell r="R93" t="str">
            <v/>
          </cell>
        </row>
        <row r="94">
          <cell r="B94">
            <v>20001093</v>
          </cell>
          <cell r="E94" t="str">
            <v>H/W유지보수</v>
          </cell>
          <cell r="F94" t="str">
            <v>[일반]</v>
          </cell>
          <cell r="G94" t="str">
            <v>정보보호설비</v>
          </cell>
          <cell r="H94" t="str">
            <v>통합UTM</v>
          </cell>
          <cell r="I94" t="str">
            <v>통합UTM(IPS형/일체형)_A(3,000만원 이상)</v>
          </cell>
          <cell r="K94" t="str">
            <v xml:space="preserve">[일반] 정보보호설비 통합UTM 통합UTM(IPS형/일체형)_A(3,000만원 이상) </v>
          </cell>
          <cell r="L94" t="str">
            <v>대</v>
          </cell>
          <cell r="M94">
            <v>305872</v>
          </cell>
          <cell r="N94">
            <v>305872</v>
          </cell>
          <cell r="R94" t="str">
            <v/>
          </cell>
        </row>
        <row r="95">
          <cell r="B95">
            <v>20001094</v>
          </cell>
          <cell r="E95" t="str">
            <v>H/W유지보수</v>
          </cell>
          <cell r="F95" t="str">
            <v>[일반]</v>
          </cell>
          <cell r="G95" t="str">
            <v>정보보호설비</v>
          </cell>
          <cell r="H95" t="str">
            <v>통합UTM</v>
          </cell>
          <cell r="I95" t="str">
            <v>통합UTM(IPS형/일체형)_B(1,000만원 이상)</v>
          </cell>
          <cell r="K95" t="str">
            <v xml:space="preserve">[일반] 정보보호설비 통합UTM 통합UTM(IPS형/일체형)_B(1,000만원 이상) </v>
          </cell>
          <cell r="L95" t="str">
            <v>대</v>
          </cell>
          <cell r="M95">
            <v>152192</v>
          </cell>
          <cell r="N95">
            <v>152192</v>
          </cell>
          <cell r="R95" t="str">
            <v/>
          </cell>
        </row>
        <row r="96">
          <cell r="B96">
            <v>20001095</v>
          </cell>
          <cell r="E96" t="str">
            <v>H/W유지보수</v>
          </cell>
          <cell r="F96" t="str">
            <v>[일반]</v>
          </cell>
          <cell r="G96" t="str">
            <v>정보보호설비</v>
          </cell>
          <cell r="H96" t="str">
            <v>통합UTM</v>
          </cell>
          <cell r="I96" t="str">
            <v>통합UTM(IPS형/일체형)_C(1,000만원 미만)</v>
          </cell>
          <cell r="K96" t="str">
            <v xml:space="preserve">[일반] 정보보호설비 통합UTM 통합UTM(IPS형/일체형)_C(1,000만원 미만) </v>
          </cell>
          <cell r="L96" t="str">
            <v>대</v>
          </cell>
          <cell r="M96">
            <v>27221</v>
          </cell>
          <cell r="N96">
            <v>27221</v>
          </cell>
          <cell r="R96" t="str">
            <v/>
          </cell>
        </row>
        <row r="97">
          <cell r="B97">
            <v>20001096</v>
          </cell>
          <cell r="E97" t="str">
            <v>H/W유지보수</v>
          </cell>
          <cell r="F97" t="str">
            <v>[일반]</v>
          </cell>
          <cell r="G97" t="str">
            <v>정보보호설비</v>
          </cell>
          <cell r="H97" t="str">
            <v>주요기반설비</v>
          </cell>
          <cell r="I97" t="str">
            <v>주요기반설비/UTM(IPS형/일체형)</v>
          </cell>
          <cell r="K97" t="str">
            <v xml:space="preserve">[일반] 정보보호설비 주요기반설비 주요기반설비/UTM(IPS형/일체형) </v>
          </cell>
          <cell r="L97" t="str">
            <v>대</v>
          </cell>
          <cell r="M97">
            <v>64793</v>
          </cell>
          <cell r="N97">
            <v>64793</v>
          </cell>
          <cell r="R97" t="str">
            <v/>
          </cell>
        </row>
        <row r="98">
          <cell r="B98">
            <v>20001097</v>
          </cell>
          <cell r="E98" t="str">
            <v>H/W유지보수</v>
          </cell>
          <cell r="F98" t="str">
            <v>[일반]</v>
          </cell>
          <cell r="G98" t="str">
            <v>전원 및 환경설비</v>
          </cell>
          <cell r="H98" t="str">
            <v>정류기</v>
          </cell>
          <cell r="I98" t="str">
            <v>정류기_A(2,000만원 이상)</v>
          </cell>
          <cell r="K98" t="str">
            <v xml:space="preserve">[일반] 전원 및 환경설비 정류기 정류기_A(2,000만원 이상) </v>
          </cell>
          <cell r="L98" t="str">
            <v>대</v>
          </cell>
          <cell r="M98">
            <v>162208</v>
          </cell>
          <cell r="N98">
            <v>162208</v>
          </cell>
          <cell r="R98" t="str">
            <v/>
          </cell>
        </row>
        <row r="99">
          <cell r="B99">
            <v>20001098</v>
          </cell>
          <cell r="E99" t="str">
            <v>H/W유지보수</v>
          </cell>
          <cell r="F99" t="str">
            <v>[일반]</v>
          </cell>
          <cell r="G99" t="str">
            <v>전원 및 환경설비</v>
          </cell>
          <cell r="H99" t="str">
            <v>정류기</v>
          </cell>
          <cell r="I99" t="str">
            <v>정류기_B(1,000만원 이상)</v>
          </cell>
          <cell r="K99" t="str">
            <v xml:space="preserve">[일반] 전원 및 환경설비 정류기 정류기_B(1,000만원 이상) </v>
          </cell>
          <cell r="L99" t="str">
            <v>대</v>
          </cell>
          <cell r="M99">
            <v>73969</v>
          </cell>
          <cell r="N99">
            <v>73969</v>
          </cell>
          <cell r="R99" t="str">
            <v/>
          </cell>
        </row>
        <row r="100">
          <cell r="B100">
            <v>20001099</v>
          </cell>
          <cell r="E100" t="str">
            <v>H/W유지보수</v>
          </cell>
          <cell r="F100" t="str">
            <v>[일반]</v>
          </cell>
          <cell r="G100" t="str">
            <v>전원 및 환경설비</v>
          </cell>
          <cell r="H100" t="str">
            <v>정류기</v>
          </cell>
          <cell r="I100" t="str">
            <v>정류기_C(1,000만원 미만)</v>
          </cell>
          <cell r="K100" t="str">
            <v xml:space="preserve">[일반] 전원 및 환경설비 정류기 정류기_C(1,000만원 미만) </v>
          </cell>
          <cell r="L100" t="str">
            <v>대</v>
          </cell>
          <cell r="M100">
            <v>36492</v>
          </cell>
          <cell r="N100">
            <v>36492</v>
          </cell>
          <cell r="R100" t="str">
            <v/>
          </cell>
        </row>
        <row r="101">
          <cell r="B101">
            <v>20001100</v>
          </cell>
          <cell r="E101" t="str">
            <v>H/W유지보수</v>
          </cell>
          <cell r="F101" t="str">
            <v>[일반]</v>
          </cell>
          <cell r="G101" t="str">
            <v>전원 및 환경설비</v>
          </cell>
          <cell r="H101" t="str">
            <v>UPS</v>
          </cell>
          <cell r="I101" t="str">
            <v>UPS_S(1억원 이상)</v>
          </cell>
          <cell r="K101" t="str">
            <v xml:space="preserve">[일반] 전원 및 환경설비 UPS UPS_S(1억원 이상) </v>
          </cell>
          <cell r="L101" t="str">
            <v>대</v>
          </cell>
          <cell r="M101">
            <v>1111055</v>
          </cell>
          <cell r="N101">
            <v>1111055</v>
          </cell>
          <cell r="R101" t="str">
            <v/>
          </cell>
        </row>
        <row r="102">
          <cell r="B102">
            <v>20001101</v>
          </cell>
          <cell r="E102" t="str">
            <v>H/W유지보수</v>
          </cell>
          <cell r="F102" t="str">
            <v>[일반]</v>
          </cell>
          <cell r="G102" t="str">
            <v>전원 및 환경설비</v>
          </cell>
          <cell r="H102" t="str">
            <v>UPS</v>
          </cell>
          <cell r="I102" t="str">
            <v>UPS_A(3,000만원 이상)</v>
          </cell>
          <cell r="K102" t="str">
            <v xml:space="preserve">[일반] 전원 및 환경설비 UPS UPS_A(3,000만원 이상) </v>
          </cell>
          <cell r="L102" t="str">
            <v>대</v>
          </cell>
          <cell r="M102">
            <v>222124</v>
          </cell>
          <cell r="N102">
            <v>222124</v>
          </cell>
          <cell r="R102" t="str">
            <v/>
          </cell>
        </row>
        <row r="103">
          <cell r="B103">
            <v>20001102</v>
          </cell>
          <cell r="E103" t="str">
            <v>H/W유지보수</v>
          </cell>
          <cell r="F103" t="str">
            <v>[일반]</v>
          </cell>
          <cell r="G103" t="str">
            <v>전원 및 환경설비</v>
          </cell>
          <cell r="H103" t="str">
            <v>UPS</v>
          </cell>
          <cell r="I103" t="str">
            <v>UPS_B(1,000만원 이상)</v>
          </cell>
          <cell r="K103" t="str">
            <v xml:space="preserve">[일반] 전원 및 환경설비 UPS UPS_B(1,000만원 이상) </v>
          </cell>
          <cell r="L103" t="str">
            <v>대</v>
          </cell>
          <cell r="M103">
            <v>97226</v>
          </cell>
          <cell r="N103">
            <v>97226</v>
          </cell>
          <cell r="R103" t="str">
            <v/>
          </cell>
        </row>
        <row r="104">
          <cell r="B104">
            <v>20001103</v>
          </cell>
          <cell r="E104" t="str">
            <v>H/W유지보수</v>
          </cell>
          <cell r="F104" t="str">
            <v>[일반]</v>
          </cell>
          <cell r="G104" t="str">
            <v>전원 및 환경설비</v>
          </cell>
          <cell r="H104" t="str">
            <v>UPS</v>
          </cell>
          <cell r="I104" t="str">
            <v>UPS_C(1,000만원 미만)</v>
          </cell>
          <cell r="K104" t="str">
            <v xml:space="preserve">[일반] 전원 및 환경설비 UPS UPS_C(1,000만원 미만) </v>
          </cell>
          <cell r="L104" t="str">
            <v>대</v>
          </cell>
          <cell r="M104">
            <v>38556</v>
          </cell>
          <cell r="N104">
            <v>38556</v>
          </cell>
          <cell r="R104" t="str">
            <v/>
          </cell>
        </row>
        <row r="105">
          <cell r="B105">
            <v>20001104</v>
          </cell>
          <cell r="E105" t="str">
            <v>H/W유지보수</v>
          </cell>
          <cell r="F105" t="str">
            <v>[일반]</v>
          </cell>
          <cell r="G105" t="str">
            <v>전원 및 환경설비</v>
          </cell>
          <cell r="H105" t="str">
            <v>STS</v>
          </cell>
          <cell r="I105" t="str">
            <v>400A 이상</v>
          </cell>
          <cell r="K105" t="str">
            <v xml:space="preserve">[일반] 전원 및 환경설비 STS 400A 이상 </v>
          </cell>
          <cell r="L105" t="str">
            <v>대</v>
          </cell>
          <cell r="M105">
            <v>332519</v>
          </cell>
          <cell r="N105">
            <v>332519</v>
          </cell>
          <cell r="R105" t="str">
            <v/>
          </cell>
        </row>
        <row r="106">
          <cell r="B106">
            <v>20001105</v>
          </cell>
          <cell r="E106" t="str">
            <v>H/W유지보수</v>
          </cell>
          <cell r="F106" t="str">
            <v>[일반]</v>
          </cell>
          <cell r="G106" t="str">
            <v>전원 및 환경설비</v>
          </cell>
          <cell r="H106" t="str">
            <v>축전지</v>
          </cell>
          <cell r="I106" t="str">
            <v>축전지_A(1,000만원 이상)</v>
          </cell>
          <cell r="K106" t="str">
            <v xml:space="preserve">[일반] 전원 및 환경설비 축전지 축전지_A(1,000만원 이상) </v>
          </cell>
          <cell r="L106" t="str">
            <v>조</v>
          </cell>
          <cell r="M106">
            <v>178159</v>
          </cell>
          <cell r="N106">
            <v>178159</v>
          </cell>
          <cell r="R106" t="str">
            <v/>
          </cell>
        </row>
        <row r="107">
          <cell r="B107">
            <v>20001106</v>
          </cell>
          <cell r="E107" t="str">
            <v>H/W유지보수</v>
          </cell>
          <cell r="F107" t="str">
            <v>[일반]</v>
          </cell>
          <cell r="G107" t="str">
            <v>전원 및 환경설비</v>
          </cell>
          <cell r="H107" t="str">
            <v>축전지</v>
          </cell>
          <cell r="I107" t="str">
            <v>축전지_B(500만원 이상)</v>
          </cell>
          <cell r="K107" t="str">
            <v xml:space="preserve">[일반] 전원 및 환경설비 축전지 축전지_B(500만원 이상) </v>
          </cell>
          <cell r="L107" t="str">
            <v>조</v>
          </cell>
          <cell r="M107">
            <v>36473</v>
          </cell>
          <cell r="N107">
            <v>36473</v>
          </cell>
          <cell r="R107" t="str">
            <v/>
          </cell>
        </row>
        <row r="108">
          <cell r="B108">
            <v>20001107</v>
          </cell>
          <cell r="E108" t="str">
            <v>H/W유지보수</v>
          </cell>
          <cell r="F108" t="str">
            <v>[일반]</v>
          </cell>
          <cell r="G108" t="str">
            <v>전원 및 환경설비</v>
          </cell>
          <cell r="H108" t="str">
            <v>축전지</v>
          </cell>
          <cell r="I108" t="str">
            <v>축전지_C(500만원 미만)</v>
          </cell>
          <cell r="K108" t="str">
            <v xml:space="preserve">[일반] 전원 및 환경설비 축전지 축전지_C(500만원 미만) </v>
          </cell>
          <cell r="L108" t="str">
            <v>조</v>
          </cell>
          <cell r="M108">
            <v>14175</v>
          </cell>
          <cell r="N108">
            <v>14175</v>
          </cell>
          <cell r="R108" t="str">
            <v/>
          </cell>
        </row>
        <row r="109">
          <cell r="B109">
            <v>20001108</v>
          </cell>
          <cell r="E109" t="str">
            <v>H/W유지보수</v>
          </cell>
          <cell r="F109" t="str">
            <v>[일반]</v>
          </cell>
          <cell r="G109" t="str">
            <v>전원 및 환경설비</v>
          </cell>
          <cell r="H109" t="str">
            <v>AVR</v>
          </cell>
          <cell r="I109" t="str">
            <v>AVR</v>
          </cell>
          <cell r="K109" t="str">
            <v xml:space="preserve">[일반] 전원 및 환경설비 AVR AVR </v>
          </cell>
          <cell r="L109" t="str">
            <v>대</v>
          </cell>
          <cell r="M109">
            <v>2657</v>
          </cell>
          <cell r="N109">
            <v>2657</v>
          </cell>
          <cell r="R109" t="str">
            <v/>
          </cell>
        </row>
        <row r="110">
          <cell r="B110">
            <v>20001109</v>
          </cell>
          <cell r="E110" t="str">
            <v>H/W유지보수</v>
          </cell>
          <cell r="F110" t="str">
            <v>[일반]</v>
          </cell>
          <cell r="G110" t="str">
            <v>전원 및 환경설비</v>
          </cell>
          <cell r="H110" t="str">
            <v>공조설비</v>
          </cell>
          <cell r="I110" t="str">
            <v>항온항습기</v>
          </cell>
          <cell r="K110" t="str">
            <v xml:space="preserve">[일반] 전원 및 환경설비 공조설비 항온항습기 </v>
          </cell>
          <cell r="L110" t="str">
            <v>대</v>
          </cell>
          <cell r="M110">
            <v>34808</v>
          </cell>
          <cell r="N110">
            <v>34808</v>
          </cell>
          <cell r="R110" t="str">
            <v/>
          </cell>
        </row>
        <row r="111">
          <cell r="B111">
            <v>20001110</v>
          </cell>
          <cell r="E111" t="str">
            <v>H/W유지보수</v>
          </cell>
          <cell r="F111" t="str">
            <v>[일반]</v>
          </cell>
          <cell r="G111" t="str">
            <v>전원 및 환경설비</v>
          </cell>
          <cell r="H111" t="str">
            <v>공조설비</v>
          </cell>
          <cell r="I111" t="str">
            <v>에어컨</v>
          </cell>
          <cell r="K111" t="str">
            <v xml:space="preserve">[일반] 전원 및 환경설비 공조설비 에어컨 </v>
          </cell>
          <cell r="L111" t="str">
            <v>대</v>
          </cell>
          <cell r="M111">
            <v>15947</v>
          </cell>
          <cell r="N111">
            <v>15947</v>
          </cell>
          <cell r="R111" t="str">
            <v/>
          </cell>
        </row>
        <row r="112">
          <cell r="B112">
            <v>20001111</v>
          </cell>
          <cell r="E112" t="str">
            <v>H/W유지보수</v>
          </cell>
          <cell r="F112" t="str">
            <v>[일반]</v>
          </cell>
          <cell r="G112" t="str">
            <v>전원 및 환경설비</v>
          </cell>
          <cell r="H112" t="str">
            <v>공조설비</v>
          </cell>
          <cell r="I112" t="str">
            <v>냉난방기</v>
          </cell>
          <cell r="K112" t="str">
            <v xml:space="preserve">[일반] 전원 및 환경설비 공조설비 냉난방기 </v>
          </cell>
          <cell r="L112" t="str">
            <v>대</v>
          </cell>
          <cell r="M112">
            <v>15614</v>
          </cell>
          <cell r="N112">
            <v>15614</v>
          </cell>
          <cell r="R112" t="str">
            <v/>
          </cell>
        </row>
        <row r="113">
          <cell r="B113">
            <v>20001112</v>
          </cell>
          <cell r="E113" t="str">
            <v>H/W유지보수</v>
          </cell>
          <cell r="F113" t="str">
            <v>[일반]</v>
          </cell>
          <cell r="G113" t="str">
            <v>전원 및 환경설비</v>
          </cell>
          <cell r="H113" t="str">
            <v>공조설비</v>
          </cell>
          <cell r="I113" t="str">
            <v>공기청정기</v>
          </cell>
          <cell r="K113" t="str">
            <v xml:space="preserve">[일반] 전원 및 환경설비 공조설비 공기청정기 </v>
          </cell>
          <cell r="L113" t="str">
            <v>대</v>
          </cell>
          <cell r="M113">
            <v>5093</v>
          </cell>
          <cell r="N113">
            <v>5093</v>
          </cell>
          <cell r="R113" t="str">
            <v/>
          </cell>
        </row>
        <row r="114">
          <cell r="B114">
            <v>20001113</v>
          </cell>
          <cell r="E114" t="str">
            <v>H/W유지보수</v>
          </cell>
          <cell r="F114" t="str">
            <v>[일반]</v>
          </cell>
          <cell r="G114" t="str">
            <v>교환설비</v>
          </cell>
          <cell r="H114" t="str">
            <v>전자교환기</v>
          </cell>
          <cell r="I114" t="str">
            <v>1000회선이상</v>
          </cell>
          <cell r="K114" t="str">
            <v xml:space="preserve">[일반] 교환설비 전자교환기 1000회선이상 </v>
          </cell>
          <cell r="L114" t="str">
            <v>대</v>
          </cell>
          <cell r="M114">
            <v>288704</v>
          </cell>
          <cell r="N114">
            <v>288704</v>
          </cell>
          <cell r="R114" t="str">
            <v/>
          </cell>
        </row>
        <row r="115">
          <cell r="B115">
            <v>20001114</v>
          </cell>
          <cell r="E115" t="str">
            <v>H/W유지보수</v>
          </cell>
          <cell r="F115" t="str">
            <v>[일반]</v>
          </cell>
          <cell r="G115" t="str">
            <v>교환설비</v>
          </cell>
          <cell r="H115" t="str">
            <v>전자교환기</v>
          </cell>
          <cell r="I115" t="str">
            <v>500회선이상</v>
          </cell>
          <cell r="K115" t="str">
            <v xml:space="preserve">[일반] 교환설비 전자교환기 500회선이상 </v>
          </cell>
          <cell r="L115" t="str">
            <v>대</v>
          </cell>
          <cell r="M115">
            <v>176205</v>
          </cell>
          <cell r="N115">
            <v>176205</v>
          </cell>
          <cell r="R115" t="str">
            <v/>
          </cell>
        </row>
        <row r="116">
          <cell r="B116">
            <v>20001115</v>
          </cell>
          <cell r="E116" t="str">
            <v>H/W유지보수</v>
          </cell>
          <cell r="F116" t="str">
            <v>[일반]</v>
          </cell>
          <cell r="G116" t="str">
            <v>교환설비</v>
          </cell>
          <cell r="H116" t="str">
            <v>전자교환기</v>
          </cell>
          <cell r="I116" t="str">
            <v>500회선미만</v>
          </cell>
          <cell r="K116" t="str">
            <v xml:space="preserve">[일반] 교환설비 전자교환기 500회선미만 </v>
          </cell>
          <cell r="L116" t="str">
            <v>대</v>
          </cell>
          <cell r="M116">
            <v>130033</v>
          </cell>
          <cell r="N116">
            <v>130033</v>
          </cell>
          <cell r="R116" t="str">
            <v/>
          </cell>
        </row>
        <row r="117">
          <cell r="B117">
            <v>20001116</v>
          </cell>
          <cell r="E117" t="str">
            <v>H/W유지보수</v>
          </cell>
          <cell r="F117" t="str">
            <v>[일반]</v>
          </cell>
          <cell r="G117" t="str">
            <v>교환설비</v>
          </cell>
          <cell r="H117" t="str">
            <v>IP교환시스템</v>
          </cell>
          <cell r="I117" t="str">
            <v>IPT미디어장치(Center)</v>
          </cell>
          <cell r="K117" t="str">
            <v xml:space="preserve">[일반] 교환설비 IP교환시스템 IPT미디어장치(Center) </v>
          </cell>
          <cell r="L117" t="str">
            <v>대</v>
          </cell>
          <cell r="M117">
            <v>818423</v>
          </cell>
          <cell r="N117">
            <v>818423</v>
          </cell>
          <cell r="R117" t="str">
            <v/>
          </cell>
        </row>
        <row r="118">
          <cell r="B118">
            <v>20001117</v>
          </cell>
          <cell r="E118" t="str">
            <v>H/W유지보수</v>
          </cell>
          <cell r="F118" t="str">
            <v>[일반]</v>
          </cell>
          <cell r="G118" t="str">
            <v>교환설비</v>
          </cell>
          <cell r="H118" t="str">
            <v>IP교환시스템</v>
          </cell>
          <cell r="I118" t="str">
            <v>IPT미디어장치(Remote)</v>
          </cell>
          <cell r="K118" t="str">
            <v xml:space="preserve">[일반] 교환설비 IP교환시스템 IPT미디어장치(Remote) </v>
          </cell>
          <cell r="L118" t="str">
            <v>대</v>
          </cell>
          <cell r="M118">
            <v>1794138</v>
          </cell>
          <cell r="N118">
            <v>1794138</v>
          </cell>
          <cell r="R118" t="str">
            <v/>
          </cell>
        </row>
        <row r="119">
          <cell r="B119">
            <v>20001118</v>
          </cell>
          <cell r="E119" t="str">
            <v>H/W유지보수</v>
          </cell>
          <cell r="F119" t="str">
            <v>[일반]</v>
          </cell>
          <cell r="G119" t="str">
            <v>교환설비</v>
          </cell>
          <cell r="H119" t="str">
            <v>IP교환시스템</v>
          </cell>
          <cell r="I119" t="str">
            <v>IPT_GATEWAY(Center)</v>
          </cell>
          <cell r="K119" t="str">
            <v xml:space="preserve">[일반] 교환설비 IP교환시스템 IPT_GATEWAY(Center) </v>
          </cell>
          <cell r="L119" t="str">
            <v>대</v>
          </cell>
          <cell r="M119">
            <v>262347</v>
          </cell>
          <cell r="N119">
            <v>262347</v>
          </cell>
          <cell r="R119" t="str">
            <v/>
          </cell>
        </row>
        <row r="120">
          <cell r="B120">
            <v>20001119</v>
          </cell>
          <cell r="E120" t="str">
            <v>H/W유지보수</v>
          </cell>
          <cell r="F120" t="str">
            <v>[일반]</v>
          </cell>
          <cell r="G120" t="str">
            <v>교환설비</v>
          </cell>
          <cell r="H120" t="str">
            <v>IP교환시스템</v>
          </cell>
          <cell r="I120" t="str">
            <v>IPT_GATEWAY(Remote)</v>
          </cell>
          <cell r="K120" t="str">
            <v xml:space="preserve">[일반] 교환설비 IP교환시스템 IPT_GATEWAY(Remote) </v>
          </cell>
          <cell r="L120" t="str">
            <v>대</v>
          </cell>
          <cell r="M120">
            <v>275259</v>
          </cell>
          <cell r="N120">
            <v>275259</v>
          </cell>
          <cell r="R120" t="str">
            <v/>
          </cell>
        </row>
        <row r="121">
          <cell r="B121">
            <v>20001120</v>
          </cell>
          <cell r="E121" t="str">
            <v>H/W유지보수</v>
          </cell>
          <cell r="F121" t="str">
            <v>[일반]</v>
          </cell>
          <cell r="G121" t="str">
            <v>교환설비</v>
          </cell>
          <cell r="H121" t="str">
            <v>IP교환시스템</v>
          </cell>
          <cell r="I121" t="str">
            <v>IPT부가지원장치(XML,호추적등)</v>
          </cell>
          <cell r="K121" t="str">
            <v xml:space="preserve">[일반] 교환설비 IP교환시스템 IPT부가지원장치(XML,호추적등) </v>
          </cell>
          <cell r="L121" t="str">
            <v>대</v>
          </cell>
          <cell r="M121">
            <v>348569</v>
          </cell>
          <cell r="N121">
            <v>348569</v>
          </cell>
          <cell r="R121" t="str">
            <v/>
          </cell>
        </row>
        <row r="122">
          <cell r="B122">
            <v>20001121</v>
          </cell>
          <cell r="E122" t="str">
            <v>H/W유지보수</v>
          </cell>
          <cell r="F122" t="str">
            <v>[일반]</v>
          </cell>
          <cell r="G122" t="str">
            <v>교환설비</v>
          </cell>
          <cell r="H122" t="str">
            <v>IP계통운영통신시스템</v>
          </cell>
          <cell r="I122" t="str">
            <v>주장치(중,48회선이상)</v>
          </cell>
          <cell r="K122" t="str">
            <v xml:space="preserve">[일반] 교환설비 IP계통운영통신시스템 주장치(중,48회선이상) </v>
          </cell>
          <cell r="L122" t="str">
            <v>대</v>
          </cell>
          <cell r="M122">
            <v>201017</v>
          </cell>
          <cell r="N122">
            <v>201017</v>
          </cell>
          <cell r="R122" t="str">
            <v/>
          </cell>
        </row>
        <row r="123">
          <cell r="B123">
            <v>20001122</v>
          </cell>
          <cell r="E123" t="str">
            <v>H/W유지보수</v>
          </cell>
          <cell r="F123" t="str">
            <v>[일반]</v>
          </cell>
          <cell r="G123" t="str">
            <v>교환설비</v>
          </cell>
          <cell r="H123" t="str">
            <v>IP계통운영통신시스템</v>
          </cell>
          <cell r="I123" t="str">
            <v>주장치(소,48회선미만)</v>
          </cell>
          <cell r="K123" t="str">
            <v xml:space="preserve">[일반] 교환설비 IP계통운영통신시스템 주장치(소,48회선미만) </v>
          </cell>
          <cell r="L123" t="str">
            <v>대</v>
          </cell>
          <cell r="M123">
            <v>141020</v>
          </cell>
          <cell r="N123">
            <v>141020</v>
          </cell>
          <cell r="R123" t="str">
            <v/>
          </cell>
        </row>
        <row r="124">
          <cell r="B124">
            <v>20001123</v>
          </cell>
          <cell r="E124" t="str">
            <v>H/W유지보수</v>
          </cell>
          <cell r="F124" t="str">
            <v>[일반]</v>
          </cell>
          <cell r="G124" t="str">
            <v>교환설비</v>
          </cell>
          <cell r="H124" t="str">
            <v>IP계통운영통신시스템</v>
          </cell>
          <cell r="I124" t="str">
            <v>IP계통운영 녹음장치</v>
          </cell>
          <cell r="K124" t="str">
            <v xml:space="preserve">[일반] 교환설비 IP계통운영통신시스템 IP계통운영 녹음장치 </v>
          </cell>
          <cell r="L124" t="str">
            <v>대</v>
          </cell>
          <cell r="M124">
            <v>48768</v>
          </cell>
          <cell r="N124">
            <v>48768</v>
          </cell>
          <cell r="R124" t="str">
            <v/>
          </cell>
        </row>
        <row r="125">
          <cell r="B125">
            <v>20001124</v>
          </cell>
          <cell r="E125" t="str">
            <v>H/W유지보수</v>
          </cell>
          <cell r="F125" t="str">
            <v>[일반]</v>
          </cell>
          <cell r="G125" t="str">
            <v>교환설비</v>
          </cell>
          <cell r="H125" t="str">
            <v>IP계통운영통신시스템</v>
          </cell>
          <cell r="I125" t="str">
            <v>IP계통운영 부가지원장치(ARS, NAC)</v>
          </cell>
          <cell r="K125" t="str">
            <v xml:space="preserve">[일반] 교환설비 IP계통운영통신시스템 IP계통운영 부가지원장치(ARS, NAC) </v>
          </cell>
          <cell r="L125" t="str">
            <v>대</v>
          </cell>
          <cell r="M125">
            <v>48054</v>
          </cell>
          <cell r="N125">
            <v>48054</v>
          </cell>
          <cell r="R125" t="str">
            <v/>
          </cell>
        </row>
        <row r="126">
          <cell r="B126">
            <v>20001125</v>
          </cell>
          <cell r="E126" t="str">
            <v>H/W유지보수</v>
          </cell>
          <cell r="F126" t="str">
            <v>[일반]</v>
          </cell>
          <cell r="G126" t="str">
            <v>교환설비</v>
          </cell>
          <cell r="H126" t="str">
            <v>IP계통운영통신시스템</v>
          </cell>
          <cell r="I126" t="str">
            <v>IP사령원콘솔</v>
          </cell>
          <cell r="K126" t="str">
            <v xml:space="preserve">[일반] 교환설비 IP계통운영통신시스템 IP사령원콘솔 </v>
          </cell>
          <cell r="L126" t="str">
            <v>대</v>
          </cell>
          <cell r="M126">
            <v>12798</v>
          </cell>
          <cell r="N126">
            <v>12798</v>
          </cell>
          <cell r="R126" t="str">
            <v/>
          </cell>
        </row>
        <row r="127">
          <cell r="B127">
            <v>20001126</v>
          </cell>
          <cell r="E127" t="str">
            <v>H/W유지보수</v>
          </cell>
          <cell r="F127" t="str">
            <v>[일반]</v>
          </cell>
          <cell r="G127" t="str">
            <v>교환설비</v>
          </cell>
          <cell r="H127" t="str">
            <v>IP계통운영통신시스템</v>
          </cell>
          <cell r="I127" t="str">
            <v>EoPDH</v>
          </cell>
          <cell r="K127" t="str">
            <v xml:space="preserve">[일반] 교환설비 IP계통운영통신시스템 EoPDH </v>
          </cell>
          <cell r="L127" t="str">
            <v>대</v>
          </cell>
          <cell r="M127">
            <v>12736</v>
          </cell>
          <cell r="N127">
            <v>12736</v>
          </cell>
          <cell r="R127" t="str">
            <v/>
          </cell>
        </row>
        <row r="128">
          <cell r="B128">
            <v>20001127</v>
          </cell>
          <cell r="E128" t="str">
            <v>H/W유지보수</v>
          </cell>
          <cell r="F128" t="str">
            <v>[일반]</v>
          </cell>
          <cell r="G128" t="str">
            <v>교환설비</v>
          </cell>
          <cell r="H128" t="str">
            <v>계통운영통신시스템</v>
          </cell>
          <cell r="I128" t="str">
            <v>키폰형 계통운영통신시스템</v>
          </cell>
          <cell r="K128" t="str">
            <v xml:space="preserve">[일반] 교환설비 계통운영통신시스템 키폰형 계통운영통신시스템 </v>
          </cell>
          <cell r="L128" t="str">
            <v>대</v>
          </cell>
          <cell r="M128">
            <v>110680</v>
          </cell>
          <cell r="N128">
            <v>110680</v>
          </cell>
          <cell r="R128" t="str">
            <v/>
          </cell>
        </row>
        <row r="129">
          <cell r="B129">
            <v>20001128</v>
          </cell>
          <cell r="E129" t="str">
            <v>H/W유지보수</v>
          </cell>
          <cell r="F129" t="str">
            <v>[일반]</v>
          </cell>
          <cell r="G129" t="str">
            <v>교환설비</v>
          </cell>
          <cell r="H129" t="str">
            <v>계통운영통신시스템</v>
          </cell>
          <cell r="I129" t="str">
            <v>간이형 계통운영통신시스템</v>
          </cell>
          <cell r="K129" t="str">
            <v xml:space="preserve">[일반] 교환설비 계통운영통신시스템 간이형 계통운영통신시스템 </v>
          </cell>
          <cell r="L129" t="str">
            <v>대</v>
          </cell>
          <cell r="M129">
            <v>15535</v>
          </cell>
          <cell r="N129">
            <v>15535</v>
          </cell>
          <cell r="R129" t="str">
            <v/>
          </cell>
        </row>
        <row r="130">
          <cell r="B130">
            <v>20001129</v>
          </cell>
          <cell r="E130" t="str">
            <v>H/W유지보수</v>
          </cell>
          <cell r="F130" t="str">
            <v>[일반]</v>
          </cell>
          <cell r="G130" t="str">
            <v>교환설비</v>
          </cell>
          <cell r="H130" t="str">
            <v>계통운영통신시스템</v>
          </cell>
          <cell r="I130" t="str">
            <v>디지털녹음장치</v>
          </cell>
          <cell r="K130" t="str">
            <v xml:space="preserve">[일반] 교환설비 계통운영통신시스템 디지털녹음장치 </v>
          </cell>
          <cell r="L130" t="str">
            <v>대</v>
          </cell>
          <cell r="M130">
            <v>130287</v>
          </cell>
          <cell r="N130">
            <v>130287</v>
          </cell>
          <cell r="R130" t="str">
            <v/>
          </cell>
        </row>
        <row r="131">
          <cell r="B131">
            <v>20001130</v>
          </cell>
          <cell r="E131" t="str">
            <v>H/W유지보수</v>
          </cell>
          <cell r="F131" t="str">
            <v>[일반]</v>
          </cell>
          <cell r="G131" t="str">
            <v>교환설비</v>
          </cell>
          <cell r="H131" t="str">
            <v>키폰</v>
          </cell>
          <cell r="I131" t="str">
            <v>키폰 주장치</v>
          </cell>
          <cell r="K131" t="str">
            <v xml:space="preserve">[일반] 교환설비 키폰 키폰 주장치 </v>
          </cell>
          <cell r="L131" t="str">
            <v>대</v>
          </cell>
          <cell r="M131">
            <v>19489</v>
          </cell>
          <cell r="N131">
            <v>19489</v>
          </cell>
          <cell r="R131" t="str">
            <v/>
          </cell>
        </row>
        <row r="132">
          <cell r="B132">
            <v>20001131</v>
          </cell>
          <cell r="E132" t="str">
            <v>H/W유지보수</v>
          </cell>
          <cell r="F132" t="str">
            <v>[일반]</v>
          </cell>
          <cell r="G132" t="str">
            <v>교환설비</v>
          </cell>
          <cell r="H132" t="str">
            <v>비디오폰</v>
          </cell>
          <cell r="I132" t="str">
            <v>비디오폰</v>
          </cell>
          <cell r="K132" t="str">
            <v xml:space="preserve">[일반] 교환설비 비디오폰 비디오폰 </v>
          </cell>
          <cell r="L132" t="str">
            <v>대</v>
          </cell>
          <cell r="M132">
            <v>3900</v>
          </cell>
          <cell r="N132">
            <v>3900</v>
          </cell>
          <cell r="R132" t="str">
            <v/>
          </cell>
        </row>
        <row r="133">
          <cell r="B133">
            <v>20001132</v>
          </cell>
          <cell r="E133" t="str">
            <v>H/W유지보수</v>
          </cell>
          <cell r="F133" t="str">
            <v>[일반]</v>
          </cell>
          <cell r="G133" t="str">
            <v>교환설비</v>
          </cell>
          <cell r="H133" t="str">
            <v>인터폰</v>
          </cell>
          <cell r="I133" t="str">
            <v>인터폰</v>
          </cell>
          <cell r="K133" t="str">
            <v xml:space="preserve">[일반] 교환설비 인터폰 인터폰 </v>
          </cell>
          <cell r="L133" t="str">
            <v>대</v>
          </cell>
          <cell r="M133">
            <v>2015</v>
          </cell>
          <cell r="N133">
            <v>2015</v>
          </cell>
          <cell r="R133" t="str">
            <v/>
          </cell>
        </row>
        <row r="134">
          <cell r="B134">
            <v>20001133</v>
          </cell>
          <cell r="E134" t="str">
            <v>H/W유지보수</v>
          </cell>
          <cell r="F134" t="str">
            <v>[일반]</v>
          </cell>
          <cell r="G134" t="str">
            <v>교환설비</v>
          </cell>
          <cell r="H134" t="str">
            <v>일반전화기</v>
          </cell>
          <cell r="I134" t="str">
            <v>다기능전화기(디지털폰,키폰)</v>
          </cell>
          <cell r="K134" t="str">
            <v xml:space="preserve">[일반] 교환설비 일반전화기 다기능전화기(디지털폰,키폰) </v>
          </cell>
          <cell r="L134" t="str">
            <v>대</v>
          </cell>
          <cell r="M134">
            <v>1110</v>
          </cell>
          <cell r="N134">
            <v>1110</v>
          </cell>
          <cell r="R134" t="str">
            <v/>
          </cell>
        </row>
        <row r="135">
          <cell r="B135">
            <v>20001134</v>
          </cell>
          <cell r="E135" t="str">
            <v>H/W유지보수</v>
          </cell>
          <cell r="F135" t="str">
            <v>[일반]</v>
          </cell>
          <cell r="G135" t="str">
            <v>교환설비</v>
          </cell>
          <cell r="H135" t="str">
            <v>일반전화기</v>
          </cell>
          <cell r="I135" t="str">
            <v>무선전화기</v>
          </cell>
          <cell r="K135" t="str">
            <v xml:space="preserve">[일반] 교환설비 일반전화기 무선전화기 </v>
          </cell>
          <cell r="L135" t="str">
            <v>대</v>
          </cell>
          <cell r="M135">
            <v>692</v>
          </cell>
          <cell r="N135">
            <v>692</v>
          </cell>
          <cell r="R135" t="str">
            <v/>
          </cell>
        </row>
        <row r="136">
          <cell r="B136">
            <v>20001135</v>
          </cell>
          <cell r="E136" t="str">
            <v>H/W유지보수</v>
          </cell>
          <cell r="F136" t="str">
            <v>[일반]</v>
          </cell>
          <cell r="G136" t="str">
            <v>교환설비</v>
          </cell>
          <cell r="H136" t="str">
            <v>IP전화기</v>
          </cell>
          <cell r="I136" t="str">
            <v>IP전화기(고급형)</v>
          </cell>
          <cell r="K136" t="str">
            <v xml:space="preserve">[일반] 교환설비 IP전화기 IP전화기(고급형) </v>
          </cell>
          <cell r="L136" t="str">
            <v>대</v>
          </cell>
          <cell r="M136">
            <v>1966</v>
          </cell>
          <cell r="N136">
            <v>1966</v>
          </cell>
          <cell r="R136" t="str">
            <v/>
          </cell>
        </row>
        <row r="137">
          <cell r="B137">
            <v>20001136</v>
          </cell>
          <cell r="E137" t="str">
            <v>H/W유지보수</v>
          </cell>
          <cell r="F137" t="str">
            <v>[일반]</v>
          </cell>
          <cell r="G137" t="str">
            <v>교환설비</v>
          </cell>
          <cell r="H137" t="str">
            <v>IP전화기</v>
          </cell>
          <cell r="I137" t="str">
            <v>IP전화기(보급형)</v>
          </cell>
          <cell r="K137" t="str">
            <v xml:space="preserve">[일반] 교환설비 IP전화기 IP전화기(보급형) </v>
          </cell>
          <cell r="L137" t="str">
            <v>대</v>
          </cell>
          <cell r="M137">
            <v>1414</v>
          </cell>
          <cell r="N137">
            <v>1414</v>
          </cell>
          <cell r="R137" t="str">
            <v/>
          </cell>
        </row>
        <row r="138">
          <cell r="B138">
            <v>20001137</v>
          </cell>
          <cell r="E138" t="str">
            <v>H/W유지보수</v>
          </cell>
          <cell r="F138" t="str">
            <v>[일반]</v>
          </cell>
          <cell r="G138" t="str">
            <v>교환설비</v>
          </cell>
          <cell r="H138" t="str">
            <v>팩시밀리</v>
          </cell>
          <cell r="I138" t="str">
            <v>팩시밀리</v>
          </cell>
          <cell r="K138" t="str">
            <v xml:space="preserve">[일반] 교환설비 팩시밀리 팩시밀리 </v>
          </cell>
          <cell r="L138" t="str">
            <v>대</v>
          </cell>
          <cell r="M138">
            <v>3921</v>
          </cell>
          <cell r="N138">
            <v>3921</v>
          </cell>
          <cell r="Q138" t="str">
            <v>유지보수</v>
          </cell>
          <cell r="R138">
            <v>2865</v>
          </cell>
        </row>
        <row r="139">
          <cell r="B139">
            <v>20001138</v>
          </cell>
          <cell r="E139" t="str">
            <v>H/W유지보수</v>
          </cell>
          <cell r="F139" t="str">
            <v>[일반]</v>
          </cell>
          <cell r="G139" t="str">
            <v>무선설비</v>
          </cell>
          <cell r="H139" t="str">
            <v>UHF, VHF</v>
          </cell>
          <cell r="I139" t="str">
            <v>고정, 기지국</v>
          </cell>
          <cell r="K139" t="str">
            <v xml:space="preserve">[일반] 무선설비 UHF, VHF 고정, 기지국 </v>
          </cell>
          <cell r="L139" t="str">
            <v>대</v>
          </cell>
          <cell r="M139">
            <v>19496</v>
          </cell>
          <cell r="N139">
            <v>19496</v>
          </cell>
          <cell r="R139" t="str">
            <v/>
          </cell>
        </row>
        <row r="140">
          <cell r="B140">
            <v>20001139</v>
          </cell>
          <cell r="E140" t="str">
            <v>H/W유지보수</v>
          </cell>
          <cell r="F140" t="str">
            <v>[일반]</v>
          </cell>
          <cell r="G140" t="str">
            <v>무선설비</v>
          </cell>
          <cell r="H140" t="str">
            <v>UHF, VHF</v>
          </cell>
          <cell r="I140" t="str">
            <v>육상이동국</v>
          </cell>
          <cell r="K140" t="str">
            <v xml:space="preserve">[일반] 무선설비 UHF, VHF 육상이동국 </v>
          </cell>
          <cell r="L140" t="str">
            <v>대</v>
          </cell>
          <cell r="M140">
            <v>14363</v>
          </cell>
          <cell r="N140">
            <v>14363</v>
          </cell>
          <cell r="R140" t="str">
            <v/>
          </cell>
        </row>
        <row r="141">
          <cell r="B141">
            <v>20001140</v>
          </cell>
          <cell r="E141" t="str">
            <v>H/W유지보수</v>
          </cell>
          <cell r="F141" t="str">
            <v>[일반]</v>
          </cell>
          <cell r="G141" t="str">
            <v>무선설비</v>
          </cell>
          <cell r="H141" t="str">
            <v>UHF, VHF</v>
          </cell>
          <cell r="I141" t="str">
            <v>휴대용</v>
          </cell>
          <cell r="K141" t="str">
            <v xml:space="preserve">[일반] 무선설비 UHF, VHF 휴대용 </v>
          </cell>
          <cell r="L141" t="str">
            <v>대</v>
          </cell>
          <cell r="M141">
            <v>7487</v>
          </cell>
          <cell r="N141">
            <v>7487</v>
          </cell>
          <cell r="R141" t="str">
            <v/>
          </cell>
        </row>
        <row r="142">
          <cell r="B142">
            <v>20001141</v>
          </cell>
          <cell r="E142" t="str">
            <v>H/W유지보수</v>
          </cell>
          <cell r="F142" t="str">
            <v>[일반]</v>
          </cell>
          <cell r="G142" t="str">
            <v>무선설비</v>
          </cell>
          <cell r="H142" t="str">
            <v>디지털TRS</v>
          </cell>
          <cell r="I142" t="str">
            <v>디지털TRS 교환기</v>
          </cell>
          <cell r="K142" t="str">
            <v xml:space="preserve">[일반] 무선설비 디지털TRS 디지털TRS 교환기 </v>
          </cell>
          <cell r="L142" t="str">
            <v>대</v>
          </cell>
          <cell r="M142">
            <v>1615343</v>
          </cell>
          <cell r="N142">
            <v>1615343</v>
          </cell>
          <cell r="R142" t="str">
            <v/>
          </cell>
        </row>
        <row r="143">
          <cell r="B143">
            <v>20001142</v>
          </cell>
          <cell r="E143" t="str">
            <v>H/W유지보수</v>
          </cell>
          <cell r="F143" t="str">
            <v>[일반]</v>
          </cell>
          <cell r="G143" t="str">
            <v>무선설비</v>
          </cell>
          <cell r="H143" t="str">
            <v>디지털TRS</v>
          </cell>
          <cell r="I143" t="str">
            <v>이동중계(국)장치(1)</v>
          </cell>
          <cell r="K143" t="str">
            <v xml:space="preserve">[일반] 무선설비 디지털TRS 이동중계(국)장치(1) </v>
          </cell>
          <cell r="L143" t="str">
            <v>대</v>
          </cell>
          <cell r="M143">
            <v>558426</v>
          </cell>
          <cell r="N143">
            <v>558426</v>
          </cell>
          <cell r="R143" t="str">
            <v/>
          </cell>
        </row>
        <row r="144">
          <cell r="B144">
            <v>20001143</v>
          </cell>
          <cell r="E144" t="str">
            <v>H/W유지보수</v>
          </cell>
          <cell r="F144" t="str">
            <v>[일반]</v>
          </cell>
          <cell r="G144" t="str">
            <v>무선설비</v>
          </cell>
          <cell r="H144" t="str">
            <v>디지털TRS</v>
          </cell>
          <cell r="I144" t="str">
            <v>무선통신장치(WiMAX)</v>
          </cell>
          <cell r="K144" t="str">
            <v xml:space="preserve">[일반] 무선설비 디지털TRS 무선통신장치(WiMAX) </v>
          </cell>
          <cell r="L144" t="str">
            <v>대</v>
          </cell>
          <cell r="M144">
            <v>67443</v>
          </cell>
          <cell r="N144">
            <v>67443</v>
          </cell>
          <cell r="R144" t="str">
            <v/>
          </cell>
        </row>
        <row r="145">
          <cell r="B145">
            <v>20001144</v>
          </cell>
          <cell r="E145" t="str">
            <v>H/W유지보수</v>
          </cell>
          <cell r="F145" t="str">
            <v>[일반]</v>
          </cell>
          <cell r="G145" t="str">
            <v>무선설비</v>
          </cell>
          <cell r="H145" t="str">
            <v>디지털TRS</v>
          </cell>
          <cell r="I145" t="str">
            <v>TDM GW(SLOT형)</v>
          </cell>
          <cell r="K145" t="str">
            <v xml:space="preserve">[일반] 무선설비 디지털TRS TDM GW(SLOT형) </v>
          </cell>
          <cell r="L145" t="str">
            <v>대</v>
          </cell>
          <cell r="M145">
            <v>8534</v>
          </cell>
          <cell r="N145">
            <v>8534</v>
          </cell>
          <cell r="R145" t="str">
            <v/>
          </cell>
        </row>
        <row r="146">
          <cell r="B146">
            <v>20001145</v>
          </cell>
          <cell r="E146" t="str">
            <v>H/W유지보수</v>
          </cell>
          <cell r="F146" t="str">
            <v>[일반]</v>
          </cell>
          <cell r="G146" t="str">
            <v>무선설비</v>
          </cell>
          <cell r="H146" t="str">
            <v>디지털TRS</v>
          </cell>
          <cell r="I146" t="str">
            <v>TDM GW(단독형)</v>
          </cell>
          <cell r="K146" t="str">
            <v xml:space="preserve">[일반] 무선설비 디지털TRS TDM GW(단독형) </v>
          </cell>
          <cell r="L146" t="str">
            <v>대</v>
          </cell>
          <cell r="M146">
            <v>10664</v>
          </cell>
          <cell r="N146">
            <v>10664</v>
          </cell>
          <cell r="R146" t="str">
            <v/>
          </cell>
        </row>
        <row r="147">
          <cell r="B147">
            <v>20001146</v>
          </cell>
          <cell r="E147" t="str">
            <v>H/W유지보수</v>
          </cell>
          <cell r="F147" t="str">
            <v>[일반]</v>
          </cell>
          <cell r="G147" t="str">
            <v>무선설비</v>
          </cell>
          <cell r="H147" t="str">
            <v>디지털TRS</v>
          </cell>
          <cell r="I147" t="str">
            <v>차량용단말기/고정국(1)</v>
          </cell>
          <cell r="K147" t="str">
            <v xml:space="preserve">[일반] 무선설비 디지털TRS 차량용단말기/고정국(1) </v>
          </cell>
          <cell r="L147" t="str">
            <v>대</v>
          </cell>
          <cell r="M147">
            <v>6226</v>
          </cell>
          <cell r="N147">
            <v>6226</v>
          </cell>
          <cell r="R147" t="str">
            <v/>
          </cell>
        </row>
        <row r="148">
          <cell r="B148">
            <v>20001147</v>
          </cell>
          <cell r="E148" t="str">
            <v>H/W유지보수</v>
          </cell>
          <cell r="F148" t="str">
            <v>[일반]</v>
          </cell>
          <cell r="G148" t="str">
            <v>무선설비</v>
          </cell>
          <cell r="H148" t="str">
            <v>디지털TRS</v>
          </cell>
          <cell r="I148" t="str">
            <v>휴대용 단말기</v>
          </cell>
          <cell r="K148" t="str">
            <v xml:space="preserve">[일반] 무선설비 디지털TRS 휴대용 단말기 </v>
          </cell>
          <cell r="L148" t="str">
            <v>대</v>
          </cell>
          <cell r="M148">
            <v>2841</v>
          </cell>
          <cell r="N148">
            <v>2841</v>
          </cell>
          <cell r="R148" t="str">
            <v/>
          </cell>
        </row>
        <row r="149">
          <cell r="B149">
            <v>20001148</v>
          </cell>
          <cell r="E149" t="str">
            <v>H/W유지보수</v>
          </cell>
          <cell r="F149" t="str">
            <v>[일반]</v>
          </cell>
          <cell r="G149" t="str">
            <v>무선설비</v>
          </cell>
          <cell r="H149" t="str">
            <v>디지털TRS</v>
          </cell>
          <cell r="I149" t="str">
            <v>이동중계(국) 외함</v>
          </cell>
          <cell r="K149" t="str">
            <v xml:space="preserve">[일반] 무선설비 디지털TRS 이동중계(국) 외함 </v>
          </cell>
          <cell r="L149" t="str">
            <v>대</v>
          </cell>
          <cell r="M149">
            <v>50734</v>
          </cell>
          <cell r="N149">
            <v>50734</v>
          </cell>
          <cell r="R149" t="str">
            <v/>
          </cell>
        </row>
        <row r="150">
          <cell r="B150">
            <v>20001149</v>
          </cell>
          <cell r="E150" t="str">
            <v>H/W유지보수</v>
          </cell>
          <cell r="F150" t="str">
            <v>[일반]</v>
          </cell>
          <cell r="G150" t="str">
            <v>무선설비</v>
          </cell>
          <cell r="H150" t="str">
            <v>디지털TRS</v>
          </cell>
          <cell r="I150" t="str">
            <v>환경감시시스템</v>
          </cell>
          <cell r="K150" t="str">
            <v xml:space="preserve">[일반] 무선설비 디지털TRS 환경감시시스템 </v>
          </cell>
          <cell r="L150" t="str">
            <v>대</v>
          </cell>
          <cell r="M150">
            <v>62459</v>
          </cell>
          <cell r="N150">
            <v>62459</v>
          </cell>
          <cell r="R150" t="str">
            <v/>
          </cell>
        </row>
        <row r="151">
          <cell r="B151">
            <v>20001150</v>
          </cell>
          <cell r="E151" t="str">
            <v>H/W유지보수</v>
          </cell>
          <cell r="F151" t="str">
            <v>[일반]</v>
          </cell>
          <cell r="G151" t="str">
            <v>무선설비</v>
          </cell>
          <cell r="H151" t="str">
            <v>디지털TRS</v>
          </cell>
          <cell r="I151" t="str">
            <v>신기동보수 단말장치</v>
          </cell>
          <cell r="K151" t="str">
            <v xml:space="preserve">[일반] 무선설비 디지털TRS 신기동보수 단말장치 </v>
          </cell>
          <cell r="L151" t="str">
            <v>대</v>
          </cell>
          <cell r="M151">
            <v>14701</v>
          </cell>
          <cell r="N151">
            <v>14701</v>
          </cell>
          <cell r="R151" t="str">
            <v/>
          </cell>
        </row>
        <row r="152">
          <cell r="B152">
            <v>20001151</v>
          </cell>
          <cell r="E152" t="str">
            <v>H/W유지보수</v>
          </cell>
          <cell r="F152" t="str">
            <v>[일반]</v>
          </cell>
          <cell r="G152" t="str">
            <v>무선설비</v>
          </cell>
          <cell r="H152" t="str">
            <v>디지털TRS</v>
          </cell>
          <cell r="I152" t="str">
            <v>전원계통보호장치</v>
          </cell>
          <cell r="K152" t="str">
            <v xml:space="preserve">[일반] 무선설비 디지털TRS 전원계통보호장치 </v>
          </cell>
          <cell r="L152" t="str">
            <v>대</v>
          </cell>
          <cell r="M152">
            <v>66545</v>
          </cell>
          <cell r="N152">
            <v>66545</v>
          </cell>
          <cell r="R152" t="str">
            <v/>
          </cell>
        </row>
        <row r="153">
          <cell r="B153">
            <v>20001152</v>
          </cell>
          <cell r="E153" t="str">
            <v>H/W유지보수</v>
          </cell>
          <cell r="F153" t="str">
            <v>[일반]</v>
          </cell>
          <cell r="G153" t="str">
            <v>무선설비</v>
          </cell>
          <cell r="H153" t="str">
            <v>디지털TRS</v>
          </cell>
          <cell r="I153" t="str">
            <v>풍속측정데이타통신시스템</v>
          </cell>
          <cell r="K153" t="str">
            <v xml:space="preserve">[일반] 무선설비 디지털TRS 풍속측정데이타통신시스템 </v>
          </cell>
          <cell r="L153" t="str">
            <v>대</v>
          </cell>
          <cell r="M153">
            <v>5285</v>
          </cell>
          <cell r="N153">
            <v>5285</v>
          </cell>
          <cell r="R153" t="str">
            <v/>
          </cell>
        </row>
        <row r="154">
          <cell r="B154">
            <v>20001153</v>
          </cell>
          <cell r="E154" t="str">
            <v>H/W유지보수</v>
          </cell>
          <cell r="F154" t="str">
            <v>[일반]</v>
          </cell>
          <cell r="G154" t="str">
            <v>무선설비</v>
          </cell>
          <cell r="H154" t="str">
            <v>디지털TRS</v>
          </cell>
          <cell r="I154" t="str">
            <v>지하전력구용 중계기</v>
          </cell>
          <cell r="K154" t="str">
            <v xml:space="preserve">[일반] 무선설비 디지털TRS 지하전력구용 중계기 </v>
          </cell>
          <cell r="L154" t="str">
            <v>대</v>
          </cell>
          <cell r="M154">
            <v>68790</v>
          </cell>
          <cell r="N154">
            <v>68790</v>
          </cell>
          <cell r="R154" t="str">
            <v/>
          </cell>
        </row>
        <row r="155">
          <cell r="B155">
            <v>20001154</v>
          </cell>
          <cell r="E155" t="str">
            <v>H/W유지보수</v>
          </cell>
          <cell r="F155" t="str">
            <v>[일반]</v>
          </cell>
          <cell r="G155" t="str">
            <v>무선설비</v>
          </cell>
          <cell r="H155" t="str">
            <v>디지털TRS</v>
          </cell>
          <cell r="I155" t="str">
            <v>지하전력구용 선로증폭기</v>
          </cell>
          <cell r="K155" t="str">
            <v xml:space="preserve">[일반] 무선설비 디지털TRS 지하전력구용 선로증폭기 </v>
          </cell>
          <cell r="L155" t="str">
            <v>대</v>
          </cell>
          <cell r="M155">
            <v>32954</v>
          </cell>
          <cell r="N155">
            <v>32954</v>
          </cell>
          <cell r="R155" t="str">
            <v/>
          </cell>
        </row>
        <row r="156">
          <cell r="B156">
            <v>20001155</v>
          </cell>
          <cell r="E156" t="str">
            <v>H/W유지보수</v>
          </cell>
          <cell r="F156" t="str">
            <v>[일반]</v>
          </cell>
          <cell r="G156" t="str">
            <v>무선설비</v>
          </cell>
          <cell r="H156" t="str">
            <v>GPS</v>
          </cell>
          <cell r="I156" t="str">
            <v>GPS 기준국장치</v>
          </cell>
          <cell r="K156" t="str">
            <v xml:space="preserve">[일반] 무선설비 GPS GPS 기준국장치 </v>
          </cell>
          <cell r="L156" t="str">
            <v>대</v>
          </cell>
          <cell r="M156">
            <v>54603</v>
          </cell>
          <cell r="N156">
            <v>54603</v>
          </cell>
          <cell r="R156" t="str">
            <v/>
          </cell>
        </row>
        <row r="157">
          <cell r="B157">
            <v>20001156</v>
          </cell>
          <cell r="E157" t="str">
            <v>H/W유지보수</v>
          </cell>
          <cell r="F157" t="str">
            <v>[일반]</v>
          </cell>
          <cell r="G157" t="str">
            <v>무선설비</v>
          </cell>
          <cell r="H157" t="str">
            <v>GPS</v>
          </cell>
          <cell r="I157" t="str">
            <v>GPS 이동국(휴대용)장치</v>
          </cell>
          <cell r="K157" t="str">
            <v xml:space="preserve">[일반] 무선설비 GPS GPS 이동국(휴대용)장치 </v>
          </cell>
          <cell r="L157" t="str">
            <v>대</v>
          </cell>
          <cell r="M157">
            <v>48793</v>
          </cell>
          <cell r="N157">
            <v>48793</v>
          </cell>
          <cell r="R157" t="str">
            <v/>
          </cell>
        </row>
        <row r="158">
          <cell r="B158">
            <v>20001157</v>
          </cell>
          <cell r="E158" t="str">
            <v>H/W유지보수</v>
          </cell>
          <cell r="F158" t="str">
            <v>[일반]</v>
          </cell>
          <cell r="G158" t="str">
            <v>무선설비</v>
          </cell>
          <cell r="H158" t="str">
            <v>GPS</v>
          </cell>
          <cell r="I158" t="str">
            <v>배전기동보수반 주장치</v>
          </cell>
          <cell r="K158" t="str">
            <v xml:space="preserve">[일반] 무선설비 GPS 배전기동보수반 주장치 </v>
          </cell>
          <cell r="L158" t="str">
            <v>대</v>
          </cell>
          <cell r="M158">
            <v>136310</v>
          </cell>
          <cell r="N158">
            <v>136310</v>
          </cell>
          <cell r="R158" t="str">
            <v/>
          </cell>
        </row>
        <row r="159">
          <cell r="B159">
            <v>20001158</v>
          </cell>
          <cell r="E159" t="str">
            <v>H/W유지보수</v>
          </cell>
          <cell r="F159" t="str">
            <v>[일반]</v>
          </cell>
          <cell r="G159" t="str">
            <v>무선설비</v>
          </cell>
          <cell r="H159" t="str">
            <v>GPS</v>
          </cell>
          <cell r="I159" t="str">
            <v>MOBILE DATA TERMINAL</v>
          </cell>
          <cell r="K159" t="str">
            <v xml:space="preserve">[일반] 무선설비 GPS MOBILE DATA TERMINAL </v>
          </cell>
          <cell r="L159" t="str">
            <v>대</v>
          </cell>
          <cell r="M159">
            <v>16450</v>
          </cell>
          <cell r="N159">
            <v>16450</v>
          </cell>
          <cell r="R159" t="str">
            <v/>
          </cell>
        </row>
        <row r="160">
          <cell r="B160">
            <v>20001159</v>
          </cell>
          <cell r="E160" t="str">
            <v>H/W유지보수</v>
          </cell>
          <cell r="F160" t="str">
            <v>[일반]</v>
          </cell>
          <cell r="G160" t="str">
            <v>무선설비</v>
          </cell>
          <cell r="H160" t="str">
            <v>M/W</v>
          </cell>
          <cell r="I160" t="str">
            <v>M/W 주장치</v>
          </cell>
          <cell r="K160" t="str">
            <v xml:space="preserve">[일반] 무선설비 M/W M/W 주장치 </v>
          </cell>
          <cell r="L160" t="str">
            <v>대</v>
          </cell>
          <cell r="M160">
            <v>10715</v>
          </cell>
          <cell r="N160">
            <v>10715</v>
          </cell>
          <cell r="R160" t="str">
            <v/>
          </cell>
        </row>
        <row r="161">
          <cell r="B161">
            <v>20001160</v>
          </cell>
          <cell r="E161" t="str">
            <v>H/W유지보수</v>
          </cell>
          <cell r="F161" t="str">
            <v>[일반]</v>
          </cell>
          <cell r="G161" t="str">
            <v>무선설비</v>
          </cell>
          <cell r="H161" t="str">
            <v>레이다</v>
          </cell>
          <cell r="I161" t="str">
            <v>무선감시장치</v>
          </cell>
          <cell r="K161" t="str">
            <v xml:space="preserve">[일반] 무선설비 레이다 무선감시장치 </v>
          </cell>
          <cell r="L161" t="str">
            <v>대</v>
          </cell>
          <cell r="M161">
            <v>691678</v>
          </cell>
          <cell r="N161">
            <v>691678</v>
          </cell>
          <cell r="R161" t="str">
            <v/>
          </cell>
        </row>
        <row r="162">
          <cell r="B162">
            <v>20001161</v>
          </cell>
          <cell r="E162" t="str">
            <v>H/W유지보수</v>
          </cell>
          <cell r="F162" t="str">
            <v>[일반]</v>
          </cell>
          <cell r="G162" t="str">
            <v>무선설비</v>
          </cell>
          <cell r="H162" t="str">
            <v>레이다</v>
          </cell>
          <cell r="I162" t="str">
            <v>레이다시스템</v>
          </cell>
          <cell r="K162" t="str">
            <v xml:space="preserve">[일반] 무선설비 레이다 레이다시스템 </v>
          </cell>
          <cell r="L162" t="str">
            <v>대</v>
          </cell>
          <cell r="M162">
            <v>951299</v>
          </cell>
          <cell r="N162">
            <v>951299</v>
          </cell>
          <cell r="R162" t="str">
            <v/>
          </cell>
        </row>
        <row r="163">
          <cell r="B163">
            <v>20001162</v>
          </cell>
          <cell r="E163" t="str">
            <v>H/W유지보수</v>
          </cell>
          <cell r="F163" t="str">
            <v>[일반]</v>
          </cell>
          <cell r="G163" t="str">
            <v>무선설비</v>
          </cell>
          <cell r="H163" t="str">
            <v>레이다</v>
          </cell>
          <cell r="I163" t="str">
            <v>카메라(선박감시용 적외선 특수카메라)</v>
          </cell>
          <cell r="K163" t="str">
            <v xml:space="preserve">[일반] 무선설비 레이다 카메라(선박감시용 적외선 특수카메라) </v>
          </cell>
          <cell r="L163" t="str">
            <v>대</v>
          </cell>
          <cell r="M163">
            <v>1134710</v>
          </cell>
          <cell r="N163">
            <v>1134710</v>
          </cell>
          <cell r="R163" t="str">
            <v/>
          </cell>
        </row>
        <row r="164">
          <cell r="B164">
            <v>20001163</v>
          </cell>
          <cell r="E164" t="str">
            <v>H/W유지보수</v>
          </cell>
          <cell r="F164" t="str">
            <v>[일반]</v>
          </cell>
          <cell r="G164" t="str">
            <v>무선설비</v>
          </cell>
          <cell r="H164" t="str">
            <v>레이다</v>
          </cell>
          <cell r="I164" t="str">
            <v>카메라(선박감시용 회전형 특수카메라)</v>
          </cell>
          <cell r="K164" t="str">
            <v xml:space="preserve">[일반] 무선설비 레이다 카메라(선박감시용 회전형 특수카메라) </v>
          </cell>
          <cell r="L164" t="str">
            <v>대</v>
          </cell>
          <cell r="M164">
            <v>31710</v>
          </cell>
          <cell r="N164">
            <v>31710</v>
          </cell>
          <cell r="R164" t="str">
            <v/>
          </cell>
        </row>
        <row r="165">
          <cell r="B165">
            <v>20001164</v>
          </cell>
          <cell r="E165" t="str">
            <v>H/W유지보수</v>
          </cell>
          <cell r="F165" t="str">
            <v>[일반]</v>
          </cell>
          <cell r="G165" t="str">
            <v>무선설비</v>
          </cell>
          <cell r="H165" t="str">
            <v xml:space="preserve">RFID기반 전력량계관리시스템 </v>
          </cell>
          <cell r="I165" t="str">
            <v>전력량계 단말</v>
          </cell>
          <cell r="K165" t="str">
            <v xml:space="preserve">[일반] 무선설비 RFID기반 전력량계관리시스템  전력량계 단말 </v>
          </cell>
          <cell r="L165" t="str">
            <v>대</v>
          </cell>
          <cell r="M165">
            <v>40176</v>
          </cell>
          <cell r="N165">
            <v>40176</v>
          </cell>
          <cell r="R165" t="str">
            <v/>
          </cell>
        </row>
        <row r="166">
          <cell r="B166">
            <v>20001165</v>
          </cell>
          <cell r="E166" t="str">
            <v>H/W유지보수</v>
          </cell>
          <cell r="F166" t="str">
            <v>[일반]</v>
          </cell>
          <cell r="G166" t="str">
            <v>무선설비</v>
          </cell>
          <cell r="H166" t="str">
            <v xml:space="preserve">RFID기반 전력량계관리시스템 </v>
          </cell>
          <cell r="I166" t="str">
            <v>전력량계 PDA</v>
          </cell>
          <cell r="K166" t="str">
            <v xml:space="preserve">[일반] 무선설비 RFID기반 전력량계관리시스템  전력량계 PDA </v>
          </cell>
          <cell r="L166" t="str">
            <v>대</v>
          </cell>
          <cell r="M166">
            <v>7992</v>
          </cell>
          <cell r="N166">
            <v>7992</v>
          </cell>
          <cell r="R166" t="str">
            <v/>
          </cell>
        </row>
        <row r="167">
          <cell r="B167">
            <v>20001166</v>
          </cell>
          <cell r="E167" t="str">
            <v>H/W유지보수</v>
          </cell>
          <cell r="F167" t="str">
            <v>[일반]</v>
          </cell>
          <cell r="G167" t="str">
            <v>운전감시 보안설비</v>
          </cell>
          <cell r="H167" t="str">
            <v>감시정보시스템</v>
          </cell>
          <cell r="I167" t="str">
            <v>카메라(옥외, 고정형)</v>
          </cell>
          <cell r="K167" t="str">
            <v xml:space="preserve">[일반] 운전감시 보안설비 감시정보시스템 카메라(옥외, 고정형) </v>
          </cell>
          <cell r="L167" t="str">
            <v>대</v>
          </cell>
          <cell r="M167">
            <v>26128</v>
          </cell>
          <cell r="N167">
            <v>26128</v>
          </cell>
          <cell r="R167" t="str">
            <v/>
          </cell>
        </row>
        <row r="168">
          <cell r="B168">
            <v>20001167</v>
          </cell>
          <cell r="E168" t="str">
            <v>H/W유지보수</v>
          </cell>
          <cell r="F168" t="str">
            <v>[일반]</v>
          </cell>
          <cell r="G168" t="str">
            <v>운전감시 보안설비</v>
          </cell>
          <cell r="H168" t="str">
            <v>감시정보시스템</v>
          </cell>
          <cell r="I168" t="str">
            <v>카메라(옥외, 회전형)</v>
          </cell>
          <cell r="K168" t="str">
            <v xml:space="preserve">[일반] 운전감시 보안설비 감시정보시스템 카메라(옥외, 회전형) </v>
          </cell>
          <cell r="L168" t="str">
            <v>대</v>
          </cell>
          <cell r="M168">
            <v>26659</v>
          </cell>
          <cell r="N168">
            <v>26659</v>
          </cell>
          <cell r="R168" t="str">
            <v/>
          </cell>
        </row>
        <row r="169">
          <cell r="B169">
            <v>20001168</v>
          </cell>
          <cell r="E169" t="str">
            <v>H/W유지보수</v>
          </cell>
          <cell r="F169" t="str">
            <v>[일반]</v>
          </cell>
          <cell r="G169" t="str">
            <v>운전감시 보안설비</v>
          </cell>
          <cell r="H169" t="str">
            <v>감시정보시스템</v>
          </cell>
          <cell r="I169" t="str">
            <v>카메라(옥내, 고정형)</v>
          </cell>
          <cell r="K169" t="str">
            <v xml:space="preserve">[일반] 운전감시 보안설비 감시정보시스템 카메라(옥내, 고정형) </v>
          </cell>
          <cell r="L169" t="str">
            <v>대</v>
          </cell>
          <cell r="M169">
            <v>10323</v>
          </cell>
          <cell r="N169">
            <v>10323</v>
          </cell>
          <cell r="R169" t="str">
            <v/>
          </cell>
        </row>
        <row r="170">
          <cell r="B170">
            <v>20001169</v>
          </cell>
          <cell r="E170" t="str">
            <v>H/W유지보수</v>
          </cell>
          <cell r="F170" t="str">
            <v>[일반]</v>
          </cell>
          <cell r="G170" t="str">
            <v>운전감시 보안설비</v>
          </cell>
          <cell r="H170" t="str">
            <v>감시정보시스템</v>
          </cell>
          <cell r="I170" t="str">
            <v>카메라(옥내, 회전형)</v>
          </cell>
          <cell r="K170" t="str">
            <v xml:space="preserve">[일반] 운전감시 보안설비 감시정보시스템 카메라(옥내, 회전형) </v>
          </cell>
          <cell r="L170" t="str">
            <v>대</v>
          </cell>
          <cell r="M170">
            <v>13965</v>
          </cell>
          <cell r="N170">
            <v>13965</v>
          </cell>
          <cell r="R170" t="str">
            <v/>
          </cell>
        </row>
        <row r="171">
          <cell r="B171">
            <v>20001170</v>
          </cell>
          <cell r="E171" t="str">
            <v>H/W유지보수</v>
          </cell>
          <cell r="F171" t="str">
            <v>[일반]</v>
          </cell>
          <cell r="G171" t="str">
            <v>운전감시 보안설비</v>
          </cell>
          <cell r="H171" t="str">
            <v>감시정보시스템</v>
          </cell>
          <cell r="I171" t="str">
            <v>카메라(적외선)</v>
          </cell>
          <cell r="K171" t="str">
            <v xml:space="preserve">[일반] 운전감시 보안설비 감시정보시스템 카메라(적외선) </v>
          </cell>
          <cell r="L171" t="str">
            <v>대</v>
          </cell>
          <cell r="M171">
            <v>18387</v>
          </cell>
          <cell r="N171">
            <v>18387</v>
          </cell>
          <cell r="R171" t="str">
            <v/>
          </cell>
        </row>
        <row r="172">
          <cell r="B172">
            <v>20001171</v>
          </cell>
          <cell r="E172" t="str">
            <v>H/W유지보수</v>
          </cell>
          <cell r="F172" t="str">
            <v>[일반]</v>
          </cell>
          <cell r="G172" t="str">
            <v>운전감시 보안설비</v>
          </cell>
          <cell r="H172" t="str">
            <v>감시정보시스템</v>
          </cell>
          <cell r="I172" t="str">
            <v>현장제어장치(광방식)</v>
          </cell>
          <cell r="K172" t="str">
            <v xml:space="preserve">[일반] 운전감시 보안설비 감시정보시스템 현장제어장치(광방식) </v>
          </cell>
          <cell r="L172" t="str">
            <v>대</v>
          </cell>
          <cell r="M172">
            <v>74191</v>
          </cell>
          <cell r="N172">
            <v>74191</v>
          </cell>
          <cell r="R172" t="str">
            <v/>
          </cell>
        </row>
        <row r="173">
          <cell r="B173">
            <v>20001172</v>
          </cell>
          <cell r="E173" t="str">
            <v>H/W유지보수</v>
          </cell>
          <cell r="F173" t="str">
            <v>[일반]</v>
          </cell>
          <cell r="G173" t="str">
            <v>운전감시 보안설비</v>
          </cell>
          <cell r="H173" t="str">
            <v>감시정보시스템</v>
          </cell>
          <cell r="I173" t="str">
            <v>현장제어장치(웹방식)</v>
          </cell>
          <cell r="K173" t="str">
            <v xml:space="preserve">[일반] 운전감시 보안설비 감시정보시스템 현장제어장치(웹방식) </v>
          </cell>
          <cell r="L173" t="str">
            <v>대</v>
          </cell>
          <cell r="M173">
            <v>76971</v>
          </cell>
          <cell r="N173">
            <v>76971</v>
          </cell>
          <cell r="R173" t="str">
            <v/>
          </cell>
        </row>
        <row r="174">
          <cell r="B174">
            <v>20001173</v>
          </cell>
          <cell r="E174" t="str">
            <v>H/W유지보수</v>
          </cell>
          <cell r="F174" t="str">
            <v>[일반]</v>
          </cell>
          <cell r="G174" t="str">
            <v>운전감시 보안설비</v>
          </cell>
          <cell r="H174" t="str">
            <v>감시정보시스템</v>
          </cell>
          <cell r="I174" t="str">
            <v>중앙제어장치(광방식)</v>
          </cell>
          <cell r="K174" t="str">
            <v xml:space="preserve">[일반] 운전감시 보안설비 감시정보시스템 중앙제어장치(광방식) </v>
          </cell>
          <cell r="L174" t="str">
            <v>대</v>
          </cell>
          <cell r="M174">
            <v>245891</v>
          </cell>
          <cell r="N174">
            <v>245891</v>
          </cell>
          <cell r="R174" t="str">
            <v/>
          </cell>
        </row>
        <row r="175">
          <cell r="B175">
            <v>20001174</v>
          </cell>
          <cell r="E175" t="str">
            <v>H/W유지보수</v>
          </cell>
          <cell r="F175" t="str">
            <v>[일반]</v>
          </cell>
          <cell r="G175" t="str">
            <v>운전감시 보안설비</v>
          </cell>
          <cell r="H175" t="str">
            <v>감시정보시스템</v>
          </cell>
          <cell r="I175" t="str">
            <v>중앙제어장치(웹방식)</v>
          </cell>
          <cell r="K175" t="str">
            <v xml:space="preserve">[일반] 운전감시 보안설비 감시정보시스템 중앙제어장치(웹방식) </v>
          </cell>
          <cell r="L175" t="str">
            <v>대</v>
          </cell>
          <cell r="M175">
            <v>143444</v>
          </cell>
          <cell r="N175">
            <v>143444</v>
          </cell>
          <cell r="R175" t="str">
            <v/>
          </cell>
        </row>
        <row r="176">
          <cell r="B176">
            <v>20001175</v>
          </cell>
          <cell r="E176" t="str">
            <v>H/W유지보수</v>
          </cell>
          <cell r="F176" t="str">
            <v>[일반]</v>
          </cell>
          <cell r="G176" t="str">
            <v>운전감시 보안설비</v>
          </cell>
          <cell r="H176" t="str">
            <v>감시정보시스템</v>
          </cell>
          <cell r="I176" t="str">
            <v>현장녹화장치</v>
          </cell>
          <cell r="K176" t="str">
            <v xml:space="preserve">[일반] 운전감시 보안설비 감시정보시스템 현장녹화장치 </v>
          </cell>
          <cell r="L176" t="str">
            <v>대</v>
          </cell>
          <cell r="M176">
            <v>56738</v>
          </cell>
          <cell r="N176">
            <v>56738</v>
          </cell>
          <cell r="R176" t="str">
            <v/>
          </cell>
        </row>
        <row r="177">
          <cell r="B177">
            <v>20001176</v>
          </cell>
          <cell r="E177" t="str">
            <v>H/W유지보수</v>
          </cell>
          <cell r="F177" t="str">
            <v>[일반]</v>
          </cell>
          <cell r="G177" t="str">
            <v>운전감시 보안설비</v>
          </cell>
          <cell r="H177" t="str">
            <v>감시정보시스템</v>
          </cell>
          <cell r="I177" t="str">
            <v>표준화프로토콜 변환장치</v>
          </cell>
          <cell r="K177" t="str">
            <v xml:space="preserve">[일반] 운전감시 보안설비 감시정보시스템 표준화프로토콜 변환장치 </v>
          </cell>
          <cell r="L177" t="str">
            <v>대</v>
          </cell>
          <cell r="M177">
            <v>22743</v>
          </cell>
          <cell r="N177">
            <v>22743</v>
          </cell>
          <cell r="R177" t="str">
            <v/>
          </cell>
        </row>
        <row r="178">
          <cell r="B178">
            <v>20001177</v>
          </cell>
          <cell r="E178" t="str">
            <v>H/W유지보수</v>
          </cell>
          <cell r="F178" t="str">
            <v>[일반]</v>
          </cell>
          <cell r="G178" t="str">
            <v>운전감시 보안설비</v>
          </cell>
          <cell r="H178" t="str">
            <v>감시정보시스템</v>
          </cell>
          <cell r="I178" t="str">
            <v>표준화 중앙제어서버장치</v>
          </cell>
          <cell r="K178" t="str">
            <v xml:space="preserve">[일반] 운전감시 보안설비 감시정보시스템 표준화 중앙제어서버장치 </v>
          </cell>
          <cell r="L178" t="str">
            <v>대</v>
          </cell>
          <cell r="M178">
            <v>66464</v>
          </cell>
          <cell r="N178">
            <v>66464</v>
          </cell>
          <cell r="R178" t="str">
            <v/>
          </cell>
        </row>
        <row r="179">
          <cell r="B179">
            <v>20001178</v>
          </cell>
          <cell r="E179" t="str">
            <v>H/W유지보수</v>
          </cell>
          <cell r="F179" t="str">
            <v>[일반]</v>
          </cell>
          <cell r="G179" t="str">
            <v>운전감시 보안설비</v>
          </cell>
          <cell r="H179" t="str">
            <v>감시정보시스템</v>
          </cell>
          <cell r="I179" t="str">
            <v>Audio Selector</v>
          </cell>
          <cell r="K179" t="str">
            <v xml:space="preserve">[일반] 운전감시 보안설비 감시정보시스템 Audio Selector </v>
          </cell>
          <cell r="L179" t="str">
            <v>대</v>
          </cell>
          <cell r="M179">
            <v>9413</v>
          </cell>
          <cell r="N179">
            <v>9413</v>
          </cell>
          <cell r="R179" t="str">
            <v/>
          </cell>
        </row>
        <row r="180">
          <cell r="B180">
            <v>20001179</v>
          </cell>
          <cell r="E180" t="str">
            <v>H/W유지보수</v>
          </cell>
          <cell r="F180" t="str">
            <v>[일반]</v>
          </cell>
          <cell r="G180" t="str">
            <v>운전감시 보안설비</v>
          </cell>
          <cell r="H180" t="str">
            <v>감시정보시스템</v>
          </cell>
          <cell r="I180" t="str">
            <v>Audio Server</v>
          </cell>
          <cell r="K180" t="str">
            <v xml:space="preserve">[일반] 운전감시 보안설비 감시정보시스템 Audio Server </v>
          </cell>
          <cell r="L180" t="str">
            <v>대</v>
          </cell>
          <cell r="M180">
            <v>11560</v>
          </cell>
          <cell r="N180">
            <v>11560</v>
          </cell>
          <cell r="R180" t="str">
            <v/>
          </cell>
        </row>
        <row r="181">
          <cell r="B181">
            <v>20001180</v>
          </cell>
          <cell r="E181" t="str">
            <v>H/W유지보수</v>
          </cell>
          <cell r="F181" t="str">
            <v>[일반]</v>
          </cell>
          <cell r="G181" t="str">
            <v>운전감시 보안설비</v>
          </cell>
          <cell r="H181" t="str">
            <v>감시정보시스템</v>
          </cell>
          <cell r="I181" t="str">
            <v>Video Server</v>
          </cell>
          <cell r="K181" t="str">
            <v xml:space="preserve">[일반] 운전감시 보안설비 감시정보시스템 Video Server </v>
          </cell>
          <cell r="L181" t="str">
            <v>대</v>
          </cell>
          <cell r="M181">
            <v>19298</v>
          </cell>
          <cell r="N181">
            <v>19298</v>
          </cell>
          <cell r="R181" t="str">
            <v/>
          </cell>
        </row>
        <row r="182">
          <cell r="B182">
            <v>20001181</v>
          </cell>
          <cell r="E182" t="str">
            <v>H/W유지보수</v>
          </cell>
          <cell r="F182" t="str">
            <v>[일반]</v>
          </cell>
          <cell r="G182" t="str">
            <v>운전감시 보안설비</v>
          </cell>
          <cell r="H182" t="str">
            <v>감시정보시스템</v>
          </cell>
          <cell r="I182" t="str">
            <v>Video Mux</v>
          </cell>
          <cell r="K182" t="str">
            <v xml:space="preserve">[일반] 운전감시 보안설비 감시정보시스템 Video Mux </v>
          </cell>
          <cell r="L182" t="str">
            <v>대</v>
          </cell>
          <cell r="M182">
            <v>15299</v>
          </cell>
          <cell r="N182">
            <v>15299</v>
          </cell>
          <cell r="R182" t="str">
            <v/>
          </cell>
        </row>
        <row r="183">
          <cell r="B183">
            <v>20001182</v>
          </cell>
          <cell r="E183" t="str">
            <v>H/W유지보수</v>
          </cell>
          <cell r="F183" t="str">
            <v>[일반]</v>
          </cell>
          <cell r="G183" t="str">
            <v>운전감시 보안설비</v>
          </cell>
          <cell r="H183" t="str">
            <v>감시정보시스템</v>
          </cell>
          <cell r="I183" t="str">
            <v>Matrix Switch</v>
          </cell>
          <cell r="K183" t="str">
            <v xml:space="preserve">[일반] 운전감시 보안설비 감시정보시스템 Matrix Switch </v>
          </cell>
          <cell r="L183" t="str">
            <v>대</v>
          </cell>
          <cell r="M183">
            <v>277805</v>
          </cell>
          <cell r="N183">
            <v>277805</v>
          </cell>
          <cell r="R183" t="str">
            <v/>
          </cell>
        </row>
        <row r="184">
          <cell r="B184">
            <v>20001183</v>
          </cell>
          <cell r="E184" t="str">
            <v>H/W유지보수</v>
          </cell>
          <cell r="F184" t="str">
            <v>[일반]</v>
          </cell>
          <cell r="G184" t="str">
            <v>운전감시 보안설비</v>
          </cell>
          <cell r="H184" t="str">
            <v>감시정보시스템</v>
          </cell>
          <cell r="I184" t="str">
            <v>광송신기/수신기</v>
          </cell>
          <cell r="K184" t="str">
            <v xml:space="preserve">[일반] 운전감시 보안설비 감시정보시스템 광송신기/수신기 </v>
          </cell>
          <cell r="L184" t="str">
            <v>대</v>
          </cell>
          <cell r="M184">
            <v>11075</v>
          </cell>
          <cell r="N184">
            <v>11075</v>
          </cell>
          <cell r="R184" t="str">
            <v/>
          </cell>
        </row>
        <row r="185">
          <cell r="B185">
            <v>20001184</v>
          </cell>
          <cell r="E185" t="str">
            <v>H/W유지보수</v>
          </cell>
          <cell r="F185" t="str">
            <v>[일반]</v>
          </cell>
          <cell r="G185" t="str">
            <v>운전감시 보안설비</v>
          </cell>
          <cell r="H185" t="str">
            <v>감시정보시스템</v>
          </cell>
          <cell r="I185" t="str">
            <v>영상분배기</v>
          </cell>
          <cell r="K185" t="str">
            <v xml:space="preserve">[일반] 운전감시 보안설비 감시정보시스템 영상분배기 </v>
          </cell>
          <cell r="L185" t="str">
            <v>대</v>
          </cell>
          <cell r="M185">
            <v>51681</v>
          </cell>
          <cell r="N185">
            <v>51681</v>
          </cell>
          <cell r="R185" t="str">
            <v/>
          </cell>
        </row>
        <row r="186">
          <cell r="B186">
            <v>20001185</v>
          </cell>
          <cell r="E186" t="str">
            <v>H/W유지보수</v>
          </cell>
          <cell r="F186" t="str">
            <v>[일반]</v>
          </cell>
          <cell r="G186" t="str">
            <v>운전감시 보안설비</v>
          </cell>
          <cell r="H186" t="str">
            <v>감시정보시스템</v>
          </cell>
          <cell r="I186" t="str">
            <v>1채널 영상처리장치</v>
          </cell>
          <cell r="K186" t="str">
            <v xml:space="preserve">[일반] 운전감시 보안설비 감시정보시스템 1채널 영상처리장치 </v>
          </cell>
          <cell r="L186" t="str">
            <v>대</v>
          </cell>
          <cell r="M186">
            <v>12702</v>
          </cell>
          <cell r="N186">
            <v>12702</v>
          </cell>
          <cell r="R186" t="str">
            <v/>
          </cell>
        </row>
        <row r="187">
          <cell r="B187">
            <v>20001186</v>
          </cell>
          <cell r="E187" t="str">
            <v>H/W유지보수</v>
          </cell>
          <cell r="F187" t="str">
            <v>[일반]</v>
          </cell>
          <cell r="G187" t="str">
            <v>운전감시 보안설비</v>
          </cell>
          <cell r="H187" t="str">
            <v>감시정보시스템</v>
          </cell>
          <cell r="I187" t="str">
            <v>1채널 영상처리장치(Audio확장형)</v>
          </cell>
          <cell r="K187" t="str">
            <v xml:space="preserve">[일반] 운전감시 보안설비 감시정보시스템 1채널 영상처리장치(Audio확장형) </v>
          </cell>
          <cell r="L187" t="str">
            <v>대</v>
          </cell>
          <cell r="M187">
            <v>14664</v>
          </cell>
          <cell r="N187">
            <v>14664</v>
          </cell>
          <cell r="R187" t="str">
            <v/>
          </cell>
        </row>
        <row r="188">
          <cell r="B188">
            <v>20001187</v>
          </cell>
          <cell r="E188" t="str">
            <v>H/W유지보수</v>
          </cell>
          <cell r="F188" t="str">
            <v>[일반]</v>
          </cell>
          <cell r="G188" t="str">
            <v>운전감시 보안설비</v>
          </cell>
          <cell r="H188" t="str">
            <v>감시정보시스템</v>
          </cell>
          <cell r="I188" t="str">
            <v>1채널 영상처리장치(조명확장형)</v>
          </cell>
          <cell r="K188" t="str">
            <v xml:space="preserve">[일반] 운전감시 보안설비 감시정보시스템 1채널 영상처리장치(조명확장형) </v>
          </cell>
          <cell r="L188" t="str">
            <v>대</v>
          </cell>
          <cell r="M188">
            <v>14821</v>
          </cell>
          <cell r="N188">
            <v>14821</v>
          </cell>
          <cell r="R188" t="str">
            <v/>
          </cell>
        </row>
        <row r="189">
          <cell r="B189">
            <v>20001188</v>
          </cell>
          <cell r="E189" t="str">
            <v>H/W유지보수</v>
          </cell>
          <cell r="F189" t="str">
            <v>[일반]</v>
          </cell>
          <cell r="G189" t="str">
            <v>운전감시 보안설비</v>
          </cell>
          <cell r="H189" t="str">
            <v>감시정보시스템</v>
          </cell>
          <cell r="I189" t="str">
            <v>1채널 영상처리장치(오디오/조명확장형)</v>
          </cell>
          <cell r="K189" t="str">
            <v xml:space="preserve">[일반] 운전감시 보안설비 감시정보시스템 1채널 영상처리장치(오디오/조명확장형) </v>
          </cell>
          <cell r="L189" t="str">
            <v>대</v>
          </cell>
          <cell r="M189">
            <v>17117</v>
          </cell>
          <cell r="N189">
            <v>17117</v>
          </cell>
          <cell r="R189" t="str">
            <v/>
          </cell>
        </row>
        <row r="190">
          <cell r="B190">
            <v>20001189</v>
          </cell>
          <cell r="E190" t="str">
            <v>H/W유지보수</v>
          </cell>
          <cell r="F190" t="str">
            <v>[일반]</v>
          </cell>
          <cell r="G190" t="str">
            <v>운전감시 보안설비</v>
          </cell>
          <cell r="H190" t="str">
            <v>감시정보시스템</v>
          </cell>
          <cell r="I190" t="str">
            <v>Pre AMP</v>
          </cell>
          <cell r="K190" t="str">
            <v xml:space="preserve">[일반] 운전감시 보안설비 감시정보시스템 Pre AMP </v>
          </cell>
          <cell r="L190" t="str">
            <v>대</v>
          </cell>
          <cell r="M190">
            <v>5485</v>
          </cell>
          <cell r="N190">
            <v>5485</v>
          </cell>
          <cell r="R190" t="str">
            <v/>
          </cell>
        </row>
        <row r="191">
          <cell r="B191">
            <v>20001190</v>
          </cell>
          <cell r="E191" t="str">
            <v>H/W유지보수</v>
          </cell>
          <cell r="F191" t="str">
            <v>[일반]</v>
          </cell>
          <cell r="G191" t="str">
            <v>운전감시 보안설비</v>
          </cell>
          <cell r="H191" t="str">
            <v>감시정보시스템</v>
          </cell>
          <cell r="I191" t="str">
            <v>AMP</v>
          </cell>
          <cell r="K191" t="str">
            <v xml:space="preserve">[일반] 운전감시 보안설비 감시정보시스템 AMP </v>
          </cell>
          <cell r="L191" t="str">
            <v>대</v>
          </cell>
          <cell r="M191">
            <v>10391</v>
          </cell>
          <cell r="N191">
            <v>10391</v>
          </cell>
          <cell r="R191" t="str">
            <v/>
          </cell>
        </row>
        <row r="192">
          <cell r="B192">
            <v>20001191</v>
          </cell>
          <cell r="E192" t="str">
            <v>H/W유지보수</v>
          </cell>
          <cell r="F192" t="str">
            <v>[일반]</v>
          </cell>
          <cell r="G192" t="str">
            <v>운전감시 보안설비</v>
          </cell>
          <cell r="H192" t="str">
            <v>감시정보시스템</v>
          </cell>
          <cell r="I192" t="str">
            <v>스피커</v>
          </cell>
          <cell r="K192" t="str">
            <v xml:space="preserve">[일반] 운전감시 보안설비 감시정보시스템 스피커 </v>
          </cell>
          <cell r="L192" t="str">
            <v>대</v>
          </cell>
          <cell r="M192">
            <v>513</v>
          </cell>
          <cell r="N192">
            <v>513</v>
          </cell>
          <cell r="R192" t="str">
            <v/>
          </cell>
        </row>
        <row r="193">
          <cell r="B193">
            <v>20001192</v>
          </cell>
          <cell r="E193" t="str">
            <v>H/W유지보수</v>
          </cell>
          <cell r="F193" t="str">
            <v>[일반]</v>
          </cell>
          <cell r="G193" t="str">
            <v>운전감시 보안설비</v>
          </cell>
          <cell r="H193" t="str">
            <v>감시정보시스템</v>
          </cell>
          <cell r="I193" t="str">
            <v>집합형 CSU</v>
          </cell>
          <cell r="K193" t="str">
            <v xml:space="preserve">[일반] 운전감시 보안설비 감시정보시스템 집합형 CSU </v>
          </cell>
          <cell r="L193" t="str">
            <v>대</v>
          </cell>
          <cell r="M193">
            <v>1092</v>
          </cell>
          <cell r="N193">
            <v>1092</v>
          </cell>
          <cell r="R193" t="str">
            <v/>
          </cell>
        </row>
        <row r="194">
          <cell r="B194">
            <v>20001193</v>
          </cell>
          <cell r="E194" t="str">
            <v>H/W유지보수</v>
          </cell>
          <cell r="F194" t="str">
            <v>[일반]</v>
          </cell>
          <cell r="G194" t="str">
            <v>운전감시 보안설비</v>
          </cell>
          <cell r="H194" t="str">
            <v>감시정보시스템</v>
          </cell>
          <cell r="I194" t="str">
            <v>단독형 CSU</v>
          </cell>
          <cell r="K194" t="str">
            <v xml:space="preserve">[일반] 운전감시 보안설비 감시정보시스템 단독형 CSU </v>
          </cell>
          <cell r="L194" t="str">
            <v>대</v>
          </cell>
          <cell r="M194">
            <v>1490</v>
          </cell>
          <cell r="N194">
            <v>1490</v>
          </cell>
          <cell r="R194" t="str">
            <v/>
          </cell>
        </row>
        <row r="195">
          <cell r="B195">
            <v>20001194</v>
          </cell>
          <cell r="E195" t="str">
            <v>H/W유지보수</v>
          </cell>
          <cell r="F195" t="str">
            <v>[일반]</v>
          </cell>
          <cell r="G195" t="str">
            <v>운전감시 보안설비</v>
          </cell>
          <cell r="H195" t="str">
            <v>감시정보시스템</v>
          </cell>
          <cell r="I195" t="str">
            <v>Router</v>
          </cell>
          <cell r="K195" t="str">
            <v xml:space="preserve">[일반] 운전감시 보안설비 감시정보시스템 Router </v>
          </cell>
          <cell r="L195" t="str">
            <v>대</v>
          </cell>
          <cell r="M195">
            <v>31265</v>
          </cell>
          <cell r="N195">
            <v>31265</v>
          </cell>
          <cell r="R195" t="str">
            <v/>
          </cell>
        </row>
        <row r="196">
          <cell r="B196">
            <v>20001195</v>
          </cell>
          <cell r="E196" t="str">
            <v>H/W유지보수</v>
          </cell>
          <cell r="F196" t="str">
            <v>[일반]</v>
          </cell>
          <cell r="G196" t="str">
            <v>운전감시 보안설비</v>
          </cell>
          <cell r="H196" t="str">
            <v>감시정보시스템</v>
          </cell>
          <cell r="I196" t="str">
            <v>HUB</v>
          </cell>
          <cell r="K196" t="str">
            <v xml:space="preserve">[일반] 운전감시 보안설비 감시정보시스템 HUB </v>
          </cell>
          <cell r="L196" t="str">
            <v>대</v>
          </cell>
          <cell r="M196">
            <v>3964</v>
          </cell>
          <cell r="N196">
            <v>3964</v>
          </cell>
          <cell r="R196" t="str">
            <v/>
          </cell>
        </row>
        <row r="197">
          <cell r="B197">
            <v>20001196</v>
          </cell>
          <cell r="E197" t="str">
            <v>H/W유지보수</v>
          </cell>
          <cell r="F197" t="str">
            <v>[일반]</v>
          </cell>
          <cell r="G197" t="str">
            <v>운전감시 보안설비</v>
          </cell>
          <cell r="H197" t="str">
            <v>감시정보시스템</v>
          </cell>
          <cell r="I197" t="str">
            <v>AIU</v>
          </cell>
          <cell r="K197" t="str">
            <v xml:space="preserve">[일반] 운전감시 보안설비 감시정보시스템 AIU </v>
          </cell>
          <cell r="L197" t="str">
            <v>대</v>
          </cell>
          <cell r="M197">
            <v>19179</v>
          </cell>
          <cell r="N197">
            <v>19179</v>
          </cell>
          <cell r="R197" t="str">
            <v/>
          </cell>
        </row>
        <row r="198">
          <cell r="B198">
            <v>20001197</v>
          </cell>
          <cell r="E198" t="str">
            <v>H/W유지보수</v>
          </cell>
          <cell r="F198" t="str">
            <v>[일반]</v>
          </cell>
          <cell r="G198" t="str">
            <v>운전감시 보안설비</v>
          </cell>
          <cell r="H198" t="str">
            <v>감시정보시스템</v>
          </cell>
          <cell r="I198" t="str">
            <v>Light Controller</v>
          </cell>
          <cell r="K198" t="str">
            <v xml:space="preserve">[일반] 운전감시 보안설비 감시정보시스템 Light Controller </v>
          </cell>
          <cell r="L198" t="str">
            <v>대</v>
          </cell>
          <cell r="M198">
            <v>555</v>
          </cell>
          <cell r="N198">
            <v>555</v>
          </cell>
          <cell r="R198" t="str">
            <v/>
          </cell>
        </row>
        <row r="199">
          <cell r="B199">
            <v>20001198</v>
          </cell>
          <cell r="E199" t="str">
            <v>H/W유지보수</v>
          </cell>
          <cell r="F199" t="str">
            <v>[일반]</v>
          </cell>
          <cell r="G199" t="str">
            <v>운전감시 보안설비</v>
          </cell>
          <cell r="H199" t="str">
            <v>감시정보시스템</v>
          </cell>
          <cell r="I199" t="str">
            <v>화재검출용 영상처리장치</v>
          </cell>
          <cell r="K199" t="str">
            <v xml:space="preserve">[일반] 운전감시 보안설비 감시정보시스템 화재검출용 영상처리장치 </v>
          </cell>
          <cell r="L199" t="str">
            <v>대</v>
          </cell>
          <cell r="M199">
            <v>72693</v>
          </cell>
          <cell r="N199">
            <v>72693</v>
          </cell>
          <cell r="R199" t="str">
            <v/>
          </cell>
        </row>
        <row r="200">
          <cell r="B200">
            <v>20001199</v>
          </cell>
          <cell r="E200" t="str">
            <v>H/W유지보수</v>
          </cell>
          <cell r="F200" t="str">
            <v>[일반]</v>
          </cell>
          <cell r="G200" t="str">
            <v>운전감시 보안설비</v>
          </cell>
          <cell r="H200" t="str">
            <v>감시정보시스템</v>
          </cell>
          <cell r="I200" t="str">
            <v>STP 회선집중장치</v>
          </cell>
          <cell r="K200" t="str">
            <v xml:space="preserve">[일반] 운전감시 보안설비 감시정보시스템 STP 회선집중장치 </v>
          </cell>
          <cell r="L200" t="str">
            <v>대</v>
          </cell>
          <cell r="M200">
            <v>24470</v>
          </cell>
          <cell r="N200">
            <v>24470</v>
          </cell>
          <cell r="R200" t="str">
            <v/>
          </cell>
        </row>
        <row r="201">
          <cell r="B201">
            <v>20001200</v>
          </cell>
          <cell r="E201" t="str">
            <v>H/W유지보수</v>
          </cell>
          <cell r="F201" t="str">
            <v>[일반]</v>
          </cell>
          <cell r="G201" t="str">
            <v>운전감시 보안설비</v>
          </cell>
          <cell r="H201" t="str">
            <v>감시정보시스템</v>
          </cell>
          <cell r="I201" t="str">
            <v>STP 송신기</v>
          </cell>
          <cell r="K201" t="str">
            <v xml:space="preserve">[일반] 운전감시 보안설비 감시정보시스템 STP 송신기 </v>
          </cell>
          <cell r="L201" t="str">
            <v>대</v>
          </cell>
          <cell r="M201">
            <v>974</v>
          </cell>
          <cell r="N201">
            <v>974</v>
          </cell>
          <cell r="R201" t="str">
            <v/>
          </cell>
        </row>
        <row r="202">
          <cell r="B202">
            <v>20001201</v>
          </cell>
          <cell r="E202" t="str">
            <v>H/W유지보수</v>
          </cell>
          <cell r="F202" t="str">
            <v>[일반]</v>
          </cell>
          <cell r="G202" t="str">
            <v>운전감시 보안설비</v>
          </cell>
          <cell r="H202" t="str">
            <v>감시정보시스템</v>
          </cell>
          <cell r="I202" t="str">
            <v>지능형전원공급장치</v>
          </cell>
          <cell r="K202" t="str">
            <v xml:space="preserve">[일반] 운전감시 보안설비 감시정보시스템 지능형전원공급장치 </v>
          </cell>
          <cell r="L202" t="str">
            <v>대</v>
          </cell>
          <cell r="M202">
            <v>17377</v>
          </cell>
          <cell r="N202">
            <v>17377</v>
          </cell>
          <cell r="R202" t="str">
            <v/>
          </cell>
        </row>
        <row r="203">
          <cell r="B203">
            <v>20001202</v>
          </cell>
          <cell r="E203" t="str">
            <v>H/W유지보수</v>
          </cell>
          <cell r="F203" t="str">
            <v>[일반]</v>
          </cell>
          <cell r="G203" t="str">
            <v>운전감시 보안설비</v>
          </cell>
          <cell r="H203" t="str">
            <v>감시정보시스템</v>
          </cell>
          <cell r="I203" t="str">
            <v>전원조작장치</v>
          </cell>
          <cell r="K203" t="str">
            <v xml:space="preserve">[일반] 운전감시 보안설비 감시정보시스템 전원조작장치 </v>
          </cell>
          <cell r="L203" t="str">
            <v>대</v>
          </cell>
          <cell r="M203">
            <v>13542</v>
          </cell>
          <cell r="N203">
            <v>13542</v>
          </cell>
          <cell r="R203" t="str">
            <v/>
          </cell>
        </row>
        <row r="204">
          <cell r="B204">
            <v>20001203</v>
          </cell>
          <cell r="E204" t="str">
            <v>H/W유지보수</v>
          </cell>
          <cell r="F204" t="str">
            <v>[일반]</v>
          </cell>
          <cell r="G204" t="str">
            <v>운전감시 보안설비</v>
          </cell>
          <cell r="H204" t="str">
            <v>출입통제장치</v>
          </cell>
          <cell r="I204" t="str">
            <v>출입통제주장치(본사)</v>
          </cell>
          <cell r="K204" t="str">
            <v xml:space="preserve">[일반] 운전감시 보안설비 출입통제장치 출입통제주장치(본사) </v>
          </cell>
          <cell r="L204" t="str">
            <v>대</v>
          </cell>
          <cell r="M204">
            <v>126757</v>
          </cell>
          <cell r="N204">
            <v>126757</v>
          </cell>
          <cell r="R204" t="str">
            <v/>
          </cell>
        </row>
        <row r="205">
          <cell r="B205">
            <v>20001204</v>
          </cell>
          <cell r="E205" t="str">
            <v>H/W유지보수</v>
          </cell>
          <cell r="F205" t="str">
            <v>[일반]</v>
          </cell>
          <cell r="G205" t="str">
            <v>운전감시 보안설비</v>
          </cell>
          <cell r="H205" t="str">
            <v>출입통제장치</v>
          </cell>
          <cell r="I205" t="str">
            <v>출입통제주장치(사업소)</v>
          </cell>
          <cell r="K205" t="str">
            <v xml:space="preserve">[일반] 운전감시 보안설비 출입통제장치 출입통제주장치(사업소) </v>
          </cell>
          <cell r="L205" t="str">
            <v>대</v>
          </cell>
          <cell r="M205">
            <v>72917</v>
          </cell>
          <cell r="N205">
            <v>72917</v>
          </cell>
          <cell r="R205" t="str">
            <v/>
          </cell>
        </row>
        <row r="206">
          <cell r="B206">
            <v>20001205</v>
          </cell>
          <cell r="E206" t="str">
            <v>H/W유지보수</v>
          </cell>
          <cell r="F206" t="str">
            <v>[일반]</v>
          </cell>
          <cell r="G206" t="str">
            <v>운전감시 보안설비</v>
          </cell>
          <cell r="H206" t="str">
            <v>출입통제장치</v>
          </cell>
          <cell r="I206" t="str">
            <v>로칼콘트롤러</v>
          </cell>
          <cell r="K206" t="str">
            <v xml:space="preserve">[일반] 운전감시 보안설비 출입통제장치 로칼콘트롤러 </v>
          </cell>
          <cell r="L206" t="str">
            <v>대</v>
          </cell>
          <cell r="M206">
            <v>14419</v>
          </cell>
          <cell r="N206">
            <v>14419</v>
          </cell>
          <cell r="R206" t="str">
            <v/>
          </cell>
        </row>
        <row r="207">
          <cell r="B207">
            <v>20001206</v>
          </cell>
          <cell r="E207" t="str">
            <v>H/W유지보수</v>
          </cell>
          <cell r="F207" t="str">
            <v>[일반]</v>
          </cell>
          <cell r="G207" t="str">
            <v>운전감시 보안설비</v>
          </cell>
          <cell r="H207" t="str">
            <v>출입통제장치</v>
          </cell>
          <cell r="I207" t="str">
            <v>카드리더(자립형)</v>
          </cell>
          <cell r="K207" t="str">
            <v xml:space="preserve">[일반] 운전감시 보안설비 출입통제장치 카드리더(자립형) </v>
          </cell>
          <cell r="L207" t="str">
            <v>대</v>
          </cell>
          <cell r="M207">
            <v>14453</v>
          </cell>
          <cell r="N207">
            <v>14453</v>
          </cell>
          <cell r="R207" t="str">
            <v/>
          </cell>
        </row>
        <row r="208">
          <cell r="B208">
            <v>20001207</v>
          </cell>
          <cell r="E208" t="str">
            <v>H/W유지보수</v>
          </cell>
          <cell r="F208" t="str">
            <v>[일반]</v>
          </cell>
          <cell r="G208" t="str">
            <v>운전감시 보안설비</v>
          </cell>
          <cell r="H208" t="str">
            <v>출입통제장치</v>
          </cell>
          <cell r="I208" t="str">
            <v>스피드게이트</v>
          </cell>
          <cell r="K208" t="str">
            <v xml:space="preserve">[일반] 운전감시 보안설비 출입통제장치 스피드게이트 </v>
          </cell>
          <cell r="L208" t="str">
            <v>대</v>
          </cell>
          <cell r="M208">
            <v>162885</v>
          </cell>
          <cell r="N208">
            <v>162885</v>
          </cell>
          <cell r="R208" t="str">
            <v/>
          </cell>
        </row>
        <row r="209">
          <cell r="B209">
            <v>20001208</v>
          </cell>
          <cell r="E209" t="str">
            <v>H/W유지보수</v>
          </cell>
          <cell r="F209" t="str">
            <v>[일반]</v>
          </cell>
          <cell r="G209" t="str">
            <v>운전감시 보안설비</v>
          </cell>
          <cell r="H209" t="str">
            <v>출입통제장치</v>
          </cell>
          <cell r="I209" t="str">
            <v>X-ray 검색대</v>
          </cell>
          <cell r="K209" t="str">
            <v xml:space="preserve">[일반] 운전감시 보안설비 출입통제장치 X-ray 검색대 </v>
          </cell>
          <cell r="L209" t="str">
            <v>대</v>
          </cell>
          <cell r="M209">
            <v>79857</v>
          </cell>
          <cell r="N209">
            <v>79857</v>
          </cell>
          <cell r="R209" t="str">
            <v/>
          </cell>
        </row>
        <row r="210">
          <cell r="B210">
            <v>20001209</v>
          </cell>
          <cell r="E210" t="str">
            <v>H/W유지보수</v>
          </cell>
          <cell r="F210" t="str">
            <v>[일반]</v>
          </cell>
          <cell r="G210" t="str">
            <v>운전감시 보안설비</v>
          </cell>
          <cell r="H210" t="str">
            <v>출입통제장치</v>
          </cell>
          <cell r="I210" t="str">
            <v>문형 금속탐지기</v>
          </cell>
          <cell r="K210" t="str">
            <v xml:space="preserve">[일반] 운전감시 보안설비 출입통제장치 문형 금속탐지기 </v>
          </cell>
          <cell r="L210" t="str">
            <v>대</v>
          </cell>
          <cell r="M210">
            <v>24275</v>
          </cell>
          <cell r="N210">
            <v>24275</v>
          </cell>
          <cell r="R210" t="str">
            <v/>
          </cell>
        </row>
        <row r="211">
          <cell r="B211">
            <v>20001210</v>
          </cell>
          <cell r="E211" t="str">
            <v>H/W유지보수</v>
          </cell>
          <cell r="F211" t="str">
            <v>[일반]</v>
          </cell>
          <cell r="G211" t="str">
            <v>운전감시 보안설비</v>
          </cell>
          <cell r="H211" t="str">
            <v>출입관리시스템</v>
          </cell>
          <cell r="I211" t="str">
            <v>ACU</v>
          </cell>
          <cell r="K211" t="str">
            <v xml:space="preserve">[일반] 운전감시 보안설비 출입관리시스템 ACU </v>
          </cell>
          <cell r="L211" t="str">
            <v>대</v>
          </cell>
          <cell r="M211">
            <v>45355</v>
          </cell>
          <cell r="N211">
            <v>45355</v>
          </cell>
          <cell r="R211" t="str">
            <v/>
          </cell>
        </row>
        <row r="212">
          <cell r="B212">
            <v>20001211</v>
          </cell>
          <cell r="E212" t="str">
            <v>H/W유지보수</v>
          </cell>
          <cell r="F212" t="str">
            <v>[일반]</v>
          </cell>
          <cell r="G212" t="str">
            <v>운전감시 보안설비</v>
          </cell>
          <cell r="H212" t="str">
            <v>출입관리시스템</v>
          </cell>
          <cell r="I212" t="str">
            <v>카드리더(더미형)</v>
          </cell>
          <cell r="K212" t="str">
            <v xml:space="preserve">[일반] 운전감시 보안설비 출입관리시스템 카드리더(더미형) </v>
          </cell>
          <cell r="L212" t="str">
            <v>대</v>
          </cell>
          <cell r="M212">
            <v>8701</v>
          </cell>
          <cell r="N212">
            <v>8701</v>
          </cell>
          <cell r="R212" t="str">
            <v/>
          </cell>
        </row>
        <row r="213">
          <cell r="B213">
            <v>20001212</v>
          </cell>
          <cell r="E213" t="str">
            <v>H/W유지보수</v>
          </cell>
          <cell r="F213" t="str">
            <v>[일반]</v>
          </cell>
          <cell r="G213" t="str">
            <v>운전감시 보안설비</v>
          </cell>
          <cell r="H213" t="str">
            <v>출입관리시스템</v>
          </cell>
          <cell r="I213" t="str">
            <v>EM/Cabinet Lock장치</v>
          </cell>
          <cell r="K213" t="str">
            <v xml:space="preserve">[일반] 운전감시 보안설비 출입관리시스템 EM/Cabinet Lock장치 </v>
          </cell>
          <cell r="L213" t="str">
            <v>대</v>
          </cell>
          <cell r="M213">
            <v>2291</v>
          </cell>
          <cell r="N213">
            <v>2291</v>
          </cell>
          <cell r="R213" t="str">
            <v/>
          </cell>
        </row>
        <row r="214">
          <cell r="B214">
            <v>20001213</v>
          </cell>
          <cell r="E214" t="str">
            <v>H/W유지보수</v>
          </cell>
          <cell r="F214" t="str">
            <v>[일반]</v>
          </cell>
          <cell r="G214" t="str">
            <v>운전감시 보안설비</v>
          </cell>
          <cell r="H214" t="str">
            <v>출입관리시스템</v>
          </cell>
          <cell r="I214" t="str">
            <v>Deadbolt Lock장치</v>
          </cell>
          <cell r="K214" t="str">
            <v xml:space="preserve">[일반] 운전감시 보안설비 출입관리시스템 Deadbolt Lock장치 </v>
          </cell>
          <cell r="L214" t="str">
            <v>대</v>
          </cell>
          <cell r="M214">
            <v>721</v>
          </cell>
          <cell r="N214">
            <v>721</v>
          </cell>
          <cell r="R214" t="str">
            <v/>
          </cell>
        </row>
        <row r="215">
          <cell r="B215">
            <v>20001214</v>
          </cell>
          <cell r="E215" t="str">
            <v>H/W유지보수</v>
          </cell>
          <cell r="F215" t="str">
            <v>[일반]</v>
          </cell>
          <cell r="G215" t="str">
            <v>운전감시 보안설비</v>
          </cell>
          <cell r="H215" t="str">
            <v>출입관리시스템</v>
          </cell>
          <cell r="I215" t="str">
            <v>Exit Button</v>
          </cell>
          <cell r="K215" t="str">
            <v xml:space="preserve">[일반] 운전감시 보안설비 출입관리시스템 Exit Button </v>
          </cell>
          <cell r="L215" t="str">
            <v>대</v>
          </cell>
          <cell r="M215">
            <v>711</v>
          </cell>
          <cell r="N215">
            <v>711</v>
          </cell>
          <cell r="R215" t="str">
            <v/>
          </cell>
        </row>
        <row r="216">
          <cell r="B216">
            <v>20001215</v>
          </cell>
          <cell r="E216" t="str">
            <v>H/W유지보수</v>
          </cell>
          <cell r="F216" t="str">
            <v>[일반]</v>
          </cell>
          <cell r="G216" t="str">
            <v>운전감시 보안설비</v>
          </cell>
          <cell r="H216" t="str">
            <v>출입관리시스템</v>
          </cell>
          <cell r="I216" t="str">
            <v>재무장 Button</v>
          </cell>
          <cell r="K216" t="str">
            <v xml:space="preserve">[일반] 운전감시 보안설비 출입관리시스템 재무장 Button </v>
          </cell>
          <cell r="L216" t="str">
            <v>대</v>
          </cell>
          <cell r="M216">
            <v>697</v>
          </cell>
          <cell r="N216">
            <v>697</v>
          </cell>
          <cell r="R216" t="str">
            <v/>
          </cell>
        </row>
        <row r="217">
          <cell r="B217">
            <v>20001216</v>
          </cell>
          <cell r="E217" t="str">
            <v>H/W유지보수</v>
          </cell>
          <cell r="F217" t="str">
            <v>[일반]</v>
          </cell>
          <cell r="G217" t="str">
            <v>운전감시 보안설비</v>
          </cell>
          <cell r="H217" t="str">
            <v>출입관리시스템</v>
          </cell>
          <cell r="I217" t="str">
            <v>Door Camera</v>
          </cell>
          <cell r="K217" t="str">
            <v xml:space="preserve">[일반] 운전감시 보안설비 출입관리시스템 Door Camera </v>
          </cell>
          <cell r="L217" t="str">
            <v>대</v>
          </cell>
          <cell r="M217">
            <v>9184</v>
          </cell>
          <cell r="N217">
            <v>9184</v>
          </cell>
          <cell r="R217" t="str">
            <v/>
          </cell>
        </row>
        <row r="218">
          <cell r="B218">
            <v>20001217</v>
          </cell>
          <cell r="E218" t="str">
            <v>H/W유지보수</v>
          </cell>
          <cell r="F218" t="str">
            <v>[일반]</v>
          </cell>
          <cell r="G218" t="str">
            <v>운전감시 보안설비</v>
          </cell>
          <cell r="H218" t="str">
            <v>출입관리시스템</v>
          </cell>
          <cell r="I218" t="str">
            <v>음성출력기</v>
          </cell>
          <cell r="K218" t="str">
            <v xml:space="preserve">[일반] 운전감시 보안설비 출입관리시스템 음성출력기 </v>
          </cell>
          <cell r="L218" t="str">
            <v>대</v>
          </cell>
          <cell r="M218">
            <v>1400</v>
          </cell>
          <cell r="N218">
            <v>1400</v>
          </cell>
          <cell r="R218" t="str">
            <v/>
          </cell>
        </row>
        <row r="219">
          <cell r="B219">
            <v>20001218</v>
          </cell>
          <cell r="E219" t="str">
            <v>H/W유지보수</v>
          </cell>
          <cell r="F219" t="str">
            <v>[일반]</v>
          </cell>
          <cell r="G219" t="str">
            <v>운전감시 보안설비</v>
          </cell>
          <cell r="H219" t="str">
            <v>순찰관리시스템</v>
          </cell>
          <cell r="I219" t="str">
            <v>순찰관리주장치</v>
          </cell>
          <cell r="K219" t="str">
            <v xml:space="preserve">[일반] 운전감시 보안설비 순찰관리시스템 순찰관리주장치 </v>
          </cell>
          <cell r="L219" t="str">
            <v>대</v>
          </cell>
          <cell r="M219">
            <v>49074</v>
          </cell>
          <cell r="N219">
            <v>49074</v>
          </cell>
          <cell r="R219" t="str">
            <v/>
          </cell>
        </row>
        <row r="220">
          <cell r="B220">
            <v>20001219</v>
          </cell>
          <cell r="E220" t="str">
            <v>H/W유지보수</v>
          </cell>
          <cell r="F220" t="str">
            <v>[일반]</v>
          </cell>
          <cell r="G220" t="str">
            <v>운전감시 보안설비</v>
          </cell>
          <cell r="H220" t="str">
            <v>순찰관리시스템</v>
          </cell>
          <cell r="I220" t="str">
            <v>순찰단말기</v>
          </cell>
          <cell r="K220" t="str">
            <v xml:space="preserve">[일반] 운전감시 보안설비 순찰관리시스템 순찰단말기 </v>
          </cell>
          <cell r="L220" t="str">
            <v>대</v>
          </cell>
          <cell r="M220">
            <v>17735</v>
          </cell>
          <cell r="N220">
            <v>17735</v>
          </cell>
          <cell r="R220" t="str">
            <v/>
          </cell>
        </row>
        <row r="221">
          <cell r="B221">
            <v>20001220</v>
          </cell>
          <cell r="E221" t="str">
            <v>H/W유지보수</v>
          </cell>
          <cell r="F221" t="str">
            <v>[일반]</v>
          </cell>
          <cell r="G221" t="str">
            <v>운전감시 보안설비</v>
          </cell>
          <cell r="H221" t="str">
            <v>경고방송장치</v>
          </cell>
          <cell r="I221" t="str">
            <v>Power Amp</v>
          </cell>
          <cell r="K221" t="str">
            <v xml:space="preserve">[일반] 운전감시 보안설비 경고방송장치 Power Amp </v>
          </cell>
          <cell r="L221" t="str">
            <v>대</v>
          </cell>
          <cell r="M221">
            <v>18935</v>
          </cell>
          <cell r="N221">
            <v>18935</v>
          </cell>
          <cell r="R221" t="str">
            <v/>
          </cell>
        </row>
        <row r="222">
          <cell r="B222">
            <v>20001221</v>
          </cell>
          <cell r="E222" t="str">
            <v>H/W유지보수</v>
          </cell>
          <cell r="F222" t="str">
            <v>[일반]</v>
          </cell>
          <cell r="G222" t="str">
            <v>운전감시 보안설비</v>
          </cell>
          <cell r="H222" t="str">
            <v>경고방송장치</v>
          </cell>
          <cell r="I222" t="str">
            <v>Remote Amp</v>
          </cell>
          <cell r="K222" t="str">
            <v xml:space="preserve">[일반] 운전감시 보안설비 경고방송장치 Remote Amp </v>
          </cell>
          <cell r="L222" t="str">
            <v>대</v>
          </cell>
          <cell r="M222">
            <v>3291</v>
          </cell>
          <cell r="N222">
            <v>3291</v>
          </cell>
          <cell r="R222" t="str">
            <v/>
          </cell>
        </row>
        <row r="223">
          <cell r="B223">
            <v>20001222</v>
          </cell>
          <cell r="E223" t="str">
            <v>H/W유지보수</v>
          </cell>
          <cell r="F223" t="str">
            <v>[일반]</v>
          </cell>
          <cell r="G223" t="str">
            <v>운전감시 보안설비</v>
          </cell>
          <cell r="H223" t="str">
            <v>경고방송장치</v>
          </cell>
          <cell r="I223" t="str">
            <v>스피커(1)</v>
          </cell>
          <cell r="K223" t="str">
            <v xml:space="preserve">[일반] 운전감시 보안설비 경고방송장치 스피커(1) </v>
          </cell>
          <cell r="L223" t="str">
            <v>대</v>
          </cell>
          <cell r="M223">
            <v>20279</v>
          </cell>
          <cell r="N223">
            <v>20279</v>
          </cell>
          <cell r="R223" t="str">
            <v/>
          </cell>
        </row>
        <row r="224">
          <cell r="B224">
            <v>20001223</v>
          </cell>
          <cell r="E224" t="str">
            <v>H/W유지보수</v>
          </cell>
          <cell r="F224" t="str">
            <v>[일반]</v>
          </cell>
          <cell r="G224" t="str">
            <v>운전감시 보안설비</v>
          </cell>
          <cell r="H224" t="str">
            <v>CCTV(방범보안용)</v>
          </cell>
          <cell r="I224" t="str">
            <v>카메라(고정형)</v>
          </cell>
          <cell r="K224" t="str">
            <v xml:space="preserve">[일반] 운전감시 보안설비 CCTV(방범보안용) 카메라(고정형) </v>
          </cell>
          <cell r="L224" t="str">
            <v>대</v>
          </cell>
          <cell r="M224">
            <v>10336</v>
          </cell>
          <cell r="N224">
            <v>10336</v>
          </cell>
          <cell r="R224" t="str">
            <v/>
          </cell>
        </row>
        <row r="225">
          <cell r="B225">
            <v>20001224</v>
          </cell>
          <cell r="E225" t="str">
            <v>H/W유지보수</v>
          </cell>
          <cell r="F225" t="str">
            <v>[일반]</v>
          </cell>
          <cell r="G225" t="str">
            <v>운전감시 보안설비</v>
          </cell>
          <cell r="H225" t="str">
            <v>CCTV(방범보안용)</v>
          </cell>
          <cell r="I225" t="str">
            <v>카메라(회전형)</v>
          </cell>
          <cell r="K225" t="str">
            <v xml:space="preserve">[일반] 운전감시 보안설비 CCTV(방범보안용) 카메라(회전형) </v>
          </cell>
          <cell r="L225" t="str">
            <v>대</v>
          </cell>
          <cell r="M225">
            <v>14084</v>
          </cell>
          <cell r="N225">
            <v>14084</v>
          </cell>
          <cell r="R225" t="str">
            <v/>
          </cell>
        </row>
        <row r="226">
          <cell r="B226">
            <v>20001225</v>
          </cell>
          <cell r="E226" t="str">
            <v>H/W유지보수</v>
          </cell>
          <cell r="F226" t="str">
            <v>[일반]</v>
          </cell>
          <cell r="G226" t="str">
            <v>운전감시 보안설비</v>
          </cell>
          <cell r="H226" t="str">
            <v>CCTV(방범보안용)</v>
          </cell>
          <cell r="I226" t="str">
            <v>모니터</v>
          </cell>
          <cell r="K226" t="str">
            <v xml:space="preserve">[일반] 운전감시 보안설비 CCTV(방범보안용) 모니터 </v>
          </cell>
          <cell r="L226" t="str">
            <v>대</v>
          </cell>
          <cell r="M226">
            <v>5519</v>
          </cell>
          <cell r="N226">
            <v>5519</v>
          </cell>
          <cell r="R226" t="str">
            <v/>
          </cell>
        </row>
        <row r="227">
          <cell r="B227">
            <v>20001226</v>
          </cell>
          <cell r="E227" t="str">
            <v>H/W유지보수</v>
          </cell>
          <cell r="F227" t="str">
            <v>[일반]</v>
          </cell>
          <cell r="G227" t="str">
            <v>운전감시 보안설비</v>
          </cell>
          <cell r="H227" t="str">
            <v>CCTV(방범보안용)</v>
          </cell>
          <cell r="I227" t="str">
            <v>콘트롤러</v>
          </cell>
          <cell r="K227" t="str">
            <v xml:space="preserve">[일반] 운전감시 보안설비 CCTV(방범보안용) 콘트롤러 </v>
          </cell>
          <cell r="L227" t="str">
            <v>대</v>
          </cell>
          <cell r="M227">
            <v>4664</v>
          </cell>
          <cell r="N227">
            <v>4664</v>
          </cell>
          <cell r="R227" t="str">
            <v/>
          </cell>
        </row>
        <row r="228">
          <cell r="B228">
            <v>20001227</v>
          </cell>
          <cell r="E228" t="str">
            <v>H/W유지보수</v>
          </cell>
          <cell r="F228" t="str">
            <v>[일반]</v>
          </cell>
          <cell r="G228" t="str">
            <v>운전감시 보안설비</v>
          </cell>
          <cell r="H228" t="str">
            <v>CCTV(방범보안용)</v>
          </cell>
          <cell r="I228" t="str">
            <v>녹화용VTR</v>
          </cell>
          <cell r="K228" t="str">
            <v xml:space="preserve">[일반] 운전감시 보안설비 CCTV(방범보안용) 녹화용VTR </v>
          </cell>
          <cell r="L228" t="str">
            <v>대</v>
          </cell>
          <cell r="M228">
            <v>9836</v>
          </cell>
          <cell r="N228">
            <v>9836</v>
          </cell>
          <cell r="R228" t="str">
            <v/>
          </cell>
        </row>
        <row r="229">
          <cell r="B229">
            <v>20001228</v>
          </cell>
          <cell r="E229" t="str">
            <v>H/W유지보수</v>
          </cell>
          <cell r="F229" t="str">
            <v>[일반]</v>
          </cell>
          <cell r="G229" t="str">
            <v>운전감시 보안설비</v>
          </cell>
          <cell r="H229" t="str">
            <v>CCTV(방범보안용)</v>
          </cell>
          <cell r="I229" t="str">
            <v>녹화용NVR</v>
          </cell>
          <cell r="K229" t="str">
            <v xml:space="preserve">[일반] 운전감시 보안설비 CCTV(방범보안용) 녹화용NVR </v>
          </cell>
          <cell r="L229" t="str">
            <v>대</v>
          </cell>
          <cell r="M229">
            <v>55456</v>
          </cell>
          <cell r="N229">
            <v>55456</v>
          </cell>
          <cell r="R229" t="str">
            <v/>
          </cell>
        </row>
        <row r="230">
          <cell r="B230">
            <v>20001229</v>
          </cell>
          <cell r="E230" t="str">
            <v>H/W유지보수</v>
          </cell>
          <cell r="F230" t="str">
            <v>[일반]</v>
          </cell>
          <cell r="G230" t="str">
            <v>운전감시 보안설비</v>
          </cell>
          <cell r="H230" t="str">
            <v>CCTV(방범보안용)</v>
          </cell>
          <cell r="I230" t="str">
            <v>녹화용DVR</v>
          </cell>
          <cell r="K230" t="str">
            <v xml:space="preserve">[일반] 운전감시 보안설비 CCTV(방범보안용) 녹화용DVR </v>
          </cell>
          <cell r="L230" t="str">
            <v>대</v>
          </cell>
          <cell r="M230">
            <v>17455</v>
          </cell>
          <cell r="N230">
            <v>17455</v>
          </cell>
          <cell r="R230" t="str">
            <v/>
          </cell>
        </row>
        <row r="231">
          <cell r="B231">
            <v>20001230</v>
          </cell>
          <cell r="E231" t="str">
            <v>H/W유지보수</v>
          </cell>
          <cell r="F231" t="str">
            <v>[일반]</v>
          </cell>
          <cell r="G231" t="str">
            <v>운전감시 보안설비</v>
          </cell>
          <cell r="H231" t="str">
            <v>CCTV(방범보안용)</v>
          </cell>
          <cell r="I231" t="str">
            <v>영상분배기(1)</v>
          </cell>
          <cell r="K231" t="str">
            <v xml:space="preserve">[일반] 운전감시 보안설비 CCTV(방범보안용) 영상분배기(1) </v>
          </cell>
          <cell r="L231" t="str">
            <v>대</v>
          </cell>
          <cell r="M231">
            <v>7142</v>
          </cell>
          <cell r="N231">
            <v>7142</v>
          </cell>
          <cell r="R231" t="str">
            <v/>
          </cell>
        </row>
        <row r="232">
          <cell r="B232">
            <v>20001231</v>
          </cell>
          <cell r="E232" t="str">
            <v>H/W유지보수</v>
          </cell>
          <cell r="F232" t="str">
            <v>[일반]</v>
          </cell>
          <cell r="G232" t="str">
            <v>운전감시 보안설비</v>
          </cell>
          <cell r="H232" t="str">
            <v>CCTV(방범보안용)</v>
          </cell>
          <cell r="I232" t="str">
            <v>Matrix Switch(1)</v>
          </cell>
          <cell r="K232" t="str">
            <v xml:space="preserve">[일반] 운전감시 보안설비 CCTV(방범보안용) Matrix Switch(1) </v>
          </cell>
          <cell r="L232" t="str">
            <v>대</v>
          </cell>
          <cell r="M232">
            <v>84164</v>
          </cell>
          <cell r="N232">
            <v>84164</v>
          </cell>
          <cell r="R232" t="str">
            <v/>
          </cell>
        </row>
        <row r="233">
          <cell r="B233">
            <v>20001232</v>
          </cell>
          <cell r="E233" t="str">
            <v>H/W유지보수</v>
          </cell>
          <cell r="F233" t="str">
            <v>[일반]</v>
          </cell>
          <cell r="G233" t="str">
            <v>운전감시 보안설비</v>
          </cell>
          <cell r="H233" t="str">
            <v>CCTV(방범보안용)</v>
          </cell>
          <cell r="I233" t="str">
            <v>Light Controller(1)</v>
          </cell>
          <cell r="K233" t="str">
            <v xml:space="preserve">[일반] 운전감시 보안설비 CCTV(방범보안용) Light Controller(1) </v>
          </cell>
          <cell r="L233" t="str">
            <v>대</v>
          </cell>
          <cell r="M233">
            <v>555</v>
          </cell>
          <cell r="N233">
            <v>555</v>
          </cell>
          <cell r="R233" t="str">
            <v/>
          </cell>
        </row>
        <row r="234">
          <cell r="B234">
            <v>20001233</v>
          </cell>
          <cell r="E234" t="str">
            <v>H/W유지보수</v>
          </cell>
          <cell r="F234" t="str">
            <v>[일반]</v>
          </cell>
          <cell r="G234" t="str">
            <v>운전감시 보안설비</v>
          </cell>
          <cell r="H234" t="str">
            <v>CCTV(방범보안용)</v>
          </cell>
          <cell r="I234" t="str">
            <v>광송신기/수신기(1)</v>
          </cell>
          <cell r="K234" t="str">
            <v xml:space="preserve">[일반] 운전감시 보안설비 CCTV(방범보안용) 광송신기/수신기(1) </v>
          </cell>
          <cell r="L234" t="str">
            <v>대</v>
          </cell>
          <cell r="M234">
            <v>5069</v>
          </cell>
          <cell r="N234">
            <v>5069</v>
          </cell>
          <cell r="R234" t="str">
            <v/>
          </cell>
        </row>
        <row r="235">
          <cell r="B235">
            <v>20001234</v>
          </cell>
          <cell r="E235" t="str">
            <v>H/W유지보수</v>
          </cell>
          <cell r="F235" t="str">
            <v>[일반]</v>
          </cell>
          <cell r="G235" t="str">
            <v>운전감시 보안설비</v>
          </cell>
          <cell r="H235" t="str">
            <v>CCTV(방범보안용)</v>
          </cell>
          <cell r="I235" t="str">
            <v>경보수신연계장치</v>
          </cell>
          <cell r="K235" t="str">
            <v xml:space="preserve">[일반] 운전감시 보안설비 CCTV(방범보안용) 경보수신연계장치 </v>
          </cell>
          <cell r="L235" t="str">
            <v>대</v>
          </cell>
          <cell r="M235">
            <v>19375</v>
          </cell>
          <cell r="N235">
            <v>19375</v>
          </cell>
          <cell r="R235" t="str">
            <v/>
          </cell>
        </row>
        <row r="236">
          <cell r="B236">
            <v>20001235</v>
          </cell>
          <cell r="E236" t="str">
            <v>H/W유지보수</v>
          </cell>
          <cell r="F236" t="str">
            <v>[일반]</v>
          </cell>
          <cell r="G236" t="str">
            <v>운전감시 보안설비</v>
          </cell>
          <cell r="H236" t="str">
            <v>화상감시설비</v>
          </cell>
          <cell r="I236" t="str">
            <v>카메라(고정형,특수지형)</v>
          </cell>
          <cell r="K236" t="str">
            <v xml:space="preserve">[일반] 운전감시 보안설비 화상감시설비 카메라(고정형,특수지형) </v>
          </cell>
          <cell r="L236" t="str">
            <v>대</v>
          </cell>
          <cell r="M236">
            <v>31128</v>
          </cell>
          <cell r="N236">
            <v>31128</v>
          </cell>
          <cell r="R236" t="str">
            <v/>
          </cell>
        </row>
        <row r="237">
          <cell r="B237">
            <v>20001236</v>
          </cell>
          <cell r="E237" t="str">
            <v>H/W유지보수</v>
          </cell>
          <cell r="F237" t="str">
            <v>[일반]</v>
          </cell>
          <cell r="G237" t="str">
            <v>운전감시 보안설비</v>
          </cell>
          <cell r="H237" t="str">
            <v>화상감시설비</v>
          </cell>
          <cell r="I237" t="str">
            <v>카메라(회전형,특수지형)</v>
          </cell>
          <cell r="K237" t="str">
            <v xml:space="preserve">[일반] 운전감시 보안설비 화상감시설비 카메라(회전형,특수지형) </v>
          </cell>
          <cell r="L237" t="str">
            <v>대</v>
          </cell>
          <cell r="M237">
            <v>53495</v>
          </cell>
          <cell r="N237">
            <v>53495</v>
          </cell>
          <cell r="R237" t="str">
            <v/>
          </cell>
        </row>
        <row r="238">
          <cell r="B238">
            <v>20001237</v>
          </cell>
          <cell r="E238" t="str">
            <v>H/W유지보수</v>
          </cell>
          <cell r="F238" t="str">
            <v>[일반]</v>
          </cell>
          <cell r="G238" t="str">
            <v>운전감시 보안설비</v>
          </cell>
          <cell r="H238" t="str">
            <v>화상감시설비</v>
          </cell>
          <cell r="I238" t="str">
            <v>모니터(1)</v>
          </cell>
          <cell r="K238" t="str">
            <v xml:space="preserve">[일반] 운전감시 보안설비 화상감시설비 모니터(1) </v>
          </cell>
          <cell r="L238" t="str">
            <v>대</v>
          </cell>
          <cell r="M238">
            <v>2034</v>
          </cell>
          <cell r="N238">
            <v>2034</v>
          </cell>
          <cell r="R238" t="str">
            <v/>
          </cell>
        </row>
        <row r="239">
          <cell r="B239">
            <v>20001238</v>
          </cell>
          <cell r="E239" t="str">
            <v>H/W유지보수</v>
          </cell>
          <cell r="F239" t="str">
            <v>[일반]</v>
          </cell>
          <cell r="G239" t="str">
            <v>운전감시 보안설비</v>
          </cell>
          <cell r="H239" t="str">
            <v>화상감시설비</v>
          </cell>
          <cell r="I239" t="str">
            <v>Light Controller(2)</v>
          </cell>
          <cell r="K239" t="str">
            <v xml:space="preserve">[일반] 운전감시 보안설비 화상감시설비 Light Controller(2) </v>
          </cell>
          <cell r="L239" t="str">
            <v>대</v>
          </cell>
          <cell r="M239">
            <v>1664</v>
          </cell>
          <cell r="N239">
            <v>1664</v>
          </cell>
          <cell r="R239" t="str">
            <v/>
          </cell>
        </row>
        <row r="240">
          <cell r="B240">
            <v>20001239</v>
          </cell>
          <cell r="E240" t="str">
            <v>H/W유지보수</v>
          </cell>
          <cell r="F240" t="str">
            <v>[일반]</v>
          </cell>
          <cell r="G240" t="str">
            <v>운전감시 보안설비</v>
          </cell>
          <cell r="H240" t="str">
            <v>화상감시설비</v>
          </cell>
          <cell r="I240" t="str">
            <v>화상감시 주장치</v>
          </cell>
          <cell r="K240" t="str">
            <v xml:space="preserve">[일반] 운전감시 보안설비 화상감시설비 화상감시 주장치 </v>
          </cell>
          <cell r="L240" t="str">
            <v>대</v>
          </cell>
          <cell r="M240">
            <v>21214</v>
          </cell>
          <cell r="N240">
            <v>21214</v>
          </cell>
          <cell r="R240" t="str">
            <v/>
          </cell>
        </row>
        <row r="241">
          <cell r="B241">
            <v>20001240</v>
          </cell>
          <cell r="E241" t="str">
            <v>H/W유지보수</v>
          </cell>
          <cell r="F241" t="str">
            <v>[일반]</v>
          </cell>
          <cell r="G241" t="str">
            <v>운전감시 보안설비</v>
          </cell>
          <cell r="H241" t="str">
            <v>화상감시설비</v>
          </cell>
          <cell r="I241" t="str">
            <v>현장데이터장치</v>
          </cell>
          <cell r="K241" t="str">
            <v xml:space="preserve">[일반] 운전감시 보안설비 화상감시설비 현장데이터장치 </v>
          </cell>
          <cell r="L241" t="str">
            <v>대</v>
          </cell>
          <cell r="M241">
            <v>126796</v>
          </cell>
          <cell r="N241">
            <v>126796</v>
          </cell>
          <cell r="R241" t="str">
            <v/>
          </cell>
        </row>
        <row r="242">
          <cell r="B242">
            <v>20001241</v>
          </cell>
          <cell r="E242" t="str">
            <v>H/W유지보수</v>
          </cell>
          <cell r="F242" t="str">
            <v>[일반]</v>
          </cell>
          <cell r="G242" t="str">
            <v>운전감시 보안설비</v>
          </cell>
          <cell r="H242" t="str">
            <v>화상감시설비</v>
          </cell>
          <cell r="I242" t="str">
            <v>중앙데이터장치</v>
          </cell>
          <cell r="K242" t="str">
            <v xml:space="preserve">[일반] 운전감시 보안설비 화상감시설비 중앙데이터장치 </v>
          </cell>
          <cell r="L242" t="str">
            <v>대</v>
          </cell>
          <cell r="M242">
            <v>44631</v>
          </cell>
          <cell r="N242">
            <v>44631</v>
          </cell>
          <cell r="R242" t="str">
            <v/>
          </cell>
        </row>
        <row r="243">
          <cell r="B243">
            <v>20001242</v>
          </cell>
          <cell r="E243" t="str">
            <v>H/W유지보수</v>
          </cell>
          <cell r="F243" t="str">
            <v>[일반]</v>
          </cell>
          <cell r="G243" t="str">
            <v>운전감시 보안설비</v>
          </cell>
          <cell r="H243" t="str">
            <v>화상감시설비</v>
          </cell>
          <cell r="I243" t="str">
            <v>광송수신기</v>
          </cell>
          <cell r="K243" t="str">
            <v xml:space="preserve">[일반] 운전감시 보안설비 화상감시설비 광송수신기 </v>
          </cell>
          <cell r="L243" t="str">
            <v>대</v>
          </cell>
          <cell r="M243">
            <v>10016</v>
          </cell>
          <cell r="N243">
            <v>10016</v>
          </cell>
          <cell r="R243" t="str">
            <v/>
          </cell>
        </row>
        <row r="244">
          <cell r="B244">
            <v>20001243</v>
          </cell>
          <cell r="E244" t="str">
            <v>H/W유지보수</v>
          </cell>
          <cell r="F244" t="str">
            <v>[일반]</v>
          </cell>
          <cell r="G244" t="str">
            <v>운전감시 보안설비</v>
          </cell>
          <cell r="H244" t="str">
            <v>화상감시설비</v>
          </cell>
          <cell r="I244" t="str">
            <v>기상정보수집반</v>
          </cell>
          <cell r="K244" t="str">
            <v xml:space="preserve">[일반] 운전감시 보안설비 화상감시설비 기상정보수집반 </v>
          </cell>
          <cell r="L244" t="str">
            <v>대</v>
          </cell>
          <cell r="M244">
            <v>65216</v>
          </cell>
          <cell r="N244">
            <v>65216</v>
          </cell>
          <cell r="R244" t="str">
            <v/>
          </cell>
        </row>
        <row r="245">
          <cell r="B245">
            <v>20001244</v>
          </cell>
          <cell r="E245" t="str">
            <v>H/W유지보수</v>
          </cell>
          <cell r="F245" t="str">
            <v>[일반]</v>
          </cell>
          <cell r="G245" t="str">
            <v>운전감시 보안설비</v>
          </cell>
          <cell r="H245" t="str">
            <v>화상감시설비</v>
          </cell>
          <cell r="I245" t="str">
            <v>Video Server(1)</v>
          </cell>
          <cell r="K245" t="str">
            <v xml:space="preserve">[일반] 운전감시 보안설비 화상감시설비 Video Server(1) </v>
          </cell>
          <cell r="L245" t="str">
            <v>대</v>
          </cell>
          <cell r="M245">
            <v>84719</v>
          </cell>
          <cell r="N245">
            <v>84719</v>
          </cell>
          <cell r="R245" t="str">
            <v/>
          </cell>
        </row>
        <row r="246">
          <cell r="B246">
            <v>20001245</v>
          </cell>
          <cell r="E246" t="str">
            <v>H/W유지보수</v>
          </cell>
          <cell r="F246" t="str">
            <v>[일반]</v>
          </cell>
          <cell r="G246" t="str">
            <v>운전감시 보안설비</v>
          </cell>
          <cell r="H246" t="str">
            <v>화상감시설비</v>
          </cell>
          <cell r="I246" t="str">
            <v>Matrix Switch(2)</v>
          </cell>
          <cell r="K246" t="str">
            <v xml:space="preserve">[일반] 운전감시 보안설비 화상감시설비 Matrix Switch(2) </v>
          </cell>
          <cell r="L246" t="str">
            <v>대</v>
          </cell>
          <cell r="M246">
            <v>18660</v>
          </cell>
          <cell r="N246">
            <v>18660</v>
          </cell>
          <cell r="R246" t="str">
            <v/>
          </cell>
        </row>
        <row r="247">
          <cell r="B247">
            <v>20001246</v>
          </cell>
          <cell r="E247" t="str">
            <v>H/W유지보수</v>
          </cell>
          <cell r="F247" t="str">
            <v>[일반]</v>
          </cell>
          <cell r="G247" t="str">
            <v>운전감시 보안설비</v>
          </cell>
          <cell r="H247" t="str">
            <v>화상감시설비</v>
          </cell>
          <cell r="I247" t="str">
            <v>DVR</v>
          </cell>
          <cell r="K247" t="str">
            <v xml:space="preserve">[일반] 운전감시 보안설비 화상감시설비 DVR </v>
          </cell>
          <cell r="L247" t="str">
            <v>대</v>
          </cell>
          <cell r="M247">
            <v>20559</v>
          </cell>
          <cell r="N247">
            <v>20559</v>
          </cell>
          <cell r="R247" t="str">
            <v/>
          </cell>
        </row>
        <row r="248">
          <cell r="B248">
            <v>20001247</v>
          </cell>
          <cell r="E248" t="str">
            <v>H/W유지보수</v>
          </cell>
          <cell r="F248" t="str">
            <v>[일반]</v>
          </cell>
          <cell r="G248" t="str">
            <v>운전감시 보안설비</v>
          </cell>
          <cell r="H248" t="str">
            <v>화상감시설비</v>
          </cell>
          <cell r="I248" t="str">
            <v>영상분배기(2)</v>
          </cell>
          <cell r="K248" t="str">
            <v xml:space="preserve">[일반] 운전감시 보안설비 화상감시설비 영상분배기(2) </v>
          </cell>
          <cell r="L248" t="str">
            <v>대</v>
          </cell>
          <cell r="M248">
            <v>1386</v>
          </cell>
          <cell r="N248">
            <v>1386</v>
          </cell>
          <cell r="R248" t="str">
            <v/>
          </cell>
        </row>
        <row r="249">
          <cell r="B249">
            <v>20001248</v>
          </cell>
          <cell r="E249" t="str">
            <v>H/W유지보수</v>
          </cell>
          <cell r="F249" t="str">
            <v>[일반]</v>
          </cell>
          <cell r="G249" t="str">
            <v>운전감시 보안설비</v>
          </cell>
          <cell r="H249" t="str">
            <v>화상감시설비</v>
          </cell>
          <cell r="I249" t="str">
            <v>영상처리기</v>
          </cell>
          <cell r="K249" t="str">
            <v xml:space="preserve">[일반] 운전감시 보안설비 화상감시설비 영상처리기 </v>
          </cell>
          <cell r="L249" t="str">
            <v>대</v>
          </cell>
          <cell r="M249">
            <v>10608</v>
          </cell>
          <cell r="N249">
            <v>10608</v>
          </cell>
          <cell r="R249" t="str">
            <v/>
          </cell>
        </row>
        <row r="250">
          <cell r="B250">
            <v>20001249</v>
          </cell>
          <cell r="E250" t="str">
            <v>H/W유지보수</v>
          </cell>
          <cell r="F250" t="str">
            <v>[일반]</v>
          </cell>
          <cell r="G250" t="str">
            <v>운전감시 보안설비</v>
          </cell>
          <cell r="H250" t="str">
            <v>화상감시설비</v>
          </cell>
          <cell r="I250" t="str">
            <v>영상표시기</v>
          </cell>
          <cell r="K250" t="str">
            <v xml:space="preserve">[일반] 운전감시 보안설비 화상감시설비 영상표시기 </v>
          </cell>
          <cell r="L250" t="str">
            <v>대</v>
          </cell>
          <cell r="M250">
            <v>48615</v>
          </cell>
          <cell r="N250">
            <v>48615</v>
          </cell>
          <cell r="R250" t="str">
            <v/>
          </cell>
        </row>
        <row r="251">
          <cell r="B251">
            <v>20001250</v>
          </cell>
          <cell r="E251" t="str">
            <v>H/W유지보수</v>
          </cell>
          <cell r="F251" t="str">
            <v>[일반]</v>
          </cell>
          <cell r="G251" t="str">
            <v>운전감시 보안설비</v>
          </cell>
          <cell r="H251" t="str">
            <v>화상감시설비</v>
          </cell>
          <cell r="I251" t="str">
            <v>KEY PAD</v>
          </cell>
          <cell r="K251" t="str">
            <v xml:space="preserve">[일반] 운전감시 보안설비 화상감시설비 KEY PAD </v>
          </cell>
          <cell r="L251" t="str">
            <v>대</v>
          </cell>
          <cell r="M251">
            <v>8023</v>
          </cell>
          <cell r="N251">
            <v>8023</v>
          </cell>
          <cell r="R251" t="str">
            <v/>
          </cell>
        </row>
        <row r="252">
          <cell r="B252">
            <v>20001251</v>
          </cell>
          <cell r="E252" t="str">
            <v>H/W유지보수</v>
          </cell>
          <cell r="F252" t="str">
            <v>[일반]</v>
          </cell>
          <cell r="G252" t="str">
            <v>운전감시 보안설비</v>
          </cell>
          <cell r="H252" t="str">
            <v>화상감시설비</v>
          </cell>
          <cell r="I252" t="str">
            <v>위성안테나(소형)</v>
          </cell>
          <cell r="K252" t="str">
            <v xml:space="preserve">[일반] 운전감시 보안설비 화상감시설비 위성안테나(소형) </v>
          </cell>
          <cell r="L252" t="str">
            <v>대</v>
          </cell>
          <cell r="M252">
            <v>46089</v>
          </cell>
          <cell r="N252">
            <v>46089</v>
          </cell>
          <cell r="R252" t="str">
            <v/>
          </cell>
        </row>
        <row r="253">
          <cell r="B253">
            <v>20001252</v>
          </cell>
          <cell r="E253" t="str">
            <v>H/W유지보수</v>
          </cell>
          <cell r="F253" t="str">
            <v>[일반]</v>
          </cell>
          <cell r="G253" t="str">
            <v>운전감시 보안설비</v>
          </cell>
          <cell r="H253" t="str">
            <v>화상감시설비</v>
          </cell>
          <cell r="I253" t="str">
            <v>위성모뎀</v>
          </cell>
          <cell r="K253" t="str">
            <v xml:space="preserve">[일반] 운전감시 보안설비 화상감시설비 위성모뎀 </v>
          </cell>
          <cell r="L253" t="str">
            <v>대</v>
          </cell>
          <cell r="M253">
            <v>13587</v>
          </cell>
          <cell r="N253">
            <v>13587</v>
          </cell>
          <cell r="R253" t="str">
            <v/>
          </cell>
        </row>
        <row r="254">
          <cell r="B254">
            <v>20001253</v>
          </cell>
          <cell r="E254" t="str">
            <v>H/W유지보수</v>
          </cell>
          <cell r="F254" t="str">
            <v>[일반]</v>
          </cell>
          <cell r="G254" t="str">
            <v>운전감시 보안설비</v>
          </cell>
          <cell r="H254" t="str">
            <v>화상감시설비</v>
          </cell>
          <cell r="I254" t="str">
            <v>HUB(1)</v>
          </cell>
          <cell r="K254" t="str">
            <v xml:space="preserve">[일반] 운전감시 보안설비 화상감시설비 HUB(1) </v>
          </cell>
          <cell r="L254" t="str">
            <v>대</v>
          </cell>
          <cell r="M254">
            <v>1531</v>
          </cell>
          <cell r="N254">
            <v>1531</v>
          </cell>
          <cell r="R254" t="str">
            <v/>
          </cell>
        </row>
        <row r="255">
          <cell r="B255">
            <v>20001254</v>
          </cell>
          <cell r="E255" t="str">
            <v>H/W유지보수</v>
          </cell>
          <cell r="F255" t="str">
            <v>[일반]</v>
          </cell>
          <cell r="G255" t="str">
            <v>운전감시 보안설비</v>
          </cell>
          <cell r="H255" t="str">
            <v>침투감지설비</v>
          </cell>
          <cell r="I255" t="str">
            <v>센서</v>
          </cell>
          <cell r="K255" t="str">
            <v xml:space="preserve">[일반] 운전감시 보안설비 침투감지설비 센서 </v>
          </cell>
          <cell r="L255" t="str">
            <v>대</v>
          </cell>
          <cell r="M255">
            <v>10537</v>
          </cell>
          <cell r="N255">
            <v>10537</v>
          </cell>
          <cell r="R255" t="str">
            <v/>
          </cell>
        </row>
        <row r="256">
          <cell r="B256">
            <v>20001255</v>
          </cell>
          <cell r="E256" t="str">
            <v>H/W유지보수</v>
          </cell>
          <cell r="F256" t="str">
            <v>[일반]</v>
          </cell>
          <cell r="G256" t="str">
            <v>운전감시 보안설비</v>
          </cell>
          <cell r="H256" t="str">
            <v>침투감지설비</v>
          </cell>
          <cell r="I256" t="str">
            <v>경보수신반</v>
          </cell>
          <cell r="K256" t="str">
            <v xml:space="preserve">[일반] 운전감시 보안설비 침투감지설비 경보수신반 </v>
          </cell>
          <cell r="L256" t="str">
            <v>대</v>
          </cell>
          <cell r="M256">
            <v>25973</v>
          </cell>
          <cell r="N256">
            <v>25973</v>
          </cell>
          <cell r="R256" t="str">
            <v/>
          </cell>
        </row>
        <row r="257">
          <cell r="B257">
            <v>20001256</v>
          </cell>
          <cell r="E257" t="str">
            <v>H/W유지보수</v>
          </cell>
          <cell r="F257" t="str">
            <v>[일반]</v>
          </cell>
          <cell r="G257" t="str">
            <v>운전감시 보안설비</v>
          </cell>
          <cell r="H257" t="str">
            <v>침투감지설비</v>
          </cell>
          <cell r="I257" t="str">
            <v>적외선감지기</v>
          </cell>
          <cell r="K257" t="str">
            <v xml:space="preserve">[일반] 운전감시 보안설비 침투감지설비 적외선감지기 </v>
          </cell>
          <cell r="L257" t="str">
            <v>대</v>
          </cell>
          <cell r="M257">
            <v>1109</v>
          </cell>
          <cell r="N257">
            <v>1109</v>
          </cell>
          <cell r="R257" t="str">
            <v/>
          </cell>
        </row>
        <row r="258">
          <cell r="B258">
            <v>20001257</v>
          </cell>
          <cell r="E258" t="str">
            <v>H/W유지보수</v>
          </cell>
          <cell r="F258" t="str">
            <v>[일반]</v>
          </cell>
          <cell r="G258" t="str">
            <v>운전감시 보안설비</v>
          </cell>
          <cell r="H258" t="str">
            <v>침투감지설비</v>
          </cell>
          <cell r="I258" t="str">
            <v>열선감지기</v>
          </cell>
          <cell r="K258" t="str">
            <v xml:space="preserve">[일반] 운전감시 보안설비 침투감지설비 열선감지기 </v>
          </cell>
          <cell r="L258" t="str">
            <v>대</v>
          </cell>
          <cell r="M258">
            <v>555</v>
          </cell>
          <cell r="N258">
            <v>555</v>
          </cell>
          <cell r="R258" t="str">
            <v/>
          </cell>
        </row>
        <row r="259">
          <cell r="B259">
            <v>20001258</v>
          </cell>
          <cell r="E259" t="str">
            <v>H/W유지보수</v>
          </cell>
          <cell r="F259" t="str">
            <v>[일반]</v>
          </cell>
          <cell r="G259" t="str">
            <v>운전감시 보안설비</v>
          </cell>
          <cell r="H259" t="str">
            <v>침투감지설비</v>
          </cell>
          <cell r="I259" t="str">
            <v>장력감지기</v>
          </cell>
          <cell r="K259" t="str">
            <v xml:space="preserve">[일반] 운전감시 보안설비 침투감지설비 장력감지기 </v>
          </cell>
          <cell r="L259" t="str">
            <v>대</v>
          </cell>
          <cell r="M259">
            <v>704</v>
          </cell>
          <cell r="N259">
            <v>704</v>
          </cell>
          <cell r="R259" t="str">
            <v/>
          </cell>
        </row>
        <row r="260">
          <cell r="B260">
            <v>20001259</v>
          </cell>
          <cell r="E260" t="str">
            <v>H/W유지보수</v>
          </cell>
          <cell r="F260" t="str">
            <v>[일반]</v>
          </cell>
          <cell r="G260" t="str">
            <v>운전감시 보안설비</v>
          </cell>
          <cell r="H260" t="str">
            <v>침투감지설비</v>
          </cell>
          <cell r="I260" t="str">
            <v>자석감지기(문, 셔터)</v>
          </cell>
          <cell r="K260" t="str">
            <v xml:space="preserve">[일반] 운전감시 보안설비 침투감지설비 자석감지기(문, 셔터) </v>
          </cell>
          <cell r="L260" t="str">
            <v>대</v>
          </cell>
          <cell r="M260">
            <v>1334</v>
          </cell>
          <cell r="N260">
            <v>1334</v>
          </cell>
          <cell r="R260" t="str">
            <v/>
          </cell>
        </row>
        <row r="261">
          <cell r="B261">
            <v>20001260</v>
          </cell>
          <cell r="E261" t="str">
            <v>H/W유지보수</v>
          </cell>
          <cell r="F261" t="str">
            <v>[일반]</v>
          </cell>
          <cell r="G261" t="str">
            <v>운전감시 보안설비</v>
          </cell>
          <cell r="H261" t="str">
            <v>울타리감지설비</v>
          </cell>
          <cell r="I261" t="str">
            <v>울타리감지기 주장치(MDAS)</v>
          </cell>
          <cell r="K261" t="str">
            <v xml:space="preserve">[일반] 운전감시 보안설비 울타리감지설비 울타리감지기 주장치(MDAS) </v>
          </cell>
          <cell r="L261" t="str">
            <v>대</v>
          </cell>
          <cell r="M261">
            <v>240502</v>
          </cell>
          <cell r="N261">
            <v>240502</v>
          </cell>
          <cell r="R261" t="str">
            <v/>
          </cell>
        </row>
        <row r="262">
          <cell r="B262">
            <v>20001261</v>
          </cell>
          <cell r="E262" t="str">
            <v>H/W유지보수</v>
          </cell>
          <cell r="F262" t="str">
            <v>[일반]</v>
          </cell>
          <cell r="G262" t="str">
            <v>운전감시 보안설비</v>
          </cell>
          <cell r="H262" t="str">
            <v>울타리감지설비</v>
          </cell>
          <cell r="I262" t="str">
            <v>감지케이블</v>
          </cell>
          <cell r="K262" t="str">
            <v xml:space="preserve">[일반] 운전감시 보안설비 울타리감지설비 감지케이블 </v>
          </cell>
          <cell r="L262" t="str">
            <v>m</v>
          </cell>
          <cell r="M262">
            <v>62</v>
          </cell>
          <cell r="N262">
            <v>62</v>
          </cell>
          <cell r="R262" t="str">
            <v/>
          </cell>
        </row>
        <row r="263">
          <cell r="B263">
            <v>20001262</v>
          </cell>
          <cell r="E263" t="str">
            <v>H/W유지보수</v>
          </cell>
          <cell r="F263" t="str">
            <v>[일반]</v>
          </cell>
          <cell r="G263" t="str">
            <v>운전감시 보안설비</v>
          </cell>
          <cell r="H263" t="str">
            <v>울타리감지설비</v>
          </cell>
          <cell r="I263" t="str">
            <v>PM</v>
          </cell>
          <cell r="K263" t="str">
            <v xml:space="preserve">[일반] 운전감시 보안설비 울타리감지설비 PM </v>
          </cell>
          <cell r="L263" t="str">
            <v>대</v>
          </cell>
          <cell r="M263">
            <v>30767</v>
          </cell>
          <cell r="N263">
            <v>30767</v>
          </cell>
          <cell r="R263" t="str">
            <v/>
          </cell>
        </row>
        <row r="264">
          <cell r="B264">
            <v>20001263</v>
          </cell>
          <cell r="E264" t="str">
            <v>H/W유지보수</v>
          </cell>
          <cell r="F264" t="str">
            <v>[일반]</v>
          </cell>
          <cell r="G264" t="str">
            <v>운전감시 보안설비</v>
          </cell>
          <cell r="H264" t="str">
            <v>울타리감지설비</v>
          </cell>
          <cell r="I264" t="str">
            <v>LU/ILU</v>
          </cell>
          <cell r="K264" t="str">
            <v xml:space="preserve">[일반] 운전감시 보안설비 울타리감지설비 LU/ILU </v>
          </cell>
          <cell r="L264" t="str">
            <v>대</v>
          </cell>
          <cell r="M264">
            <v>10222</v>
          </cell>
          <cell r="N264">
            <v>10222</v>
          </cell>
          <cell r="R264" t="str">
            <v/>
          </cell>
        </row>
        <row r="265">
          <cell r="B265">
            <v>20001264</v>
          </cell>
          <cell r="E265" t="str">
            <v>H/W유지보수</v>
          </cell>
          <cell r="F265" t="str">
            <v>[일반]</v>
          </cell>
          <cell r="G265" t="str">
            <v>운전감시 보안설비</v>
          </cell>
          <cell r="H265" t="str">
            <v>울타리감지설비</v>
          </cell>
          <cell r="I265" t="str">
            <v>RM</v>
          </cell>
          <cell r="K265" t="str">
            <v xml:space="preserve">[일반] 운전감시 보안설비 울타리감지설비 RM </v>
          </cell>
          <cell r="L265" t="str">
            <v>대</v>
          </cell>
          <cell r="M265">
            <v>159962</v>
          </cell>
          <cell r="N265">
            <v>159962</v>
          </cell>
          <cell r="R265" t="str">
            <v/>
          </cell>
        </row>
        <row r="266">
          <cell r="B266">
            <v>20001265</v>
          </cell>
          <cell r="E266" t="str">
            <v>H/W유지보수</v>
          </cell>
          <cell r="F266" t="str">
            <v>[일반]</v>
          </cell>
          <cell r="G266" t="str">
            <v>운전감시 보안설비</v>
          </cell>
          <cell r="H266" t="str">
            <v>울타리감지설비</v>
          </cell>
          <cell r="I266" t="str">
            <v>NIM</v>
          </cell>
          <cell r="K266" t="str">
            <v xml:space="preserve">[일반] 운전감시 보안설비 울타리감지설비 NIM </v>
          </cell>
          <cell r="L266" t="str">
            <v>대</v>
          </cell>
          <cell r="M266">
            <v>6943</v>
          </cell>
          <cell r="N266">
            <v>6943</v>
          </cell>
          <cell r="R266" t="str">
            <v/>
          </cell>
        </row>
        <row r="267">
          <cell r="B267">
            <v>20001266</v>
          </cell>
          <cell r="E267" t="str">
            <v>H/W유지보수</v>
          </cell>
          <cell r="F267" t="str">
            <v>[일반]</v>
          </cell>
          <cell r="G267" t="str">
            <v>운전감시 보안설비</v>
          </cell>
          <cell r="H267" t="str">
            <v>울타리감지설비</v>
          </cell>
          <cell r="I267" t="str">
            <v>NETWORK PM Control 장치</v>
          </cell>
          <cell r="K267" t="str">
            <v xml:space="preserve">[일반] 운전감시 보안설비 울타리감지설비 NETWORK PM Control 장치 </v>
          </cell>
          <cell r="L267" t="str">
            <v>대</v>
          </cell>
          <cell r="M267">
            <v>688</v>
          </cell>
          <cell r="N267">
            <v>688</v>
          </cell>
          <cell r="R267" t="str">
            <v/>
          </cell>
        </row>
        <row r="268">
          <cell r="B268">
            <v>20001267</v>
          </cell>
          <cell r="E268" t="str">
            <v>H/W유지보수</v>
          </cell>
          <cell r="F268" t="str">
            <v>[일반]</v>
          </cell>
          <cell r="G268" t="str">
            <v>운전감시 보안설비</v>
          </cell>
          <cell r="H268" t="str">
            <v>페지폰</v>
          </cell>
          <cell r="I268" t="str">
            <v>페지폰</v>
          </cell>
          <cell r="K268" t="str">
            <v xml:space="preserve">[일반] 운전감시 보안설비 페지폰 페지폰 </v>
          </cell>
          <cell r="L268" t="str">
            <v>대</v>
          </cell>
          <cell r="M268">
            <v>5052</v>
          </cell>
          <cell r="N268">
            <v>5052</v>
          </cell>
          <cell r="R268" t="str">
            <v/>
          </cell>
        </row>
        <row r="269">
          <cell r="B269">
            <v>20001268</v>
          </cell>
          <cell r="E269" t="str">
            <v>H/W유지보수</v>
          </cell>
          <cell r="F269" t="str">
            <v>[일반]</v>
          </cell>
          <cell r="G269" t="str">
            <v>운전감시 보안설비</v>
          </cell>
          <cell r="H269" t="str">
            <v>다이렉트폰</v>
          </cell>
          <cell r="I269" t="str">
            <v>모장치</v>
          </cell>
          <cell r="K269" t="str">
            <v xml:space="preserve">[일반] 운전감시 보안설비 다이렉트폰 모장치 </v>
          </cell>
          <cell r="L269" t="str">
            <v>대</v>
          </cell>
          <cell r="M269">
            <v>28410</v>
          </cell>
          <cell r="N269">
            <v>28410</v>
          </cell>
          <cell r="R269" t="str">
            <v/>
          </cell>
        </row>
        <row r="270">
          <cell r="B270">
            <v>20001269</v>
          </cell>
          <cell r="E270" t="str">
            <v>H/W유지보수</v>
          </cell>
          <cell r="F270" t="str">
            <v>[일반]</v>
          </cell>
          <cell r="G270" t="str">
            <v>운전감시 보안설비</v>
          </cell>
          <cell r="H270" t="str">
            <v>다이렉트폰</v>
          </cell>
          <cell r="I270" t="str">
            <v>자장치</v>
          </cell>
          <cell r="K270" t="str">
            <v xml:space="preserve">[일반] 운전감시 보안설비 다이렉트폰 자장치 </v>
          </cell>
          <cell r="L270" t="str">
            <v>대</v>
          </cell>
          <cell r="M270">
            <v>24550</v>
          </cell>
          <cell r="N270">
            <v>24550</v>
          </cell>
          <cell r="R270" t="str">
            <v/>
          </cell>
        </row>
        <row r="271">
          <cell r="B271">
            <v>20001270</v>
          </cell>
          <cell r="E271" t="str">
            <v>H/W유지보수</v>
          </cell>
          <cell r="F271" t="str">
            <v>[일반]</v>
          </cell>
          <cell r="G271" t="str">
            <v>IBS설비</v>
          </cell>
          <cell r="H271" t="str">
            <v>BAS</v>
          </cell>
          <cell r="I271" t="str">
            <v>BAS 주장치</v>
          </cell>
          <cell r="K271" t="str">
            <v xml:space="preserve">[일반] IBS설비 BAS BAS 주장치 </v>
          </cell>
          <cell r="L271" t="str">
            <v>대</v>
          </cell>
          <cell r="M271">
            <v>173828</v>
          </cell>
          <cell r="N271">
            <v>173828</v>
          </cell>
          <cell r="R271" t="str">
            <v/>
          </cell>
        </row>
        <row r="272">
          <cell r="B272">
            <v>20001271</v>
          </cell>
          <cell r="E272" t="str">
            <v>H/W유지보수</v>
          </cell>
          <cell r="F272" t="str">
            <v>[일반]</v>
          </cell>
          <cell r="G272" t="str">
            <v>IBS설비</v>
          </cell>
          <cell r="H272" t="str">
            <v>BAS</v>
          </cell>
          <cell r="I272" t="str">
            <v>DDC</v>
          </cell>
          <cell r="K272" t="str">
            <v xml:space="preserve">[일반] IBS설비 BAS DDC </v>
          </cell>
          <cell r="L272" t="str">
            <v>대</v>
          </cell>
          <cell r="M272">
            <v>62432</v>
          </cell>
          <cell r="N272">
            <v>62432</v>
          </cell>
          <cell r="R272" t="str">
            <v/>
          </cell>
        </row>
        <row r="273">
          <cell r="B273">
            <v>20001272</v>
          </cell>
          <cell r="E273" t="str">
            <v>H/W유지보수</v>
          </cell>
          <cell r="F273" t="str">
            <v>[일반]</v>
          </cell>
          <cell r="G273" t="str">
            <v>IBS설비</v>
          </cell>
          <cell r="H273" t="str">
            <v>BAS</v>
          </cell>
          <cell r="I273" t="str">
            <v>센서(1)</v>
          </cell>
          <cell r="K273" t="str">
            <v xml:space="preserve">[일반] IBS설비 BAS 센서(1) </v>
          </cell>
          <cell r="L273" t="str">
            <v>대</v>
          </cell>
          <cell r="M273">
            <v>4173</v>
          </cell>
          <cell r="N273">
            <v>4173</v>
          </cell>
          <cell r="R273" t="str">
            <v/>
          </cell>
        </row>
        <row r="274">
          <cell r="B274">
            <v>20001273</v>
          </cell>
          <cell r="E274" t="str">
            <v>H/W유지보수</v>
          </cell>
          <cell r="F274" t="str">
            <v>[일반]</v>
          </cell>
          <cell r="G274" t="str">
            <v>IBS설비</v>
          </cell>
          <cell r="H274" t="str">
            <v>전자시계</v>
          </cell>
          <cell r="I274" t="str">
            <v>전자시계 주장치</v>
          </cell>
          <cell r="K274" t="str">
            <v xml:space="preserve">[일반] IBS설비 전자시계 전자시계 주장치 </v>
          </cell>
          <cell r="L274" t="str">
            <v>대</v>
          </cell>
          <cell r="M274">
            <v>104378</v>
          </cell>
          <cell r="N274">
            <v>104378</v>
          </cell>
          <cell r="R274" t="str">
            <v/>
          </cell>
        </row>
        <row r="275">
          <cell r="B275">
            <v>20001274</v>
          </cell>
          <cell r="E275" t="str">
            <v>H/W유지보수</v>
          </cell>
          <cell r="F275" t="str">
            <v>[일반]</v>
          </cell>
          <cell r="G275" t="str">
            <v>IBS설비</v>
          </cell>
          <cell r="H275" t="str">
            <v>전자시계</v>
          </cell>
          <cell r="I275" t="str">
            <v>자시계</v>
          </cell>
          <cell r="K275" t="str">
            <v xml:space="preserve">[일반] IBS설비 전자시계 자시계 </v>
          </cell>
          <cell r="L275" t="str">
            <v>대</v>
          </cell>
          <cell r="M275">
            <v>1849</v>
          </cell>
          <cell r="N275">
            <v>1849</v>
          </cell>
          <cell r="R275" t="str">
            <v/>
          </cell>
        </row>
        <row r="276">
          <cell r="B276">
            <v>20001275</v>
          </cell>
          <cell r="E276" t="str">
            <v>H/W유지보수</v>
          </cell>
          <cell r="F276" t="str">
            <v>[일반]</v>
          </cell>
          <cell r="G276" t="str">
            <v>IBS설비</v>
          </cell>
          <cell r="H276" t="str">
            <v>전자시계</v>
          </cell>
          <cell r="I276" t="str">
            <v>전자시계설비 중계기</v>
          </cell>
          <cell r="K276" t="str">
            <v xml:space="preserve">[일반] IBS설비 전자시계 전자시계설비 중계기 </v>
          </cell>
          <cell r="L276" t="str">
            <v>대</v>
          </cell>
          <cell r="M276">
            <v>11091</v>
          </cell>
          <cell r="N276">
            <v>11091</v>
          </cell>
          <cell r="R276" t="str">
            <v/>
          </cell>
        </row>
        <row r="277">
          <cell r="B277">
            <v>20001276</v>
          </cell>
          <cell r="E277" t="str">
            <v>H/W유지보수</v>
          </cell>
          <cell r="F277" t="str">
            <v>[일반]</v>
          </cell>
          <cell r="G277" t="str">
            <v>IBS설비</v>
          </cell>
          <cell r="H277" t="str">
            <v>재석표시기</v>
          </cell>
          <cell r="I277" t="str">
            <v>재석표시 주장치</v>
          </cell>
          <cell r="K277" t="str">
            <v xml:space="preserve">[일반] IBS설비 재석표시기 재석표시 주장치 </v>
          </cell>
          <cell r="L277" t="str">
            <v>대</v>
          </cell>
          <cell r="M277">
            <v>79080</v>
          </cell>
          <cell r="N277">
            <v>79080</v>
          </cell>
          <cell r="R277" t="str">
            <v/>
          </cell>
        </row>
        <row r="278">
          <cell r="B278">
            <v>20001277</v>
          </cell>
          <cell r="E278" t="str">
            <v>H/W유지보수</v>
          </cell>
          <cell r="F278" t="str">
            <v>[일반]</v>
          </cell>
          <cell r="G278" t="str">
            <v>IBS설비</v>
          </cell>
          <cell r="H278" t="str">
            <v>재석표시기</v>
          </cell>
          <cell r="I278" t="str">
            <v>중계기</v>
          </cell>
          <cell r="K278" t="str">
            <v xml:space="preserve">[일반] IBS설비 재석표시기 중계기 </v>
          </cell>
          <cell r="L278" t="str">
            <v>대</v>
          </cell>
          <cell r="M278">
            <v>13652</v>
          </cell>
          <cell r="N278">
            <v>13652</v>
          </cell>
          <cell r="R278" t="str">
            <v/>
          </cell>
        </row>
        <row r="279">
          <cell r="B279">
            <v>20001278</v>
          </cell>
          <cell r="E279" t="str">
            <v>H/W유지보수</v>
          </cell>
          <cell r="F279" t="str">
            <v>[일반]</v>
          </cell>
          <cell r="G279" t="str">
            <v>IBS설비</v>
          </cell>
          <cell r="H279" t="str">
            <v>재석표시기</v>
          </cell>
          <cell r="I279" t="str">
            <v>표시등</v>
          </cell>
          <cell r="K279" t="str">
            <v xml:space="preserve">[일반] IBS설비 재석표시기 표시등 </v>
          </cell>
          <cell r="L279" t="str">
            <v>대</v>
          </cell>
          <cell r="M279">
            <v>5657</v>
          </cell>
          <cell r="N279">
            <v>5657</v>
          </cell>
          <cell r="R279" t="str">
            <v/>
          </cell>
        </row>
        <row r="280">
          <cell r="B280">
            <v>20001279</v>
          </cell>
          <cell r="E280" t="str">
            <v>H/W유지보수</v>
          </cell>
          <cell r="F280" t="str">
            <v>[일반]</v>
          </cell>
          <cell r="G280" t="str">
            <v>IBS설비</v>
          </cell>
          <cell r="H280" t="str">
            <v>주차관제설비</v>
          </cell>
          <cell r="I280" t="str">
            <v>차량계수장치</v>
          </cell>
          <cell r="K280" t="str">
            <v xml:space="preserve">[일반] IBS설비 주차관제설비 차량계수장치 </v>
          </cell>
          <cell r="L280" t="str">
            <v>대</v>
          </cell>
          <cell r="M280">
            <v>16637</v>
          </cell>
          <cell r="N280">
            <v>16637</v>
          </cell>
          <cell r="R280" t="str">
            <v/>
          </cell>
        </row>
        <row r="281">
          <cell r="B281">
            <v>20001280</v>
          </cell>
          <cell r="E281" t="str">
            <v>H/W유지보수</v>
          </cell>
          <cell r="F281" t="str">
            <v>[일반]</v>
          </cell>
          <cell r="G281" t="str">
            <v>IBS설비</v>
          </cell>
          <cell r="H281" t="str">
            <v>주차관제설비</v>
          </cell>
          <cell r="I281" t="str">
            <v>차량통제장치</v>
          </cell>
          <cell r="K281" t="str">
            <v xml:space="preserve">[일반] IBS설비 주차관제설비 차량통제장치 </v>
          </cell>
          <cell r="L281" t="str">
            <v>대</v>
          </cell>
          <cell r="M281">
            <v>435779</v>
          </cell>
          <cell r="N281">
            <v>435779</v>
          </cell>
          <cell r="R281" t="str">
            <v/>
          </cell>
        </row>
        <row r="282">
          <cell r="B282">
            <v>20001281</v>
          </cell>
          <cell r="E282" t="str">
            <v>H/W유지보수</v>
          </cell>
          <cell r="F282" t="str">
            <v>[일반]</v>
          </cell>
          <cell r="G282" t="str">
            <v>IBS설비</v>
          </cell>
          <cell r="H282" t="str">
            <v>주차관제설비</v>
          </cell>
          <cell r="I282" t="str">
            <v>차량번호 인식장치</v>
          </cell>
          <cell r="K282" t="str">
            <v xml:space="preserve">[일반] IBS설비 주차관제설비 차량번호 인식장치 </v>
          </cell>
          <cell r="L282" t="str">
            <v>대</v>
          </cell>
          <cell r="M282">
            <v>77339</v>
          </cell>
          <cell r="N282">
            <v>77339</v>
          </cell>
          <cell r="R282" t="str">
            <v/>
          </cell>
        </row>
        <row r="283">
          <cell r="B283">
            <v>20001282</v>
          </cell>
          <cell r="E283" t="str">
            <v>H/W유지보수</v>
          </cell>
          <cell r="F283" t="str">
            <v>[일반]</v>
          </cell>
          <cell r="G283" t="str">
            <v>멀티미디어 설비</v>
          </cell>
          <cell r="H283" t="str">
            <v>음향설비</v>
          </cell>
          <cell r="I283" t="str">
            <v>방송주장치</v>
          </cell>
          <cell r="K283" t="str">
            <v xml:space="preserve">[일반] 멀티미디어 설비 음향설비 방송주장치 </v>
          </cell>
          <cell r="L283" t="str">
            <v>대</v>
          </cell>
          <cell r="M283">
            <v>46386</v>
          </cell>
          <cell r="N283">
            <v>46386</v>
          </cell>
          <cell r="R283" t="str">
            <v/>
          </cell>
        </row>
        <row r="284">
          <cell r="B284">
            <v>20001283</v>
          </cell>
          <cell r="E284" t="str">
            <v>H/W유지보수</v>
          </cell>
          <cell r="F284" t="str">
            <v>[일반]</v>
          </cell>
          <cell r="G284" t="str">
            <v>멀티미디어 설비</v>
          </cell>
          <cell r="H284" t="str">
            <v>음향설비</v>
          </cell>
          <cell r="I284" t="str">
            <v>MIXER</v>
          </cell>
          <cell r="K284" t="str">
            <v xml:space="preserve">[일반] 멀티미디어 설비 음향설비 MIXER </v>
          </cell>
          <cell r="L284" t="str">
            <v>대</v>
          </cell>
          <cell r="M284">
            <v>20816</v>
          </cell>
          <cell r="N284">
            <v>20816</v>
          </cell>
          <cell r="R284" t="str">
            <v/>
          </cell>
        </row>
        <row r="285">
          <cell r="B285">
            <v>20001284</v>
          </cell>
          <cell r="E285" t="str">
            <v>H/W유지보수</v>
          </cell>
          <cell r="F285" t="str">
            <v>[일반]</v>
          </cell>
          <cell r="G285" t="str">
            <v>멀티미디어 설비</v>
          </cell>
          <cell r="H285" t="str">
            <v>음향설비</v>
          </cell>
          <cell r="I285" t="str">
            <v>AMP(1)</v>
          </cell>
          <cell r="K285" t="str">
            <v xml:space="preserve">[일반] 멀티미디어 설비 음향설비 AMP(1) </v>
          </cell>
          <cell r="L285" t="str">
            <v>대</v>
          </cell>
          <cell r="M285">
            <v>16617</v>
          </cell>
          <cell r="N285">
            <v>16617</v>
          </cell>
          <cell r="R285" t="str">
            <v/>
          </cell>
        </row>
        <row r="286">
          <cell r="B286">
            <v>20001285</v>
          </cell>
          <cell r="E286" t="str">
            <v>H/W유지보수</v>
          </cell>
          <cell r="F286" t="str">
            <v>[일반]</v>
          </cell>
          <cell r="G286" t="str">
            <v>멀티미디어 설비</v>
          </cell>
          <cell r="H286" t="str">
            <v>음향설비</v>
          </cell>
          <cell r="I286" t="str">
            <v>동시방송 주장치(본사)</v>
          </cell>
          <cell r="K286" t="str">
            <v xml:space="preserve">[일반] 멀티미디어 설비 음향설비 동시방송 주장치(본사) </v>
          </cell>
          <cell r="L286" t="str">
            <v>대</v>
          </cell>
          <cell r="M286">
            <v>553668</v>
          </cell>
          <cell r="N286">
            <v>553668</v>
          </cell>
          <cell r="R286" t="str">
            <v/>
          </cell>
        </row>
        <row r="287">
          <cell r="B287">
            <v>20001286</v>
          </cell>
          <cell r="E287" t="str">
            <v>H/W유지보수</v>
          </cell>
          <cell r="F287" t="str">
            <v>[일반]</v>
          </cell>
          <cell r="G287" t="str">
            <v>멀티미디어 설비</v>
          </cell>
          <cell r="H287" t="str">
            <v>음향설비</v>
          </cell>
          <cell r="I287" t="str">
            <v>동시방송 중계장치</v>
          </cell>
          <cell r="K287" t="str">
            <v xml:space="preserve">[일반] 멀티미디어 설비 음향설비 동시방송 중계장치 </v>
          </cell>
          <cell r="L287" t="str">
            <v>대</v>
          </cell>
          <cell r="M287">
            <v>18256</v>
          </cell>
          <cell r="N287">
            <v>18256</v>
          </cell>
          <cell r="R287" t="str">
            <v/>
          </cell>
        </row>
        <row r="288">
          <cell r="B288">
            <v>20001287</v>
          </cell>
          <cell r="E288" t="str">
            <v>H/W유지보수</v>
          </cell>
          <cell r="F288" t="str">
            <v>[일반]</v>
          </cell>
          <cell r="G288" t="str">
            <v>멀티미디어 설비</v>
          </cell>
          <cell r="H288" t="str">
            <v>음향설비</v>
          </cell>
          <cell r="I288" t="str">
            <v>동시방송 주장치(Digital 방식)</v>
          </cell>
          <cell r="K288" t="str">
            <v xml:space="preserve">[일반] 멀티미디어 설비 음향설비 동시방송 주장치(Digital 방식) </v>
          </cell>
          <cell r="L288" t="str">
            <v>대</v>
          </cell>
          <cell r="M288">
            <v>265577</v>
          </cell>
          <cell r="N288">
            <v>265577</v>
          </cell>
          <cell r="R288" t="str">
            <v/>
          </cell>
        </row>
        <row r="289">
          <cell r="B289">
            <v>20001288</v>
          </cell>
          <cell r="E289" t="str">
            <v>H/W유지보수</v>
          </cell>
          <cell r="F289" t="str">
            <v>[일반]</v>
          </cell>
          <cell r="G289" t="str">
            <v>멀티미디어 설비</v>
          </cell>
          <cell r="H289" t="str">
            <v>음향설비</v>
          </cell>
          <cell r="I289" t="str">
            <v>동시방송 단말기(Digital 방식)</v>
          </cell>
          <cell r="K289" t="str">
            <v xml:space="preserve">[일반] 멀티미디어 설비 음향설비 동시방송 단말기(Digital 방식) </v>
          </cell>
          <cell r="L289" t="str">
            <v>대</v>
          </cell>
          <cell r="M289">
            <v>8694</v>
          </cell>
          <cell r="N289">
            <v>8694</v>
          </cell>
          <cell r="R289" t="str">
            <v/>
          </cell>
        </row>
        <row r="290">
          <cell r="B290">
            <v>20001289</v>
          </cell>
          <cell r="E290" t="str">
            <v>H/W유지보수</v>
          </cell>
          <cell r="F290" t="str">
            <v>[일반]</v>
          </cell>
          <cell r="G290" t="str">
            <v>멀티미디어 설비</v>
          </cell>
          <cell r="H290" t="str">
            <v>음향설비</v>
          </cell>
          <cell r="I290" t="str">
            <v>동시방송 단말기</v>
          </cell>
          <cell r="K290" t="str">
            <v xml:space="preserve">[일반] 멀티미디어 설비 음향설비 동시방송 단말기 </v>
          </cell>
          <cell r="L290" t="str">
            <v>대</v>
          </cell>
          <cell r="M290">
            <v>3073</v>
          </cell>
          <cell r="N290">
            <v>3073</v>
          </cell>
          <cell r="R290" t="str">
            <v/>
          </cell>
        </row>
        <row r="291">
          <cell r="B291">
            <v>20001290</v>
          </cell>
          <cell r="E291" t="str">
            <v>H/W유지보수</v>
          </cell>
          <cell r="F291" t="str">
            <v>[일반]</v>
          </cell>
          <cell r="G291" t="str">
            <v>멀티미디어 설비</v>
          </cell>
          <cell r="H291" t="str">
            <v>음향설비</v>
          </cell>
          <cell r="I291" t="str">
            <v>스피커(2)</v>
          </cell>
          <cell r="K291" t="str">
            <v xml:space="preserve">[일반] 멀티미디어 설비 음향설비 스피커(2) </v>
          </cell>
          <cell r="L291" t="str">
            <v>대</v>
          </cell>
          <cell r="M291">
            <v>5187</v>
          </cell>
          <cell r="N291">
            <v>5187</v>
          </cell>
          <cell r="R291" t="str">
            <v/>
          </cell>
        </row>
        <row r="292">
          <cell r="B292">
            <v>20001291</v>
          </cell>
          <cell r="E292" t="str">
            <v>H/W유지보수</v>
          </cell>
          <cell r="F292" t="str">
            <v>[일반]</v>
          </cell>
          <cell r="G292" t="str">
            <v>멀티미디어 설비</v>
          </cell>
          <cell r="H292" t="str">
            <v>음향설비</v>
          </cell>
          <cell r="I292" t="str">
            <v>마이크(유선)</v>
          </cell>
          <cell r="K292" t="str">
            <v xml:space="preserve">[일반] 멀티미디어 설비 음향설비 마이크(유선) </v>
          </cell>
          <cell r="L292" t="str">
            <v>대</v>
          </cell>
          <cell r="M292">
            <v>2028</v>
          </cell>
          <cell r="N292">
            <v>2028</v>
          </cell>
          <cell r="R292" t="str">
            <v/>
          </cell>
        </row>
        <row r="293">
          <cell r="B293">
            <v>20001292</v>
          </cell>
          <cell r="E293" t="str">
            <v>H/W유지보수</v>
          </cell>
          <cell r="F293" t="str">
            <v>[일반]</v>
          </cell>
          <cell r="G293" t="str">
            <v>멀티미디어 설비</v>
          </cell>
          <cell r="H293" t="str">
            <v>음향설비</v>
          </cell>
          <cell r="I293" t="str">
            <v>마이크(무선)</v>
          </cell>
          <cell r="K293" t="str">
            <v xml:space="preserve">[일반] 멀티미디어 설비 음향설비 마이크(무선) </v>
          </cell>
          <cell r="L293" t="str">
            <v>대</v>
          </cell>
          <cell r="M293">
            <v>10588</v>
          </cell>
          <cell r="N293">
            <v>10588</v>
          </cell>
          <cell r="R293" t="str">
            <v/>
          </cell>
        </row>
        <row r="294">
          <cell r="B294">
            <v>20001293</v>
          </cell>
          <cell r="E294" t="str">
            <v>H/W유지보수</v>
          </cell>
          <cell r="F294" t="str">
            <v>[일반]</v>
          </cell>
          <cell r="G294" t="str">
            <v>멀티미디어 설비</v>
          </cell>
          <cell r="H294" t="str">
            <v>음향설비</v>
          </cell>
          <cell r="I294" t="str">
            <v>스피커(3)</v>
          </cell>
          <cell r="K294" t="str">
            <v xml:space="preserve">[일반] 멀티미디어 설비 음향설비 스피커(3) </v>
          </cell>
          <cell r="L294" t="str">
            <v>대</v>
          </cell>
          <cell r="M294">
            <v>26</v>
          </cell>
          <cell r="N294">
            <v>26</v>
          </cell>
          <cell r="R294" t="str">
            <v/>
          </cell>
        </row>
        <row r="295">
          <cell r="B295">
            <v>20001294</v>
          </cell>
          <cell r="E295" t="str">
            <v>H/W유지보수</v>
          </cell>
          <cell r="F295" t="str">
            <v>[일반]</v>
          </cell>
          <cell r="G295" t="str">
            <v>멀티미디어 설비</v>
          </cell>
          <cell r="H295" t="str">
            <v>영상설비</v>
          </cell>
          <cell r="I295" t="str">
            <v>사내CATV 주장치</v>
          </cell>
          <cell r="K295" t="str">
            <v xml:space="preserve">[일반] 멀티미디어 설비 영상설비 사내CATV 주장치 </v>
          </cell>
          <cell r="L295" t="str">
            <v>대</v>
          </cell>
          <cell r="M295">
            <v>29436</v>
          </cell>
          <cell r="N295">
            <v>29436</v>
          </cell>
          <cell r="R295" t="str">
            <v/>
          </cell>
        </row>
        <row r="296">
          <cell r="B296">
            <v>20001295</v>
          </cell>
          <cell r="E296" t="str">
            <v>H/W유지보수</v>
          </cell>
          <cell r="F296" t="str">
            <v>[일반]</v>
          </cell>
          <cell r="G296" t="str">
            <v>멀티미디어 설비</v>
          </cell>
          <cell r="H296" t="str">
            <v>영상설비</v>
          </cell>
          <cell r="I296" t="str">
            <v>인코더/디코더</v>
          </cell>
          <cell r="K296" t="str">
            <v xml:space="preserve">[일반] 멀티미디어 설비 영상설비 인코더/디코더 </v>
          </cell>
          <cell r="L296" t="str">
            <v>대</v>
          </cell>
          <cell r="M296">
            <v>13298</v>
          </cell>
          <cell r="N296">
            <v>13298</v>
          </cell>
          <cell r="R296" t="str">
            <v/>
          </cell>
        </row>
        <row r="297">
          <cell r="B297">
            <v>20001296</v>
          </cell>
          <cell r="E297" t="str">
            <v>H/W유지보수</v>
          </cell>
          <cell r="F297" t="str">
            <v>[일반]</v>
          </cell>
          <cell r="G297" t="str">
            <v>멀티미디어 설비</v>
          </cell>
          <cell r="H297" t="str">
            <v>영상설비</v>
          </cell>
          <cell r="I297" t="str">
            <v>영사기(본사)</v>
          </cell>
          <cell r="K297" t="str">
            <v xml:space="preserve">[일반] 멀티미디어 설비 영상설비 영사기(본사) </v>
          </cell>
          <cell r="L297" t="str">
            <v>대</v>
          </cell>
          <cell r="M297">
            <v>5917</v>
          </cell>
          <cell r="N297">
            <v>5917</v>
          </cell>
          <cell r="R297" t="str">
            <v/>
          </cell>
        </row>
        <row r="298">
          <cell r="B298">
            <v>20001297</v>
          </cell>
          <cell r="E298" t="str">
            <v>H/W유지보수</v>
          </cell>
          <cell r="F298" t="str">
            <v>[일반]</v>
          </cell>
          <cell r="G298" t="str">
            <v>멀티미디어 설비</v>
          </cell>
          <cell r="H298" t="str">
            <v>영상설비</v>
          </cell>
          <cell r="I298" t="str">
            <v>카메라(ENG, EFP,사진)</v>
          </cell>
          <cell r="K298" t="str">
            <v xml:space="preserve">[일반] 멀티미디어 설비 영상설비 카메라(ENG, EFP,사진) </v>
          </cell>
          <cell r="L298" t="str">
            <v>대</v>
          </cell>
          <cell r="M298">
            <v>13371</v>
          </cell>
          <cell r="N298">
            <v>13371</v>
          </cell>
          <cell r="R298" t="str">
            <v/>
          </cell>
        </row>
        <row r="299">
          <cell r="B299">
            <v>20001298</v>
          </cell>
          <cell r="E299" t="str">
            <v>H/W유지보수</v>
          </cell>
          <cell r="F299" t="str">
            <v>[일반]</v>
          </cell>
          <cell r="G299" t="str">
            <v>멀티미디어 설비</v>
          </cell>
          <cell r="H299" t="str">
            <v>영상설비</v>
          </cell>
          <cell r="I299" t="str">
            <v>편집설비VTR(본사)</v>
          </cell>
          <cell r="K299" t="str">
            <v xml:space="preserve">[일반] 멀티미디어 설비 영상설비 편집설비VTR(본사) </v>
          </cell>
          <cell r="L299" t="str">
            <v>대</v>
          </cell>
          <cell r="M299">
            <v>88885</v>
          </cell>
          <cell r="N299">
            <v>88885</v>
          </cell>
          <cell r="R299" t="str">
            <v/>
          </cell>
        </row>
        <row r="300">
          <cell r="B300">
            <v>20001299</v>
          </cell>
          <cell r="E300" t="str">
            <v>H/W유지보수</v>
          </cell>
          <cell r="F300" t="str">
            <v>[일반]</v>
          </cell>
          <cell r="G300" t="str">
            <v>멀티미디어 설비</v>
          </cell>
          <cell r="H300" t="str">
            <v>영상설비</v>
          </cell>
          <cell r="I300" t="str">
            <v>편집설비(문자발생기, 본사)</v>
          </cell>
          <cell r="K300" t="str">
            <v xml:space="preserve">[일반] 멀티미디어 설비 영상설비 편집설비(문자발생기, 본사) </v>
          </cell>
          <cell r="L300" t="str">
            <v>대</v>
          </cell>
          <cell r="M300">
            <v>23002</v>
          </cell>
          <cell r="N300">
            <v>23002</v>
          </cell>
          <cell r="R300" t="str">
            <v/>
          </cell>
        </row>
        <row r="301">
          <cell r="B301">
            <v>20001300</v>
          </cell>
          <cell r="E301" t="str">
            <v>H/W유지보수</v>
          </cell>
          <cell r="F301" t="str">
            <v>[일반]</v>
          </cell>
          <cell r="G301" t="str">
            <v>멀티미디어 설비</v>
          </cell>
          <cell r="H301" t="str">
            <v>영상설비</v>
          </cell>
          <cell r="I301" t="str">
            <v>A/V스위쳐(본사)</v>
          </cell>
          <cell r="K301" t="str">
            <v xml:space="preserve">[일반] 멀티미디어 설비 영상설비 A/V스위쳐(본사) </v>
          </cell>
          <cell r="L301" t="str">
            <v>대</v>
          </cell>
          <cell r="M301">
            <v>21500</v>
          </cell>
          <cell r="N301">
            <v>21500</v>
          </cell>
          <cell r="R301" t="str">
            <v/>
          </cell>
        </row>
        <row r="302">
          <cell r="B302">
            <v>20001301</v>
          </cell>
          <cell r="E302" t="str">
            <v>H/W유지보수</v>
          </cell>
          <cell r="F302" t="str">
            <v>[일반]</v>
          </cell>
          <cell r="G302" t="str">
            <v>멀티미디어 설비</v>
          </cell>
          <cell r="H302" t="str">
            <v>영상설비</v>
          </cell>
          <cell r="I302" t="str">
            <v>조명(DIMMER, 본사)</v>
          </cell>
          <cell r="K302" t="str">
            <v xml:space="preserve">[일반] 멀티미디어 설비 영상설비 조명(DIMMER, 본사) </v>
          </cell>
          <cell r="L302" t="str">
            <v>대</v>
          </cell>
          <cell r="M302">
            <v>28536</v>
          </cell>
          <cell r="N302">
            <v>28536</v>
          </cell>
          <cell r="R302" t="str">
            <v/>
          </cell>
        </row>
        <row r="303">
          <cell r="B303">
            <v>20001302</v>
          </cell>
          <cell r="E303" t="str">
            <v>H/W유지보수</v>
          </cell>
          <cell r="F303" t="str">
            <v>[일반]</v>
          </cell>
          <cell r="G303" t="str">
            <v>멀티미디어 설비</v>
          </cell>
          <cell r="H303" t="str">
            <v>영상설비</v>
          </cell>
          <cell r="I303" t="str">
            <v>영상모니터</v>
          </cell>
          <cell r="K303" t="str">
            <v xml:space="preserve">[일반] 멀티미디어 설비 영상설비 영상모니터 </v>
          </cell>
          <cell r="L303" t="str">
            <v>대</v>
          </cell>
          <cell r="M303">
            <v>46287</v>
          </cell>
          <cell r="N303">
            <v>46287</v>
          </cell>
          <cell r="R303" t="str">
            <v/>
          </cell>
        </row>
        <row r="304">
          <cell r="B304">
            <v>20001303</v>
          </cell>
          <cell r="E304" t="str">
            <v>H/W유지보수</v>
          </cell>
          <cell r="F304" t="str">
            <v>[일반]</v>
          </cell>
          <cell r="G304" t="str">
            <v>멀티미디어 설비</v>
          </cell>
          <cell r="H304" t="str">
            <v>영상설비</v>
          </cell>
          <cell r="I304" t="str">
            <v>고정형 BEAM PROJECTOR(LCD P/J)</v>
          </cell>
          <cell r="K304" t="str">
            <v xml:space="preserve">[일반] 멀티미디어 설비 영상설비 고정형 BEAM PROJECTOR(LCD P/J) </v>
          </cell>
          <cell r="L304" t="str">
            <v>대</v>
          </cell>
          <cell r="M304">
            <v>15787</v>
          </cell>
          <cell r="N304">
            <v>15787</v>
          </cell>
          <cell r="R304" t="str">
            <v/>
          </cell>
        </row>
        <row r="305">
          <cell r="B305">
            <v>20001304</v>
          </cell>
          <cell r="E305" t="str">
            <v>H/W유지보수</v>
          </cell>
          <cell r="F305" t="str">
            <v>[일반]</v>
          </cell>
          <cell r="G305" t="str">
            <v>멀티미디어 설비</v>
          </cell>
          <cell r="H305" t="str">
            <v>영상설비</v>
          </cell>
          <cell r="I305" t="str">
            <v>이동형 BEAM PROJECTOR(LCD P/J)</v>
          </cell>
          <cell r="K305" t="str">
            <v xml:space="preserve">[일반] 멀티미디어 설비 영상설비 이동형 BEAM PROJECTOR(LCD P/J) </v>
          </cell>
          <cell r="L305" t="str">
            <v>대</v>
          </cell>
          <cell r="M305">
            <v>10927</v>
          </cell>
          <cell r="N305">
            <v>10927</v>
          </cell>
          <cell r="R305" t="str">
            <v/>
          </cell>
        </row>
        <row r="306">
          <cell r="B306">
            <v>20001305</v>
          </cell>
          <cell r="E306" t="str">
            <v>H/W유지보수</v>
          </cell>
          <cell r="F306" t="str">
            <v>[일반]</v>
          </cell>
          <cell r="G306" t="str">
            <v>멀티미디어 설비</v>
          </cell>
          <cell r="H306" t="str">
            <v>영상설비</v>
          </cell>
          <cell r="I306" t="str">
            <v>SLIDE PROJECTOR(환등기)</v>
          </cell>
          <cell r="K306" t="str">
            <v xml:space="preserve">[일반] 멀티미디어 설비 영상설비 SLIDE PROJECTOR(환등기) </v>
          </cell>
          <cell r="L306" t="str">
            <v>대</v>
          </cell>
          <cell r="M306">
            <v>96120</v>
          </cell>
          <cell r="N306">
            <v>96120</v>
          </cell>
          <cell r="R306" t="str">
            <v/>
          </cell>
        </row>
        <row r="307">
          <cell r="B307">
            <v>20001306</v>
          </cell>
          <cell r="E307" t="str">
            <v>H/W유지보수</v>
          </cell>
          <cell r="F307" t="str">
            <v>[일반]</v>
          </cell>
          <cell r="G307" t="str">
            <v>멀티미디어 설비</v>
          </cell>
          <cell r="H307" t="str">
            <v>영상설비</v>
          </cell>
          <cell r="I307" t="str">
            <v>SLIDE VIDEO CONVERTER</v>
          </cell>
          <cell r="K307" t="str">
            <v xml:space="preserve">[일반] 멀티미디어 설비 영상설비 SLIDE VIDEO CONVERTER </v>
          </cell>
          <cell r="L307" t="str">
            <v>대</v>
          </cell>
          <cell r="M307">
            <v>14171</v>
          </cell>
          <cell r="N307">
            <v>14171</v>
          </cell>
          <cell r="R307" t="str">
            <v/>
          </cell>
        </row>
        <row r="308">
          <cell r="B308">
            <v>20001307</v>
          </cell>
          <cell r="E308" t="str">
            <v>H/W유지보수</v>
          </cell>
          <cell r="F308" t="str">
            <v>[일반]</v>
          </cell>
          <cell r="G308" t="str">
            <v>멀티미디어 설비</v>
          </cell>
          <cell r="H308" t="str">
            <v>영상설비</v>
          </cell>
          <cell r="I308" t="str">
            <v>실물화상기</v>
          </cell>
          <cell r="K308" t="str">
            <v xml:space="preserve">[일반] 멀티미디어 설비 영상설비 실물화상기 </v>
          </cell>
          <cell r="L308" t="str">
            <v>대</v>
          </cell>
          <cell r="M308">
            <v>247944</v>
          </cell>
          <cell r="N308">
            <v>247944</v>
          </cell>
          <cell r="R308" t="str">
            <v/>
          </cell>
        </row>
        <row r="309">
          <cell r="B309">
            <v>20001308</v>
          </cell>
          <cell r="E309" t="str">
            <v>H/W유지보수</v>
          </cell>
          <cell r="F309" t="str">
            <v>[일반]</v>
          </cell>
          <cell r="G309" t="str">
            <v>멀티미디어 설비</v>
          </cell>
          <cell r="H309" t="str">
            <v>영상설비</v>
          </cell>
          <cell r="I309" t="str">
            <v>일반 TV</v>
          </cell>
          <cell r="K309" t="str">
            <v xml:space="preserve">[일반] 멀티미디어 설비 영상설비 일반 TV </v>
          </cell>
          <cell r="L309" t="str">
            <v>대</v>
          </cell>
          <cell r="M309">
            <v>4402</v>
          </cell>
          <cell r="N309">
            <v>4402</v>
          </cell>
          <cell r="R309" t="str">
            <v/>
          </cell>
        </row>
        <row r="310">
          <cell r="B310">
            <v>20001309</v>
          </cell>
          <cell r="E310" t="str">
            <v>H/W유지보수</v>
          </cell>
          <cell r="F310" t="str">
            <v>[일반]</v>
          </cell>
          <cell r="G310" t="str">
            <v>멀티미디어 설비</v>
          </cell>
          <cell r="H310" t="str">
            <v>영상설비</v>
          </cell>
          <cell r="I310" t="str">
            <v>PDP/LCD TV(33이상)</v>
          </cell>
          <cell r="K310" t="str">
            <v xml:space="preserve">[일반] 멀티미디어 설비 영상설비 PDP/LCD TV(33이상) </v>
          </cell>
          <cell r="L310" t="str">
            <v>대</v>
          </cell>
          <cell r="M310">
            <v>8339</v>
          </cell>
          <cell r="N310">
            <v>8339</v>
          </cell>
          <cell r="R310" t="str">
            <v/>
          </cell>
        </row>
        <row r="311">
          <cell r="B311">
            <v>20001310</v>
          </cell>
          <cell r="E311" t="str">
            <v>H/W유지보수</v>
          </cell>
          <cell r="F311" t="str">
            <v>[일반]</v>
          </cell>
          <cell r="G311" t="str">
            <v>멀티미디어 설비</v>
          </cell>
          <cell r="H311" t="str">
            <v>영상설비</v>
          </cell>
          <cell r="I311" t="str">
            <v>PDP/LCD TV(33미만)</v>
          </cell>
          <cell r="K311" t="str">
            <v xml:space="preserve">[일반] 멀티미디어 설비 영상설비 PDP/LCD TV(33미만) </v>
          </cell>
          <cell r="L311" t="str">
            <v>대</v>
          </cell>
          <cell r="M311">
            <v>3274</v>
          </cell>
          <cell r="N311">
            <v>3274</v>
          </cell>
          <cell r="R311" t="str">
            <v/>
          </cell>
        </row>
        <row r="312">
          <cell r="B312">
            <v>20001311</v>
          </cell>
          <cell r="E312" t="str">
            <v>H/W유지보수</v>
          </cell>
          <cell r="F312" t="str">
            <v>[일반]</v>
          </cell>
          <cell r="G312" t="str">
            <v>멀티미디어 설비</v>
          </cell>
          <cell r="H312" t="str">
            <v>영상설비</v>
          </cell>
          <cell r="I312" t="str">
            <v>TCU(1)</v>
          </cell>
          <cell r="K312" t="str">
            <v xml:space="preserve">[일반] 멀티미디어 설비 영상설비 TCU(1) </v>
          </cell>
          <cell r="L312" t="str">
            <v>대</v>
          </cell>
          <cell r="M312">
            <v>5856</v>
          </cell>
          <cell r="N312">
            <v>5856</v>
          </cell>
          <cell r="R312" t="str">
            <v/>
          </cell>
        </row>
        <row r="313">
          <cell r="B313">
            <v>20001312</v>
          </cell>
          <cell r="E313" t="str">
            <v>H/W유지보수</v>
          </cell>
          <cell r="F313" t="str">
            <v>[일반]</v>
          </cell>
          <cell r="G313" t="str">
            <v>멀티미디어 설비</v>
          </cell>
          <cell r="H313" t="str">
            <v>VR장치</v>
          </cell>
          <cell r="I313" t="str">
            <v>트레드밀</v>
          </cell>
          <cell r="K313" t="str">
            <v xml:space="preserve">[일반] 멀티미디어 설비 VR장치 트레드밀 </v>
          </cell>
          <cell r="L313" t="str">
            <v>대</v>
          </cell>
          <cell r="M313">
            <v>12644</v>
          </cell>
          <cell r="N313">
            <v>12644</v>
          </cell>
          <cell r="R313" t="str">
            <v/>
          </cell>
        </row>
        <row r="314">
          <cell r="B314">
            <v>20001313</v>
          </cell>
          <cell r="E314" t="str">
            <v>H/W유지보수</v>
          </cell>
          <cell r="F314" t="str">
            <v>[일반]</v>
          </cell>
          <cell r="G314" t="str">
            <v>멀티미디어 설비</v>
          </cell>
          <cell r="H314" t="str">
            <v>VR장치</v>
          </cell>
          <cell r="I314" t="str">
            <v>VR장치(HMD)</v>
          </cell>
          <cell r="K314" t="str">
            <v xml:space="preserve">[일반] 멀티미디어 설비 VR장치 VR장치(HMD) </v>
          </cell>
          <cell r="L314" t="str">
            <v>대</v>
          </cell>
          <cell r="M314">
            <v>19489</v>
          </cell>
          <cell r="N314">
            <v>19489</v>
          </cell>
          <cell r="R314" t="str">
            <v/>
          </cell>
        </row>
        <row r="315">
          <cell r="B315">
            <v>20001314</v>
          </cell>
          <cell r="E315" t="str">
            <v>H/W유지보수</v>
          </cell>
          <cell r="F315" t="str">
            <v>[일반]</v>
          </cell>
          <cell r="G315" t="str">
            <v>멀티미디어 설비</v>
          </cell>
          <cell r="H315" t="str">
            <v>통합정보표시시스템</v>
          </cell>
          <cell r="I315" t="str">
            <v>통합정보표시 단말장치</v>
          </cell>
          <cell r="K315" t="str">
            <v xml:space="preserve">[일반] 멀티미디어 설비 통합정보표시시스템 통합정보표시 단말장치 </v>
          </cell>
          <cell r="L315" t="str">
            <v>대</v>
          </cell>
          <cell r="M315">
            <v>11811</v>
          </cell>
          <cell r="N315">
            <v>11811</v>
          </cell>
          <cell r="Q315" t="str">
            <v>유지보수</v>
          </cell>
          <cell r="R315">
            <v>8630</v>
          </cell>
        </row>
        <row r="316">
          <cell r="B316">
            <v>20001315</v>
          </cell>
          <cell r="E316" t="str">
            <v>H/W유지보수</v>
          </cell>
          <cell r="F316" t="str">
            <v>[일반]</v>
          </cell>
          <cell r="G316" t="str">
            <v>멀티미디어 설비</v>
          </cell>
          <cell r="H316" t="str">
            <v>화상회의설비</v>
          </cell>
          <cell r="I316" t="str">
            <v>CODEC/화상회의시스템(일체형)</v>
          </cell>
          <cell r="K316" t="str">
            <v xml:space="preserve">[일반] 멀티미디어 설비 화상회의설비 CODEC/화상회의시스템(일체형) </v>
          </cell>
          <cell r="L316" t="str">
            <v>대</v>
          </cell>
          <cell r="M316">
            <v>118338</v>
          </cell>
          <cell r="N316">
            <v>118338</v>
          </cell>
          <cell r="R316" t="str">
            <v/>
          </cell>
        </row>
        <row r="317">
          <cell r="B317">
            <v>20001316</v>
          </cell>
          <cell r="E317" t="str">
            <v>H/W유지보수</v>
          </cell>
          <cell r="F317" t="str">
            <v>[일반]</v>
          </cell>
          <cell r="G317" t="str">
            <v>멀티미디어 설비</v>
          </cell>
          <cell r="H317" t="str">
            <v>화상회의설비</v>
          </cell>
          <cell r="I317" t="str">
            <v>MCU/다자간회의시스템(일체형)</v>
          </cell>
          <cell r="K317" t="str">
            <v xml:space="preserve">[일반] 멀티미디어 설비 화상회의설비 MCU/다자간회의시스템(일체형) </v>
          </cell>
          <cell r="L317" t="str">
            <v>대</v>
          </cell>
          <cell r="M317">
            <v>177116</v>
          </cell>
          <cell r="N317">
            <v>177116</v>
          </cell>
          <cell r="R317" t="str">
            <v/>
          </cell>
        </row>
        <row r="318">
          <cell r="B318">
            <v>20001317</v>
          </cell>
          <cell r="E318" t="str">
            <v>H/W유지보수</v>
          </cell>
          <cell r="F318" t="str">
            <v>[일반]</v>
          </cell>
          <cell r="G318" t="str">
            <v>멀티미디어 설비</v>
          </cell>
          <cell r="H318" t="str">
            <v>화상회의설비</v>
          </cell>
          <cell r="I318" t="str">
            <v>VideoCenter/실시간 스트리밍 시스템(일체형)</v>
          </cell>
          <cell r="K318" t="str">
            <v xml:space="preserve">[일반] 멀티미디어 설비 화상회의설비 VideoCenter/실시간 스트리밍 시스템(일체형) </v>
          </cell>
          <cell r="L318" t="str">
            <v>대</v>
          </cell>
          <cell r="M318">
            <v>433980</v>
          </cell>
          <cell r="N318">
            <v>433980</v>
          </cell>
          <cell r="R318" t="str">
            <v/>
          </cell>
        </row>
        <row r="319">
          <cell r="B319">
            <v>20001318</v>
          </cell>
          <cell r="E319" t="str">
            <v>H/W유지보수</v>
          </cell>
          <cell r="F319" t="str">
            <v>[일반]</v>
          </cell>
          <cell r="G319" t="str">
            <v>멀티미디어 설비</v>
          </cell>
          <cell r="H319" t="str">
            <v>HD방송</v>
          </cell>
          <cell r="I319" t="str">
            <v>프롬프터</v>
          </cell>
          <cell r="K319" t="str">
            <v xml:space="preserve">[일반] 멀티미디어 설비 HD방송 프롬프터 </v>
          </cell>
          <cell r="L319" t="str">
            <v>대</v>
          </cell>
          <cell r="M319">
            <v>108362</v>
          </cell>
          <cell r="N319">
            <v>108362</v>
          </cell>
          <cell r="R319" t="str">
            <v/>
          </cell>
        </row>
        <row r="320">
          <cell r="B320">
            <v>20001319</v>
          </cell>
          <cell r="E320" t="str">
            <v>H/W유지보수</v>
          </cell>
          <cell r="F320" t="str">
            <v>[일반]</v>
          </cell>
          <cell r="G320" t="str">
            <v>멀티미디어 설비</v>
          </cell>
          <cell r="H320" t="str">
            <v>HD방송</v>
          </cell>
          <cell r="I320" t="str">
            <v>조명</v>
          </cell>
          <cell r="K320" t="str">
            <v xml:space="preserve">[일반] 멀티미디어 설비 HD방송 조명 </v>
          </cell>
          <cell r="L320" t="str">
            <v>대</v>
          </cell>
          <cell r="M320">
            <v>2159416</v>
          </cell>
          <cell r="N320">
            <v>2159416</v>
          </cell>
          <cell r="R320" t="str">
            <v/>
          </cell>
        </row>
        <row r="321">
          <cell r="B321">
            <v>20001320</v>
          </cell>
          <cell r="E321" t="str">
            <v>H/W유지보수</v>
          </cell>
          <cell r="F321" t="str">
            <v>[일반]</v>
          </cell>
          <cell r="G321" t="str">
            <v>멀티미디어 설비</v>
          </cell>
          <cell r="H321" t="str">
            <v>HD방송</v>
          </cell>
          <cell r="I321" t="str">
            <v>DID</v>
          </cell>
          <cell r="K321" t="str">
            <v xml:space="preserve">[일반] 멀티미디어 설비 HD방송 DID </v>
          </cell>
          <cell r="L321" t="str">
            <v>대</v>
          </cell>
          <cell r="M321">
            <v>41842</v>
          </cell>
          <cell r="N321">
            <v>41842</v>
          </cell>
          <cell r="R321" t="str">
            <v/>
          </cell>
        </row>
        <row r="322">
          <cell r="B322">
            <v>20001321</v>
          </cell>
          <cell r="E322" t="str">
            <v>H/W유지보수</v>
          </cell>
          <cell r="F322" t="str">
            <v>[일반]</v>
          </cell>
          <cell r="G322" t="str">
            <v>멀티미디어 설비</v>
          </cell>
          <cell r="H322" t="str">
            <v>HD방송</v>
          </cell>
          <cell r="I322" t="str">
            <v>Wall Controller</v>
          </cell>
          <cell r="K322" t="str">
            <v xml:space="preserve">[일반] 멀티미디어 설비 HD방송 Wall Controller </v>
          </cell>
          <cell r="L322" t="str">
            <v>대</v>
          </cell>
          <cell r="M322">
            <v>338431</v>
          </cell>
          <cell r="N322">
            <v>338431</v>
          </cell>
          <cell r="R322" t="str">
            <v/>
          </cell>
        </row>
        <row r="323">
          <cell r="B323">
            <v>20001322</v>
          </cell>
          <cell r="E323" t="str">
            <v>H/W유지보수</v>
          </cell>
          <cell r="F323" t="str">
            <v>[일반]</v>
          </cell>
          <cell r="G323" t="str">
            <v>멀티미디어 설비</v>
          </cell>
          <cell r="H323" t="str">
            <v>HD방송</v>
          </cell>
          <cell r="I323" t="str">
            <v>비디오스위처</v>
          </cell>
          <cell r="K323" t="str">
            <v xml:space="preserve">[일반] 멀티미디어 설비 HD방송 비디오스위처 </v>
          </cell>
          <cell r="L323" t="str">
            <v>대</v>
          </cell>
          <cell r="M323">
            <v>836359</v>
          </cell>
          <cell r="N323">
            <v>836359</v>
          </cell>
          <cell r="R323" t="str">
            <v/>
          </cell>
        </row>
        <row r="324">
          <cell r="B324">
            <v>20001323</v>
          </cell>
          <cell r="E324" t="str">
            <v>H/W유지보수</v>
          </cell>
          <cell r="F324" t="str">
            <v>[일반]</v>
          </cell>
          <cell r="G324" t="str">
            <v>멀티미디어 설비</v>
          </cell>
          <cell r="H324" t="str">
            <v>HD방송</v>
          </cell>
          <cell r="I324" t="str">
            <v>VCR</v>
          </cell>
          <cell r="K324" t="str">
            <v xml:space="preserve">[일반] 멀티미디어 설비 HD방송 VCR </v>
          </cell>
          <cell r="L324" t="str">
            <v>대</v>
          </cell>
          <cell r="M324">
            <v>589629</v>
          </cell>
          <cell r="N324">
            <v>589629</v>
          </cell>
          <cell r="R324" t="str">
            <v/>
          </cell>
        </row>
        <row r="325">
          <cell r="B325">
            <v>20001324</v>
          </cell>
          <cell r="E325" t="str">
            <v>H/W유지보수</v>
          </cell>
          <cell r="F325" t="str">
            <v>[일반]</v>
          </cell>
          <cell r="G325" t="str">
            <v>멀티미디어 설비</v>
          </cell>
          <cell r="H325" t="str">
            <v>HD방송</v>
          </cell>
          <cell r="I325" t="str">
            <v>자막발생기</v>
          </cell>
          <cell r="K325" t="str">
            <v xml:space="preserve">[일반] 멀티미디어 설비 HD방송 자막발생기 </v>
          </cell>
          <cell r="L325" t="str">
            <v>대</v>
          </cell>
          <cell r="M325">
            <v>205787</v>
          </cell>
          <cell r="N325">
            <v>205787</v>
          </cell>
          <cell r="R325" t="str">
            <v/>
          </cell>
        </row>
        <row r="326">
          <cell r="B326">
            <v>20001325</v>
          </cell>
          <cell r="E326" t="str">
            <v>H/W유지보수</v>
          </cell>
          <cell r="F326" t="str">
            <v>[일반]</v>
          </cell>
          <cell r="G326" t="str">
            <v>멀티미디어 설비</v>
          </cell>
          <cell r="H326" t="str">
            <v>HD방송</v>
          </cell>
          <cell r="I326" t="str">
            <v>오디오믹서</v>
          </cell>
          <cell r="K326" t="str">
            <v xml:space="preserve">[일반] 멀티미디어 설비 HD방송 오디오믹서 </v>
          </cell>
          <cell r="L326" t="str">
            <v>대</v>
          </cell>
          <cell r="M326">
            <v>196192</v>
          </cell>
          <cell r="N326">
            <v>196192</v>
          </cell>
          <cell r="R326" t="str">
            <v/>
          </cell>
        </row>
        <row r="327">
          <cell r="B327">
            <v>20001326</v>
          </cell>
          <cell r="E327" t="str">
            <v>H/W유지보수</v>
          </cell>
          <cell r="F327" t="str">
            <v>[일반]</v>
          </cell>
          <cell r="G327" t="str">
            <v>멀티미디어 설비</v>
          </cell>
          <cell r="H327" t="str">
            <v>HD방송</v>
          </cell>
          <cell r="I327" t="str">
            <v>마이크시스템</v>
          </cell>
          <cell r="K327" t="str">
            <v xml:space="preserve">[일반] 멀티미디어 설비 HD방송 마이크시스템 </v>
          </cell>
          <cell r="L327" t="str">
            <v>대</v>
          </cell>
          <cell r="M327">
            <v>249733</v>
          </cell>
          <cell r="N327">
            <v>249733</v>
          </cell>
          <cell r="R327" t="str">
            <v/>
          </cell>
        </row>
        <row r="328">
          <cell r="B328">
            <v>20001327</v>
          </cell>
          <cell r="E328" t="str">
            <v>H/W유지보수</v>
          </cell>
          <cell r="F328" t="str">
            <v>[일반]</v>
          </cell>
          <cell r="G328" t="str">
            <v>멀티미디어 설비</v>
          </cell>
          <cell r="H328" t="str">
            <v>HD방송</v>
          </cell>
          <cell r="I328" t="str">
            <v>인터콤시스템</v>
          </cell>
          <cell r="K328" t="str">
            <v xml:space="preserve">[일반] 멀티미디어 설비 HD방송 인터콤시스템 </v>
          </cell>
          <cell r="L328" t="str">
            <v>대</v>
          </cell>
          <cell r="M328">
            <v>175772</v>
          </cell>
          <cell r="N328">
            <v>175772</v>
          </cell>
          <cell r="R328" t="str">
            <v/>
          </cell>
        </row>
        <row r="329">
          <cell r="B329">
            <v>20001328</v>
          </cell>
          <cell r="E329" t="str">
            <v>H/W유지보수</v>
          </cell>
          <cell r="F329" t="str">
            <v>[일반]</v>
          </cell>
          <cell r="G329" t="str">
            <v>멀티미디어 설비</v>
          </cell>
          <cell r="H329" t="str">
            <v>HD방송</v>
          </cell>
          <cell r="I329" t="str">
            <v>클럭시스템</v>
          </cell>
          <cell r="K329" t="str">
            <v xml:space="preserve">[일반] 멀티미디어 설비 HD방송 클럭시스템 </v>
          </cell>
          <cell r="L329" t="str">
            <v>대</v>
          </cell>
          <cell r="M329">
            <v>84813</v>
          </cell>
          <cell r="N329">
            <v>84813</v>
          </cell>
          <cell r="R329" t="str">
            <v/>
          </cell>
        </row>
        <row r="330">
          <cell r="B330">
            <v>20001329</v>
          </cell>
          <cell r="E330" t="str">
            <v>H/W유지보수</v>
          </cell>
          <cell r="F330" t="str">
            <v>[일반]</v>
          </cell>
          <cell r="G330" t="str">
            <v>멀티미디어 설비</v>
          </cell>
          <cell r="H330" t="str">
            <v>HD방송</v>
          </cell>
          <cell r="I330" t="str">
            <v>모듈러</v>
          </cell>
          <cell r="K330" t="str">
            <v xml:space="preserve">[일반] 멀티미디어 설비 HD방송 모듈러 </v>
          </cell>
          <cell r="L330" t="str">
            <v>대</v>
          </cell>
          <cell r="M330">
            <v>609669</v>
          </cell>
          <cell r="N330">
            <v>609669</v>
          </cell>
          <cell r="R330" t="str">
            <v/>
          </cell>
        </row>
        <row r="331">
          <cell r="B331">
            <v>20001330</v>
          </cell>
          <cell r="E331" t="str">
            <v>H/W유지보수</v>
          </cell>
          <cell r="F331" t="str">
            <v>[일반]</v>
          </cell>
          <cell r="G331" t="str">
            <v>멀티미디어 설비</v>
          </cell>
          <cell r="H331" t="str">
            <v>HD방송</v>
          </cell>
          <cell r="I331" t="str">
            <v>스피커(4)</v>
          </cell>
          <cell r="K331" t="str">
            <v xml:space="preserve">[일반] 멀티미디어 설비 HD방송 스피커(4) </v>
          </cell>
          <cell r="L331" t="str">
            <v>대</v>
          </cell>
          <cell r="M331">
            <v>100685</v>
          </cell>
          <cell r="N331">
            <v>100685</v>
          </cell>
          <cell r="R331" t="str">
            <v/>
          </cell>
        </row>
        <row r="332">
          <cell r="B332">
            <v>20001331</v>
          </cell>
          <cell r="E332" t="str">
            <v>H/W유지보수</v>
          </cell>
          <cell r="F332" t="str">
            <v>[일반]</v>
          </cell>
          <cell r="G332" t="str">
            <v>멀티미디어 설비</v>
          </cell>
          <cell r="H332" t="str">
            <v>HD방송</v>
          </cell>
          <cell r="I332" t="str">
            <v>멀티뷰어</v>
          </cell>
          <cell r="K332" t="str">
            <v xml:space="preserve">[일반] 멀티미디어 설비 HD방송 멀티뷰어 </v>
          </cell>
          <cell r="L332" t="str">
            <v>대</v>
          </cell>
          <cell r="M332">
            <v>560754</v>
          </cell>
          <cell r="N332">
            <v>560754</v>
          </cell>
          <cell r="R332" t="str">
            <v/>
          </cell>
        </row>
        <row r="333">
          <cell r="B333">
            <v>20001332</v>
          </cell>
          <cell r="E333" t="str">
            <v>H/W유지보수</v>
          </cell>
          <cell r="F333" t="str">
            <v>[일반]</v>
          </cell>
          <cell r="G333" t="str">
            <v>멀티미디어 설비</v>
          </cell>
          <cell r="H333" t="str">
            <v>HD방송</v>
          </cell>
          <cell r="I333" t="str">
            <v>방송인코더</v>
          </cell>
          <cell r="K333" t="str">
            <v xml:space="preserve">[일반] 멀티미디어 설비 HD방송 방송인코더 </v>
          </cell>
          <cell r="L333" t="str">
            <v>대</v>
          </cell>
          <cell r="M333">
            <v>458114</v>
          </cell>
          <cell r="N333">
            <v>458114</v>
          </cell>
          <cell r="R333" t="str">
            <v/>
          </cell>
        </row>
        <row r="334">
          <cell r="B334">
            <v>20001333</v>
          </cell>
          <cell r="E334" t="str">
            <v>H/W유지보수</v>
          </cell>
          <cell r="F334" t="str">
            <v>[일반]</v>
          </cell>
          <cell r="G334" t="str">
            <v>멀티미디어 설비</v>
          </cell>
          <cell r="H334" t="str">
            <v>HD방송</v>
          </cell>
          <cell r="I334" t="str">
            <v>HD방송단말기</v>
          </cell>
          <cell r="K334" t="str">
            <v xml:space="preserve">[일반] 멀티미디어 설비 HD방송 HD방송단말기 </v>
          </cell>
          <cell r="L334" t="str">
            <v>대</v>
          </cell>
          <cell r="M334">
            <v>24956</v>
          </cell>
          <cell r="N334">
            <v>24956</v>
          </cell>
          <cell r="R334" t="str">
            <v/>
          </cell>
        </row>
        <row r="335">
          <cell r="B335">
            <v>20001334</v>
          </cell>
          <cell r="E335" t="str">
            <v>H/W유지보수</v>
          </cell>
          <cell r="F335" t="str">
            <v>[일반]</v>
          </cell>
          <cell r="G335" t="str">
            <v>멀티미디어 설비</v>
          </cell>
          <cell r="H335" t="str">
            <v>HD방송</v>
          </cell>
          <cell r="I335" t="str">
            <v>RS-232단말기</v>
          </cell>
          <cell r="K335" t="str">
            <v xml:space="preserve">[일반] 멀티미디어 설비 HD방송 RS-232단말기 </v>
          </cell>
          <cell r="L335" t="str">
            <v>대</v>
          </cell>
          <cell r="M335">
            <v>10786</v>
          </cell>
          <cell r="N335">
            <v>10786</v>
          </cell>
          <cell r="R335" t="str">
            <v/>
          </cell>
        </row>
        <row r="336">
          <cell r="B336">
            <v>20001335</v>
          </cell>
          <cell r="E336" t="str">
            <v>H/W유지보수</v>
          </cell>
          <cell r="F336" t="str">
            <v>[일반]</v>
          </cell>
          <cell r="G336" t="str">
            <v>멀티미디어 설비</v>
          </cell>
          <cell r="H336" t="str">
            <v>HD방송</v>
          </cell>
          <cell r="I336" t="str">
            <v>싱크제네레이터</v>
          </cell>
          <cell r="K336" t="str">
            <v xml:space="preserve">[일반] 멀티미디어 설비 HD방송 싱크제네레이터 </v>
          </cell>
          <cell r="L336" t="str">
            <v>대</v>
          </cell>
          <cell r="M336">
            <v>68545</v>
          </cell>
          <cell r="N336">
            <v>68545</v>
          </cell>
          <cell r="R336" t="str">
            <v/>
          </cell>
        </row>
        <row r="337">
          <cell r="B337">
            <v>20001336</v>
          </cell>
          <cell r="E337" t="str">
            <v>H/W유지보수</v>
          </cell>
          <cell r="F337" t="str">
            <v>[일반]</v>
          </cell>
          <cell r="G337" t="str">
            <v>멀티미디어 설비</v>
          </cell>
          <cell r="H337" t="str">
            <v>HD방송</v>
          </cell>
          <cell r="I337" t="str">
            <v>라우팅스위쳐</v>
          </cell>
          <cell r="K337" t="str">
            <v xml:space="preserve">[일반] 멀티미디어 설비 HD방송 라우팅스위쳐 </v>
          </cell>
          <cell r="L337" t="str">
            <v>대</v>
          </cell>
          <cell r="M337">
            <v>65002</v>
          </cell>
          <cell r="N337">
            <v>65002</v>
          </cell>
          <cell r="R337" t="str">
            <v/>
          </cell>
        </row>
        <row r="338">
          <cell r="B338">
            <v>20001337</v>
          </cell>
          <cell r="E338" t="str">
            <v>H/W유지보수</v>
          </cell>
          <cell r="F338" t="str">
            <v>[일반]</v>
          </cell>
          <cell r="G338" t="str">
            <v>멀티미디어 설비</v>
          </cell>
          <cell r="H338" t="str">
            <v>HD방송</v>
          </cell>
          <cell r="I338" t="str">
            <v>포터블레코더</v>
          </cell>
          <cell r="K338" t="str">
            <v xml:space="preserve">[일반] 멀티미디어 설비 HD방송 포터블레코더 </v>
          </cell>
          <cell r="L338" t="str">
            <v>대</v>
          </cell>
          <cell r="M338">
            <v>35096</v>
          </cell>
          <cell r="N338">
            <v>35096</v>
          </cell>
          <cell r="R338" t="str">
            <v/>
          </cell>
        </row>
        <row r="339">
          <cell r="B339">
            <v>20001338</v>
          </cell>
          <cell r="E339" t="str">
            <v>H/W유지보수</v>
          </cell>
          <cell r="F339" t="str">
            <v>[일반]</v>
          </cell>
          <cell r="G339" t="str">
            <v>멀티미디어 설비</v>
          </cell>
          <cell r="H339" t="str">
            <v>HD방송</v>
          </cell>
          <cell r="I339" t="str">
            <v>캠코더</v>
          </cell>
          <cell r="K339" t="str">
            <v xml:space="preserve">[일반] 멀티미디어 설비 HD방송 캠코더 </v>
          </cell>
          <cell r="L339" t="str">
            <v>대</v>
          </cell>
          <cell r="M339">
            <v>105596</v>
          </cell>
          <cell r="N339">
            <v>105596</v>
          </cell>
          <cell r="R339" t="str">
            <v/>
          </cell>
        </row>
        <row r="340">
          <cell r="B340">
            <v>20001339</v>
          </cell>
          <cell r="E340" t="str">
            <v>H/W유지보수</v>
          </cell>
          <cell r="F340" t="str">
            <v>[일반]</v>
          </cell>
          <cell r="G340" t="str">
            <v>멀티미디어 설비</v>
          </cell>
          <cell r="H340" t="str">
            <v>HD방송</v>
          </cell>
          <cell r="I340" t="str">
            <v>EFP카메라</v>
          </cell>
          <cell r="K340" t="str">
            <v xml:space="preserve">[일반] 멀티미디어 설비 HD방송 EFP카메라 </v>
          </cell>
          <cell r="L340" t="str">
            <v>대</v>
          </cell>
          <cell r="M340">
            <v>1274106</v>
          </cell>
          <cell r="N340">
            <v>1274106</v>
          </cell>
          <cell r="R340" t="str">
            <v/>
          </cell>
        </row>
        <row r="341">
          <cell r="B341">
            <v>20001340</v>
          </cell>
          <cell r="E341" t="str">
            <v>H/W유지보수</v>
          </cell>
          <cell r="F341" t="str">
            <v>[일반]</v>
          </cell>
          <cell r="G341" t="str">
            <v>관제설비</v>
          </cell>
          <cell r="H341" t="str">
            <v>ICT관제 설비</v>
          </cell>
          <cell r="I341" t="str">
            <v>관제용 DLP모니터</v>
          </cell>
          <cell r="K341" t="str">
            <v xml:space="preserve">[일반] 관제설비 ICT관제 설비 관제용 DLP모니터 </v>
          </cell>
          <cell r="L341" t="str">
            <v>대</v>
          </cell>
          <cell r="M341">
            <v>244330</v>
          </cell>
          <cell r="N341">
            <v>244330</v>
          </cell>
          <cell r="R341" t="str">
            <v/>
          </cell>
        </row>
        <row r="342">
          <cell r="B342">
            <v>20001341</v>
          </cell>
          <cell r="E342" t="str">
            <v>H/W유지보수</v>
          </cell>
          <cell r="F342" t="str">
            <v>[일반]</v>
          </cell>
          <cell r="G342" t="str">
            <v>관제설비</v>
          </cell>
          <cell r="H342" t="str">
            <v>ICT관제 설비</v>
          </cell>
          <cell r="I342" t="str">
            <v>종합상황판 콘트롤러</v>
          </cell>
          <cell r="K342" t="str">
            <v xml:space="preserve">[일반] 관제설비 ICT관제 설비 종합상황판 콘트롤러 </v>
          </cell>
          <cell r="L342" t="str">
            <v>대</v>
          </cell>
          <cell r="M342">
            <v>409373</v>
          </cell>
          <cell r="N342">
            <v>409373</v>
          </cell>
          <cell r="R342" t="str">
            <v/>
          </cell>
        </row>
        <row r="343">
          <cell r="B343">
            <v>20001342</v>
          </cell>
          <cell r="E343" t="str">
            <v>H/W유지보수</v>
          </cell>
          <cell r="F343" t="str">
            <v>[일반]</v>
          </cell>
          <cell r="G343" t="str">
            <v>관제설비</v>
          </cell>
          <cell r="H343" t="str">
            <v>재해재난설비</v>
          </cell>
          <cell r="I343" t="str">
            <v>재해재난 주장치(본사)</v>
          </cell>
          <cell r="K343" t="str">
            <v xml:space="preserve">[일반] 관제설비 재해재난설비 재해재난 주장치(본사) </v>
          </cell>
          <cell r="L343" t="str">
            <v>대</v>
          </cell>
          <cell r="M343">
            <v>22759</v>
          </cell>
          <cell r="N343">
            <v>22759</v>
          </cell>
          <cell r="R343" t="str">
            <v/>
          </cell>
        </row>
        <row r="344">
          <cell r="B344">
            <v>20001343</v>
          </cell>
          <cell r="E344" t="str">
            <v>H/W유지보수</v>
          </cell>
          <cell r="F344" t="str">
            <v>[일반]</v>
          </cell>
          <cell r="G344" t="str">
            <v>관제설비</v>
          </cell>
          <cell r="H344" t="str">
            <v>재해재난설비</v>
          </cell>
          <cell r="I344" t="str">
            <v>제어콘트롤러(본사)</v>
          </cell>
          <cell r="K344" t="str">
            <v xml:space="preserve">[일반] 관제설비 재해재난설비 제어콘트롤러(본사) </v>
          </cell>
          <cell r="L344" t="str">
            <v>대</v>
          </cell>
          <cell r="M344">
            <v>16870</v>
          </cell>
          <cell r="N344">
            <v>16870</v>
          </cell>
          <cell r="R344" t="str">
            <v/>
          </cell>
        </row>
        <row r="345">
          <cell r="B345">
            <v>20001344</v>
          </cell>
          <cell r="E345" t="str">
            <v>H/W유지보수</v>
          </cell>
          <cell r="F345" t="str">
            <v>[일반]</v>
          </cell>
          <cell r="G345" t="str">
            <v>관제설비</v>
          </cell>
          <cell r="H345" t="str">
            <v>재해재난설비</v>
          </cell>
          <cell r="I345" t="str">
            <v>전동콘트롤러(본사)</v>
          </cell>
          <cell r="K345" t="str">
            <v xml:space="preserve">[일반] 관제설비 재해재난설비 전동콘트롤러(본사) </v>
          </cell>
          <cell r="L345" t="str">
            <v>대</v>
          </cell>
          <cell r="M345">
            <v>14607</v>
          </cell>
          <cell r="N345">
            <v>14607</v>
          </cell>
          <cell r="R345" t="str">
            <v/>
          </cell>
        </row>
        <row r="346">
          <cell r="B346">
            <v>20001345</v>
          </cell>
          <cell r="E346" t="str">
            <v>H/W유지보수</v>
          </cell>
          <cell r="F346" t="str">
            <v>[일반]</v>
          </cell>
          <cell r="G346" t="str">
            <v>관제설비</v>
          </cell>
          <cell r="H346" t="str">
            <v>재해재난설비</v>
          </cell>
          <cell r="I346" t="str">
            <v>영상제어장치(본사)</v>
          </cell>
          <cell r="K346" t="str">
            <v xml:space="preserve">[일반] 관제설비 재해재난설비 영상제어장치(본사) </v>
          </cell>
          <cell r="L346" t="str">
            <v>대</v>
          </cell>
          <cell r="M346">
            <v>93544</v>
          </cell>
          <cell r="N346">
            <v>93544</v>
          </cell>
          <cell r="R346" t="str">
            <v/>
          </cell>
        </row>
        <row r="347">
          <cell r="B347">
            <v>20001346</v>
          </cell>
          <cell r="E347" t="str">
            <v>H/W유지보수</v>
          </cell>
          <cell r="F347" t="str">
            <v>[일반]</v>
          </cell>
          <cell r="G347" t="str">
            <v>관제설비</v>
          </cell>
          <cell r="H347" t="str">
            <v>전자식전광판</v>
          </cell>
          <cell r="I347" t="str">
            <v>전광판 주장치(본사)</v>
          </cell>
          <cell r="K347" t="str">
            <v xml:space="preserve">[일반] 관제설비 전자식전광판 전광판 주장치(본사) </v>
          </cell>
          <cell r="L347" t="str">
            <v>대</v>
          </cell>
          <cell r="M347">
            <v>162166</v>
          </cell>
          <cell r="N347">
            <v>162166</v>
          </cell>
          <cell r="R347" t="str">
            <v/>
          </cell>
        </row>
        <row r="348">
          <cell r="B348">
            <v>20001347</v>
          </cell>
          <cell r="E348" t="str">
            <v>H/W유지보수</v>
          </cell>
          <cell r="F348" t="str">
            <v>[일반]</v>
          </cell>
          <cell r="G348" t="str">
            <v>관제설비</v>
          </cell>
          <cell r="H348" t="str">
            <v>전자식전광판</v>
          </cell>
          <cell r="I348" t="str">
            <v>표시판(본사)</v>
          </cell>
          <cell r="K348" t="str">
            <v xml:space="preserve">[일반] 관제설비 전자식전광판 표시판(본사) </v>
          </cell>
          <cell r="L348" t="str">
            <v>대</v>
          </cell>
          <cell r="M348">
            <v>337057</v>
          </cell>
          <cell r="N348">
            <v>337057</v>
          </cell>
          <cell r="R348" t="str">
            <v/>
          </cell>
        </row>
        <row r="349">
          <cell r="B349">
            <v>20001348</v>
          </cell>
          <cell r="E349" t="str">
            <v>H/W유지보수</v>
          </cell>
          <cell r="F349" t="str">
            <v>[일반]</v>
          </cell>
          <cell r="G349" t="str">
            <v>관제설비</v>
          </cell>
          <cell r="H349" t="str">
            <v>전자식전광판</v>
          </cell>
          <cell r="I349" t="str">
            <v>전광판 주장치(사업소)</v>
          </cell>
          <cell r="K349" t="str">
            <v xml:space="preserve">[일반] 관제설비 전자식전광판 전광판 주장치(사업소) </v>
          </cell>
          <cell r="L349" t="str">
            <v>대</v>
          </cell>
          <cell r="M349">
            <v>114372</v>
          </cell>
          <cell r="N349">
            <v>114372</v>
          </cell>
          <cell r="R349" t="str">
            <v/>
          </cell>
        </row>
        <row r="350">
          <cell r="B350">
            <v>20001349</v>
          </cell>
          <cell r="E350" t="str">
            <v>H/W유지보수</v>
          </cell>
          <cell r="F350" t="str">
            <v>[일반]</v>
          </cell>
          <cell r="G350" t="str">
            <v>관제설비</v>
          </cell>
          <cell r="H350" t="str">
            <v>전자식전광판</v>
          </cell>
          <cell r="I350" t="str">
            <v>표시판(사업소)</v>
          </cell>
          <cell r="K350" t="str">
            <v xml:space="preserve">[일반] 관제설비 전자식전광판 표시판(사업소) </v>
          </cell>
          <cell r="L350" t="str">
            <v>대</v>
          </cell>
          <cell r="M350">
            <v>15998</v>
          </cell>
          <cell r="N350">
            <v>15998</v>
          </cell>
          <cell r="R350" t="str">
            <v/>
          </cell>
        </row>
        <row r="351">
          <cell r="B351">
            <v>20001350</v>
          </cell>
          <cell r="E351" t="str">
            <v>H/W유지보수</v>
          </cell>
          <cell r="F351" t="str">
            <v>[일반]</v>
          </cell>
          <cell r="G351" t="str">
            <v>관제설비</v>
          </cell>
          <cell r="H351" t="str">
            <v>정보보안관제 설비</v>
          </cell>
          <cell r="I351" t="str">
            <v>DLP 월프로세스 (워크스테이션)</v>
          </cell>
          <cell r="K351" t="str">
            <v xml:space="preserve">[일반] 관제설비 정보보안관제 설비 DLP 월프로세스 (워크스테이션) </v>
          </cell>
          <cell r="L351" t="str">
            <v>대</v>
          </cell>
          <cell r="M351">
            <v>552626</v>
          </cell>
          <cell r="N351">
            <v>552626</v>
          </cell>
          <cell r="R351" t="str">
            <v/>
          </cell>
        </row>
        <row r="352">
          <cell r="B352">
            <v>20001351</v>
          </cell>
          <cell r="E352" t="str">
            <v>H/W유지보수</v>
          </cell>
          <cell r="F352" t="str">
            <v>[일반]</v>
          </cell>
          <cell r="G352" t="str">
            <v>관제설비</v>
          </cell>
          <cell r="H352" t="str">
            <v>지진계측기</v>
          </cell>
          <cell r="I352" t="str">
            <v>지진기록계 및 센서</v>
          </cell>
          <cell r="K352" t="str">
            <v xml:space="preserve">[일반] 관제설비 지진계측기 지진기록계 및 센서 </v>
          </cell>
          <cell r="L352" t="str">
            <v>대</v>
          </cell>
          <cell r="M352">
            <v>209674</v>
          </cell>
          <cell r="N352">
            <v>209674</v>
          </cell>
          <cell r="R352" t="str">
            <v/>
          </cell>
        </row>
        <row r="353">
          <cell r="B353">
            <v>20001352</v>
          </cell>
          <cell r="E353" t="str">
            <v>H/W유지보수</v>
          </cell>
          <cell r="F353" t="str">
            <v>[일반]</v>
          </cell>
          <cell r="G353" t="str">
            <v>OA설비</v>
          </cell>
          <cell r="H353" t="str">
            <v>PC</v>
          </cell>
          <cell r="I353" t="str">
            <v>데스크탑</v>
          </cell>
          <cell r="K353" t="str">
            <v xml:space="preserve">[일반] OA설비 PC 데스크탑 </v>
          </cell>
          <cell r="L353" t="str">
            <v>대</v>
          </cell>
          <cell r="M353">
            <v>8630</v>
          </cell>
          <cell r="N353">
            <v>8630</v>
          </cell>
          <cell r="Q353" t="str">
            <v>유지보수</v>
          </cell>
          <cell r="R353">
            <v>6306</v>
          </cell>
        </row>
        <row r="354">
          <cell r="B354">
            <v>20001353</v>
          </cell>
          <cell r="E354" t="str">
            <v>H/W유지보수</v>
          </cell>
          <cell r="F354" t="str">
            <v>[일반]</v>
          </cell>
          <cell r="G354" t="str">
            <v>OA설비</v>
          </cell>
          <cell r="H354" t="str">
            <v>PC</v>
          </cell>
          <cell r="I354" t="str">
            <v>데스크탑(인터넷망용)</v>
          </cell>
          <cell r="K354" t="str">
            <v xml:space="preserve">[일반] OA설비 PC 데스크탑(인터넷망용) </v>
          </cell>
          <cell r="L354" t="str">
            <v>대</v>
          </cell>
          <cell r="M354">
            <v>2366</v>
          </cell>
          <cell r="N354">
            <v>2366</v>
          </cell>
          <cell r="Q354" t="str">
            <v>유지보수</v>
          </cell>
          <cell r="R354">
            <v>1728</v>
          </cell>
        </row>
        <row r="355">
          <cell r="B355">
            <v>20001354</v>
          </cell>
          <cell r="E355" t="str">
            <v>H/W유지보수</v>
          </cell>
          <cell r="F355" t="str">
            <v>[일반]</v>
          </cell>
          <cell r="G355" t="str">
            <v>OA설비</v>
          </cell>
          <cell r="H355" t="str">
            <v>PC</v>
          </cell>
          <cell r="I355" t="str">
            <v>노트북</v>
          </cell>
          <cell r="K355" t="str">
            <v xml:space="preserve">[일반] OA설비 PC 노트북 </v>
          </cell>
          <cell r="L355" t="str">
            <v>대</v>
          </cell>
          <cell r="M355">
            <v>6021</v>
          </cell>
          <cell r="N355">
            <v>6021</v>
          </cell>
          <cell r="Q355" t="str">
            <v>유지보수</v>
          </cell>
          <cell r="R355">
            <v>4399</v>
          </cell>
        </row>
        <row r="356">
          <cell r="B356">
            <v>20001355</v>
          </cell>
          <cell r="E356" t="str">
            <v>H/W유지보수</v>
          </cell>
          <cell r="F356" t="str">
            <v>[일반]</v>
          </cell>
          <cell r="G356" t="str">
            <v>OA설비</v>
          </cell>
          <cell r="H356" t="str">
            <v>PC</v>
          </cell>
          <cell r="I356" t="str">
            <v>TFT LCD</v>
          </cell>
          <cell r="K356" t="str">
            <v xml:space="preserve">[일반] OA설비 PC TFT LCD </v>
          </cell>
          <cell r="L356" t="str">
            <v>대</v>
          </cell>
          <cell r="M356">
            <v>1341</v>
          </cell>
          <cell r="N356">
            <v>1341</v>
          </cell>
          <cell r="R356" t="str">
            <v/>
          </cell>
        </row>
        <row r="357">
          <cell r="B357">
            <v>20001356</v>
          </cell>
          <cell r="E357" t="str">
            <v>H/W유지보수</v>
          </cell>
          <cell r="F357" t="str">
            <v>[일반]</v>
          </cell>
          <cell r="G357" t="str">
            <v>OA설비</v>
          </cell>
          <cell r="H357" t="str">
            <v>PC</v>
          </cell>
          <cell r="I357" t="str">
            <v>클라우드 PC</v>
          </cell>
          <cell r="K357" t="str">
            <v xml:space="preserve">[일반] OA설비 PC 클라우드 PC </v>
          </cell>
          <cell r="L357" t="str">
            <v>대</v>
          </cell>
          <cell r="M357">
            <v>4469</v>
          </cell>
          <cell r="N357">
            <v>4469</v>
          </cell>
          <cell r="Q357" t="str">
            <v>유지보수</v>
          </cell>
          <cell r="R357">
            <v>3265</v>
          </cell>
        </row>
        <row r="358">
          <cell r="B358">
            <v>20001357</v>
          </cell>
          <cell r="E358" t="str">
            <v>H/W유지보수</v>
          </cell>
          <cell r="F358" t="str">
            <v>[일반]</v>
          </cell>
          <cell r="G358" t="str">
            <v>OA설비</v>
          </cell>
          <cell r="H358" t="str">
            <v>PC</v>
          </cell>
          <cell r="I358" t="str">
            <v>일체형 PC</v>
          </cell>
          <cell r="K358" t="str">
            <v xml:space="preserve">[일반] OA설비 PC 일체형 PC </v>
          </cell>
          <cell r="L358" t="str">
            <v>대</v>
          </cell>
          <cell r="M358">
            <v>13525</v>
          </cell>
          <cell r="N358">
            <v>13525</v>
          </cell>
          <cell r="Q358" t="str">
            <v>유지보수</v>
          </cell>
          <cell r="R358">
            <v>9882</v>
          </cell>
        </row>
        <row r="359">
          <cell r="B359">
            <v>20001358</v>
          </cell>
          <cell r="E359" t="str">
            <v>H/W유지보수</v>
          </cell>
          <cell r="F359" t="str">
            <v>[일반]</v>
          </cell>
          <cell r="G359" t="str">
            <v>OA설비</v>
          </cell>
          <cell r="H359" t="str">
            <v>PC</v>
          </cell>
          <cell r="I359" t="str">
            <v>스마트패드</v>
          </cell>
          <cell r="K359" t="str">
            <v xml:space="preserve">[일반] OA설비 PC 스마트패드 </v>
          </cell>
          <cell r="L359" t="str">
            <v>대</v>
          </cell>
          <cell r="M359">
            <v>7209</v>
          </cell>
          <cell r="N359">
            <v>7209</v>
          </cell>
          <cell r="Q359" t="str">
            <v>유지보수</v>
          </cell>
          <cell r="R359">
            <v>5267</v>
          </cell>
        </row>
        <row r="360">
          <cell r="B360">
            <v>20001359</v>
          </cell>
          <cell r="E360" t="str">
            <v>H/W유지보수</v>
          </cell>
          <cell r="F360" t="str">
            <v>[일반]</v>
          </cell>
          <cell r="G360" t="str">
            <v>OA설비</v>
          </cell>
          <cell r="H360" t="str">
            <v>입출력장치</v>
          </cell>
          <cell r="I360" t="str">
            <v>스캐너</v>
          </cell>
          <cell r="K360" t="str">
            <v xml:space="preserve">[일반] OA설비 입출력장치 스캐너 </v>
          </cell>
          <cell r="L360" t="str">
            <v>대</v>
          </cell>
          <cell r="M360">
            <v>7723</v>
          </cell>
          <cell r="N360">
            <v>7723</v>
          </cell>
          <cell r="Q360" t="str">
            <v>유지보수</v>
          </cell>
          <cell r="R360">
            <v>5643</v>
          </cell>
        </row>
        <row r="361">
          <cell r="B361">
            <v>20001360</v>
          </cell>
          <cell r="E361" t="str">
            <v>H/W유지보수</v>
          </cell>
          <cell r="F361" t="str">
            <v>[일반]</v>
          </cell>
          <cell r="G361" t="str">
            <v>OA설비</v>
          </cell>
          <cell r="H361" t="str">
            <v>입출력장치</v>
          </cell>
          <cell r="I361" t="str">
            <v>도트프린터</v>
          </cell>
          <cell r="K361" t="str">
            <v xml:space="preserve">[일반] OA설비 입출력장치 도트프린터 </v>
          </cell>
          <cell r="L361" t="str">
            <v>대</v>
          </cell>
          <cell r="M361">
            <v>12209</v>
          </cell>
          <cell r="N361">
            <v>12209</v>
          </cell>
          <cell r="Q361" t="str">
            <v>유지보수</v>
          </cell>
          <cell r="R361">
            <v>8921</v>
          </cell>
        </row>
        <row r="362">
          <cell r="B362">
            <v>20001361</v>
          </cell>
          <cell r="E362" t="str">
            <v>H/W유지보수</v>
          </cell>
          <cell r="F362" t="str">
            <v>[일반]</v>
          </cell>
          <cell r="G362" t="str">
            <v>OA설비</v>
          </cell>
          <cell r="H362" t="str">
            <v>입출력장치</v>
          </cell>
          <cell r="I362" t="str">
            <v>레이저젯(칼라)</v>
          </cell>
          <cell r="K362" t="str">
            <v xml:space="preserve">[일반] OA설비 입출력장치 레이저젯(칼라) </v>
          </cell>
          <cell r="L362" t="str">
            <v>대</v>
          </cell>
          <cell r="M362">
            <v>7476</v>
          </cell>
          <cell r="N362">
            <v>7476</v>
          </cell>
          <cell r="Q362" t="str">
            <v>유지보수</v>
          </cell>
          <cell r="R362">
            <v>5462</v>
          </cell>
        </row>
        <row r="363">
          <cell r="B363">
            <v>20001362</v>
          </cell>
          <cell r="E363" t="str">
            <v>H/W유지보수</v>
          </cell>
          <cell r="F363" t="str">
            <v>[일반]</v>
          </cell>
          <cell r="G363" t="str">
            <v>OA설비</v>
          </cell>
          <cell r="H363" t="str">
            <v>입출력장치</v>
          </cell>
          <cell r="I363" t="str">
            <v>레이저젯(흑백)</v>
          </cell>
          <cell r="K363" t="str">
            <v xml:space="preserve">[일반] OA설비 입출력장치 레이저젯(흑백) </v>
          </cell>
          <cell r="L363" t="str">
            <v>대</v>
          </cell>
          <cell r="M363">
            <v>3254</v>
          </cell>
          <cell r="N363">
            <v>3254</v>
          </cell>
          <cell r="Q363" t="str">
            <v>유지보수</v>
          </cell>
          <cell r="R363">
            <v>2377</v>
          </cell>
        </row>
        <row r="364">
          <cell r="B364">
            <v>20001363</v>
          </cell>
          <cell r="E364" t="str">
            <v>H/W유지보수</v>
          </cell>
          <cell r="F364" t="str">
            <v>[일반]</v>
          </cell>
          <cell r="G364" t="str">
            <v>OA설비</v>
          </cell>
          <cell r="H364" t="str">
            <v>입출력장치</v>
          </cell>
          <cell r="I364" t="str">
            <v>잉크젯</v>
          </cell>
          <cell r="K364" t="str">
            <v xml:space="preserve">[일반] OA설비 입출력장치 잉크젯 </v>
          </cell>
          <cell r="L364" t="str">
            <v>대</v>
          </cell>
          <cell r="M364">
            <v>1741</v>
          </cell>
          <cell r="N364">
            <v>1741</v>
          </cell>
          <cell r="Q364" t="str">
            <v>유지보수</v>
          </cell>
          <cell r="R364">
            <v>1272</v>
          </cell>
        </row>
        <row r="365">
          <cell r="B365">
            <v>20001364</v>
          </cell>
          <cell r="E365" t="str">
            <v>H/W유지보수</v>
          </cell>
          <cell r="F365" t="str">
            <v>[일반]</v>
          </cell>
          <cell r="G365" t="str">
            <v>OA설비</v>
          </cell>
          <cell r="H365" t="str">
            <v>입출력장치</v>
          </cell>
          <cell r="I365" t="str">
            <v>플로터</v>
          </cell>
          <cell r="K365" t="str">
            <v xml:space="preserve">[일반] OA설비 입출력장치 플로터 </v>
          </cell>
          <cell r="L365" t="str">
            <v>대</v>
          </cell>
          <cell r="M365">
            <v>16173</v>
          </cell>
          <cell r="N365">
            <v>16173</v>
          </cell>
          <cell r="Q365" t="str">
            <v>유지보수</v>
          </cell>
          <cell r="R365">
            <v>11817</v>
          </cell>
        </row>
        <row r="366">
          <cell r="B366">
            <v>20001365</v>
          </cell>
          <cell r="E366" t="str">
            <v>H/W유지보수</v>
          </cell>
          <cell r="F366" t="str">
            <v>[일반]</v>
          </cell>
          <cell r="G366" t="str">
            <v>OA설비</v>
          </cell>
          <cell r="H366" t="str">
            <v>입출력장치</v>
          </cell>
          <cell r="I366" t="str">
            <v>복합기기</v>
          </cell>
          <cell r="K366" t="str">
            <v xml:space="preserve">[일반] OA설비 입출력장치 복합기기 </v>
          </cell>
          <cell r="L366" t="str">
            <v>대</v>
          </cell>
          <cell r="M366">
            <v>2961</v>
          </cell>
          <cell r="N366">
            <v>2961</v>
          </cell>
          <cell r="Q366" t="str">
            <v>유지보수</v>
          </cell>
          <cell r="R366">
            <v>2163</v>
          </cell>
        </row>
        <row r="367">
          <cell r="B367">
            <v>20001366</v>
          </cell>
          <cell r="E367" t="str">
            <v>H/W유지보수</v>
          </cell>
          <cell r="F367" t="str">
            <v>[일반]</v>
          </cell>
          <cell r="G367" t="str">
            <v>OA설비</v>
          </cell>
          <cell r="H367" t="str">
            <v>입출력장치</v>
          </cell>
          <cell r="I367" t="str">
            <v>A3 컬러복합기</v>
          </cell>
          <cell r="K367" t="str">
            <v xml:space="preserve">[일반] OA설비 입출력장치 A3 컬러복합기 </v>
          </cell>
          <cell r="L367" t="str">
            <v>대</v>
          </cell>
          <cell r="M367">
            <v>11573</v>
          </cell>
          <cell r="N367">
            <v>11573</v>
          </cell>
          <cell r="Q367" t="str">
            <v>유지보수</v>
          </cell>
          <cell r="R367">
            <v>8456</v>
          </cell>
        </row>
        <row r="368">
          <cell r="B368">
            <v>20001367</v>
          </cell>
          <cell r="E368" t="str">
            <v>H/W유지보수</v>
          </cell>
          <cell r="F368" t="str">
            <v>[하자]</v>
          </cell>
          <cell r="G368" t="str">
            <v>서버 및 주변설비</v>
          </cell>
          <cell r="H368" t="str">
            <v>운영서버</v>
          </cell>
          <cell r="I368" t="str">
            <v>서버_S(1억원 이상)</v>
          </cell>
          <cell r="K368" t="str">
            <v xml:space="preserve">[하자] 서버 및 주변설비 운영서버 서버_S(1억원 이상) </v>
          </cell>
          <cell r="L368" t="str">
            <v>대</v>
          </cell>
          <cell r="M368">
            <v>2165420</v>
          </cell>
          <cell r="N368">
            <v>2165420</v>
          </cell>
          <cell r="R368" t="str">
            <v/>
          </cell>
        </row>
        <row r="369">
          <cell r="B369">
            <v>20001368</v>
          </cell>
          <cell r="E369" t="str">
            <v>H/W유지보수</v>
          </cell>
          <cell r="F369" t="str">
            <v>[하자]</v>
          </cell>
          <cell r="G369" t="str">
            <v>서버 및 주변설비</v>
          </cell>
          <cell r="H369" t="str">
            <v>운영서버</v>
          </cell>
          <cell r="I369" t="str">
            <v>서버_A(1억원 이상)</v>
          </cell>
          <cell r="K369" t="str">
            <v xml:space="preserve">[하자] 서버 및 주변설비 운영서버 서버_A(1억원 이상) </v>
          </cell>
          <cell r="L369" t="str">
            <v>대</v>
          </cell>
          <cell r="M369">
            <v>1259552</v>
          </cell>
          <cell r="N369">
            <v>1259552</v>
          </cell>
          <cell r="R369" t="str">
            <v/>
          </cell>
        </row>
        <row r="370">
          <cell r="B370">
            <v>20001369</v>
          </cell>
          <cell r="E370" t="str">
            <v>H/W유지보수</v>
          </cell>
          <cell r="F370" t="str">
            <v>[하자]</v>
          </cell>
          <cell r="G370" t="str">
            <v>서버 및 주변설비</v>
          </cell>
          <cell r="H370" t="str">
            <v>운영서버</v>
          </cell>
          <cell r="I370" t="str">
            <v>서버_B(5,000만원 이상)</v>
          </cell>
          <cell r="K370" t="str">
            <v xml:space="preserve">[하자] 서버 및 주변설비 운영서버 서버_B(5,000만원 이상) </v>
          </cell>
          <cell r="L370" t="str">
            <v>대</v>
          </cell>
          <cell r="M370">
            <v>359758</v>
          </cell>
          <cell r="N370">
            <v>359758</v>
          </cell>
          <cell r="R370" t="str">
            <v/>
          </cell>
        </row>
        <row r="371">
          <cell r="B371">
            <v>20001370</v>
          </cell>
          <cell r="E371" t="str">
            <v>H/W유지보수</v>
          </cell>
          <cell r="F371" t="str">
            <v>[하자]</v>
          </cell>
          <cell r="G371" t="str">
            <v>서버 및 주변설비</v>
          </cell>
          <cell r="H371" t="str">
            <v>운영서버</v>
          </cell>
          <cell r="I371" t="str">
            <v>서버_C(3,000만원 이상)</v>
          </cell>
          <cell r="K371" t="str">
            <v xml:space="preserve">[하자] 서버 및 주변설비 운영서버 서버_C(3,000만원 이상) </v>
          </cell>
          <cell r="L371" t="str">
            <v>대</v>
          </cell>
          <cell r="M371">
            <v>187895</v>
          </cell>
          <cell r="N371">
            <v>187895</v>
          </cell>
          <cell r="R371" t="str">
            <v/>
          </cell>
        </row>
        <row r="372">
          <cell r="B372">
            <v>20001371</v>
          </cell>
          <cell r="E372" t="str">
            <v>H/W유지보수</v>
          </cell>
          <cell r="F372" t="str">
            <v>[하자]</v>
          </cell>
          <cell r="G372" t="str">
            <v>서버 및 주변설비</v>
          </cell>
          <cell r="H372" t="str">
            <v>운영서버</v>
          </cell>
          <cell r="I372" t="str">
            <v>워크스테이션_A(2,000만원 이상)</v>
          </cell>
          <cell r="K372" t="str">
            <v xml:space="preserve">[하자] 서버 및 주변설비 운영서버 워크스테이션_A(2,000만원 이상) </v>
          </cell>
          <cell r="L372" t="str">
            <v>대</v>
          </cell>
          <cell r="M372">
            <v>123551</v>
          </cell>
          <cell r="N372">
            <v>123551</v>
          </cell>
          <cell r="R372" t="str">
            <v/>
          </cell>
        </row>
        <row r="373">
          <cell r="B373">
            <v>20001372</v>
          </cell>
          <cell r="E373" t="str">
            <v>H/W유지보수</v>
          </cell>
          <cell r="F373" t="str">
            <v>[하자]</v>
          </cell>
          <cell r="G373" t="str">
            <v>서버 및 주변설비</v>
          </cell>
          <cell r="H373" t="str">
            <v>운영서버</v>
          </cell>
          <cell r="I373" t="str">
            <v>워크스테이션_B(1,000만원 이상)</v>
          </cell>
          <cell r="K373" t="str">
            <v xml:space="preserve">[하자] 서버 및 주변설비 운영서버 워크스테이션_B(1,000만원 이상) </v>
          </cell>
          <cell r="L373" t="str">
            <v>대</v>
          </cell>
          <cell r="M373">
            <v>79562</v>
          </cell>
          <cell r="N373">
            <v>79562</v>
          </cell>
          <cell r="R373" t="str">
            <v/>
          </cell>
        </row>
        <row r="374">
          <cell r="B374">
            <v>20001373</v>
          </cell>
          <cell r="E374" t="str">
            <v>H/W유지보수</v>
          </cell>
          <cell r="F374" t="str">
            <v>[하자]</v>
          </cell>
          <cell r="G374" t="str">
            <v>서버 및 주변설비</v>
          </cell>
          <cell r="H374" t="str">
            <v>운영서버</v>
          </cell>
          <cell r="I374" t="str">
            <v>워크스테이션_C(1,000만원 미만)</v>
          </cell>
          <cell r="K374" t="str">
            <v xml:space="preserve">[하자] 서버 및 주변설비 운영서버 워크스테이션_C(1,000만원 미만) </v>
          </cell>
          <cell r="L374" t="str">
            <v>대</v>
          </cell>
          <cell r="M374">
            <v>30566</v>
          </cell>
          <cell r="N374">
            <v>30566</v>
          </cell>
          <cell r="R374" t="str">
            <v/>
          </cell>
        </row>
        <row r="375">
          <cell r="B375">
            <v>20001374</v>
          </cell>
          <cell r="E375" t="str">
            <v>H/W유지보수</v>
          </cell>
          <cell r="F375" t="str">
            <v>[하자]</v>
          </cell>
          <cell r="G375" t="str">
            <v>서버 및 주변설비</v>
          </cell>
          <cell r="H375" t="str">
            <v>저장장치</v>
          </cell>
          <cell r="I375" t="str">
            <v>VTL</v>
          </cell>
          <cell r="K375" t="str">
            <v xml:space="preserve">[하자] 서버 및 주변설비 저장장치 VTL </v>
          </cell>
          <cell r="L375" t="str">
            <v>대</v>
          </cell>
          <cell r="M375">
            <v>714417</v>
          </cell>
          <cell r="N375">
            <v>714417</v>
          </cell>
          <cell r="R375" t="str">
            <v/>
          </cell>
        </row>
        <row r="376">
          <cell r="B376">
            <v>20001375</v>
          </cell>
          <cell r="E376" t="str">
            <v>H/W유지보수</v>
          </cell>
          <cell r="F376" t="str">
            <v>[하자]</v>
          </cell>
          <cell r="G376" t="str">
            <v>서버 및 주변설비</v>
          </cell>
          <cell r="H376" t="str">
            <v>저장장치</v>
          </cell>
          <cell r="I376" t="str">
            <v>Tape</v>
          </cell>
          <cell r="K376" t="str">
            <v xml:space="preserve">[하자] 서버 및 주변설비 저장장치 Tape </v>
          </cell>
          <cell r="L376" t="str">
            <v>대</v>
          </cell>
          <cell r="M376">
            <v>159349</v>
          </cell>
          <cell r="N376">
            <v>159349</v>
          </cell>
          <cell r="R376" t="str">
            <v/>
          </cell>
        </row>
        <row r="377">
          <cell r="B377">
            <v>20001376</v>
          </cell>
          <cell r="E377" t="str">
            <v>H/W유지보수</v>
          </cell>
          <cell r="F377" t="str">
            <v>[하자]</v>
          </cell>
          <cell r="G377" t="str">
            <v>서버 및 주변설비</v>
          </cell>
          <cell r="H377" t="str">
            <v>저장장치</v>
          </cell>
          <cell r="I377" t="str">
            <v>Disk Array</v>
          </cell>
          <cell r="K377" t="str">
            <v xml:space="preserve">[하자] 서버 및 주변설비 저장장치 Disk Array </v>
          </cell>
          <cell r="L377" t="str">
            <v>대</v>
          </cell>
          <cell r="M377">
            <v>566494</v>
          </cell>
          <cell r="N377">
            <v>566494</v>
          </cell>
          <cell r="R377" t="str">
            <v/>
          </cell>
        </row>
        <row r="378">
          <cell r="B378">
            <v>20001377</v>
          </cell>
          <cell r="E378" t="str">
            <v>H/W유지보수</v>
          </cell>
          <cell r="F378" t="str">
            <v>[하자]</v>
          </cell>
          <cell r="G378" t="str">
            <v>고객지원설비</v>
          </cell>
          <cell r="H378" t="str">
            <v>CTI시스템</v>
          </cell>
          <cell r="I378" t="str">
            <v>CTI_IPT미디어장치(Center)</v>
          </cell>
          <cell r="K378" t="str">
            <v xml:space="preserve">[하자] 고객지원설비 CTI시스템 CTI_IPT미디어장치(Center) </v>
          </cell>
          <cell r="L378" t="str">
            <v>대</v>
          </cell>
          <cell r="M378">
            <v>765209</v>
          </cell>
          <cell r="N378">
            <v>765209</v>
          </cell>
          <cell r="R378" t="str">
            <v/>
          </cell>
        </row>
        <row r="379">
          <cell r="B379">
            <v>20001378</v>
          </cell>
          <cell r="E379" t="str">
            <v>H/W유지보수</v>
          </cell>
          <cell r="F379" t="str">
            <v>[하자]</v>
          </cell>
          <cell r="G379" t="str">
            <v>고객지원설비</v>
          </cell>
          <cell r="H379" t="str">
            <v>CTI시스템</v>
          </cell>
          <cell r="I379" t="str">
            <v>CTI_IPT미디어장치(Remote)</v>
          </cell>
          <cell r="K379" t="str">
            <v xml:space="preserve">[하자] 고객지원설비 CTI시스템 CTI_IPT미디어장치(Remote) </v>
          </cell>
          <cell r="L379" t="str">
            <v>대</v>
          </cell>
          <cell r="M379">
            <v>144920</v>
          </cell>
          <cell r="N379">
            <v>144920</v>
          </cell>
          <cell r="R379" t="str">
            <v/>
          </cell>
        </row>
        <row r="380">
          <cell r="B380">
            <v>20001379</v>
          </cell>
          <cell r="E380" t="str">
            <v>H/W유지보수</v>
          </cell>
          <cell r="F380" t="str">
            <v>[하자]</v>
          </cell>
          <cell r="G380" t="str">
            <v>고객지원설비</v>
          </cell>
          <cell r="H380" t="str">
            <v>CTI시스템</v>
          </cell>
          <cell r="I380" t="str">
            <v>CTI_IPT_GATEWAY(Center)</v>
          </cell>
          <cell r="K380" t="str">
            <v xml:space="preserve">[하자] 고객지원설비 CTI시스템 CTI_IPT_GATEWAY(Center) </v>
          </cell>
          <cell r="L380" t="str">
            <v>대</v>
          </cell>
          <cell r="M380">
            <v>175670</v>
          </cell>
          <cell r="N380">
            <v>175670</v>
          </cell>
          <cell r="R380" t="str">
            <v/>
          </cell>
        </row>
        <row r="381">
          <cell r="B381">
            <v>20001380</v>
          </cell>
          <cell r="E381" t="str">
            <v>H/W유지보수</v>
          </cell>
          <cell r="F381" t="str">
            <v>[하자]</v>
          </cell>
          <cell r="G381" t="str">
            <v>고객지원설비</v>
          </cell>
          <cell r="H381" t="str">
            <v>CTI시스템</v>
          </cell>
          <cell r="I381" t="str">
            <v>CTI_IPT_GATEWAY(Remote)</v>
          </cell>
          <cell r="K381" t="str">
            <v xml:space="preserve">[하자] 고객지원설비 CTI시스템 CTI_IPT_GATEWAY(Remote) </v>
          </cell>
          <cell r="L381" t="str">
            <v>대</v>
          </cell>
          <cell r="M381">
            <v>131688</v>
          </cell>
          <cell r="N381">
            <v>131688</v>
          </cell>
          <cell r="R381" t="str">
            <v/>
          </cell>
        </row>
        <row r="382">
          <cell r="B382">
            <v>20001381</v>
          </cell>
          <cell r="E382" t="str">
            <v>H/W유지보수</v>
          </cell>
          <cell r="F382" t="str">
            <v>[하자]</v>
          </cell>
          <cell r="G382" t="str">
            <v>고객지원설비</v>
          </cell>
          <cell r="H382" t="str">
            <v>CTI시스템</v>
          </cell>
          <cell r="I382" t="str">
            <v>통합통계단말장치</v>
          </cell>
          <cell r="K382" t="str">
            <v xml:space="preserve">[하자] 고객지원설비 CTI시스템 통합통계단말장치 </v>
          </cell>
          <cell r="L382" t="str">
            <v>대</v>
          </cell>
          <cell r="M382">
            <v>44714</v>
          </cell>
          <cell r="N382">
            <v>44714</v>
          </cell>
          <cell r="R382" t="str">
            <v/>
          </cell>
        </row>
        <row r="383">
          <cell r="B383">
            <v>20001382</v>
          </cell>
          <cell r="E383" t="str">
            <v>H/W유지보수</v>
          </cell>
          <cell r="F383" t="str">
            <v>[하자]</v>
          </cell>
          <cell r="G383" t="str">
            <v>고객지원설비</v>
          </cell>
          <cell r="H383" t="str">
            <v>IT지원센타시스템</v>
          </cell>
          <cell r="I383" t="str">
            <v>A/V Matrix Switcher</v>
          </cell>
          <cell r="K383" t="str">
            <v xml:space="preserve">[하자] 고객지원설비 IT지원센타시스템 A/V Matrix Switcher </v>
          </cell>
          <cell r="L383" t="str">
            <v>대</v>
          </cell>
          <cell r="M383">
            <v>63705</v>
          </cell>
          <cell r="N383">
            <v>63705</v>
          </cell>
          <cell r="R383" t="str">
            <v/>
          </cell>
        </row>
        <row r="384">
          <cell r="B384">
            <v>20001383</v>
          </cell>
          <cell r="E384" t="str">
            <v>H/W유지보수</v>
          </cell>
          <cell r="F384" t="str">
            <v>[하자]</v>
          </cell>
          <cell r="G384" t="str">
            <v>고객지원설비</v>
          </cell>
          <cell r="H384" t="str">
            <v>IT지원센타시스템</v>
          </cell>
          <cell r="I384" t="str">
            <v>RGB Matrix Switcher</v>
          </cell>
          <cell r="K384" t="str">
            <v xml:space="preserve">[하자] 고객지원설비 IT지원센타시스템 RGB Matrix Switcher </v>
          </cell>
          <cell r="L384" t="str">
            <v>대</v>
          </cell>
          <cell r="M384">
            <v>89325</v>
          </cell>
          <cell r="N384">
            <v>89325</v>
          </cell>
          <cell r="R384" t="str">
            <v/>
          </cell>
        </row>
        <row r="385">
          <cell r="B385">
            <v>20001384</v>
          </cell>
          <cell r="E385" t="str">
            <v>H/W유지보수</v>
          </cell>
          <cell r="F385" t="str">
            <v>[하자]</v>
          </cell>
          <cell r="G385" t="str">
            <v>NETWORK설비</v>
          </cell>
          <cell r="H385" t="str">
            <v>근거리무선검침시스템</v>
          </cell>
          <cell r="I385" t="str">
            <v>검침용PDA</v>
          </cell>
          <cell r="K385" t="str">
            <v xml:space="preserve">[하자] NETWORK설비 근거리무선검침시스템 검침용PDA </v>
          </cell>
          <cell r="L385" t="str">
            <v>대</v>
          </cell>
          <cell r="M385">
            <v>2563</v>
          </cell>
          <cell r="N385">
            <v>2563</v>
          </cell>
          <cell r="R385" t="str">
            <v/>
          </cell>
        </row>
        <row r="386">
          <cell r="B386">
            <v>20001385</v>
          </cell>
          <cell r="E386" t="str">
            <v>H/W유지보수</v>
          </cell>
          <cell r="F386" t="str">
            <v>[하자]</v>
          </cell>
          <cell r="G386" t="str">
            <v>NETWORK설비</v>
          </cell>
          <cell r="H386" t="str">
            <v>LAN장치</v>
          </cell>
          <cell r="I386" t="str">
            <v>ATM</v>
          </cell>
          <cell r="K386" t="str">
            <v xml:space="preserve">[하자] NETWORK설비 LAN장치 ATM </v>
          </cell>
          <cell r="L386" t="str">
            <v>대</v>
          </cell>
          <cell r="M386">
            <v>198858</v>
          </cell>
          <cell r="N386">
            <v>198858</v>
          </cell>
          <cell r="R386" t="str">
            <v/>
          </cell>
        </row>
        <row r="387">
          <cell r="B387">
            <v>20001386</v>
          </cell>
          <cell r="E387" t="str">
            <v>H/W유지보수</v>
          </cell>
          <cell r="F387" t="str">
            <v>[하자]</v>
          </cell>
          <cell r="G387" t="str">
            <v>NETWORK설비</v>
          </cell>
          <cell r="H387" t="str">
            <v>LAN장치</v>
          </cell>
          <cell r="I387" t="str">
            <v>Router(백본)</v>
          </cell>
          <cell r="K387" t="str">
            <v xml:space="preserve">[하자] NETWORK설비 LAN장치 Router(백본) </v>
          </cell>
          <cell r="L387" t="str">
            <v>대</v>
          </cell>
          <cell r="M387">
            <v>308716</v>
          </cell>
          <cell r="N387">
            <v>308716</v>
          </cell>
          <cell r="R387" t="str">
            <v/>
          </cell>
        </row>
        <row r="388">
          <cell r="B388">
            <v>20001387</v>
          </cell>
          <cell r="E388" t="str">
            <v>H/W유지보수</v>
          </cell>
          <cell r="F388" t="str">
            <v>[하자]</v>
          </cell>
          <cell r="G388" t="str">
            <v>NETWORK설비</v>
          </cell>
          <cell r="H388" t="str">
            <v>LAN장치</v>
          </cell>
          <cell r="I388" t="str">
            <v>Router(2Serial초과)</v>
          </cell>
          <cell r="K388" t="str">
            <v xml:space="preserve">[하자] NETWORK설비 LAN장치 Router(2Serial초과) </v>
          </cell>
          <cell r="L388" t="str">
            <v>대</v>
          </cell>
          <cell r="M388">
            <v>46337</v>
          </cell>
          <cell r="N388">
            <v>46337</v>
          </cell>
          <cell r="R388" t="str">
            <v/>
          </cell>
        </row>
        <row r="389">
          <cell r="B389">
            <v>20001388</v>
          </cell>
          <cell r="E389" t="str">
            <v>H/W유지보수</v>
          </cell>
          <cell r="F389" t="str">
            <v>[하자]</v>
          </cell>
          <cell r="G389" t="str">
            <v>NETWORK설비</v>
          </cell>
          <cell r="H389" t="str">
            <v>LAN장치</v>
          </cell>
          <cell r="I389" t="str">
            <v>Router(2Serial이하)</v>
          </cell>
          <cell r="K389" t="str">
            <v xml:space="preserve">[하자] NETWORK설비 LAN장치 Router(2Serial이하) </v>
          </cell>
          <cell r="L389" t="str">
            <v>대</v>
          </cell>
          <cell r="M389">
            <v>16592</v>
          </cell>
          <cell r="N389">
            <v>16592</v>
          </cell>
          <cell r="R389" t="str">
            <v/>
          </cell>
        </row>
        <row r="390">
          <cell r="B390">
            <v>20001389</v>
          </cell>
          <cell r="E390" t="str">
            <v>H/W유지보수</v>
          </cell>
          <cell r="F390" t="str">
            <v>[하자]</v>
          </cell>
          <cell r="G390" t="str">
            <v>NETWORK설비</v>
          </cell>
          <cell r="H390" t="str">
            <v>LAN장치</v>
          </cell>
          <cell r="I390" t="str">
            <v>백본스위치(본사)</v>
          </cell>
          <cell r="K390" t="str">
            <v xml:space="preserve">[하자] NETWORK설비 LAN장치 백본스위치(본사) </v>
          </cell>
          <cell r="L390" t="str">
            <v>대</v>
          </cell>
          <cell r="M390">
            <v>397546</v>
          </cell>
          <cell r="N390">
            <v>397546</v>
          </cell>
          <cell r="R390" t="str">
            <v/>
          </cell>
        </row>
        <row r="391">
          <cell r="B391">
            <v>20001390</v>
          </cell>
          <cell r="E391" t="str">
            <v>H/W유지보수</v>
          </cell>
          <cell r="F391" t="str">
            <v>[하자]</v>
          </cell>
          <cell r="G391" t="str">
            <v>NETWORK설비</v>
          </cell>
          <cell r="H391" t="str">
            <v>LAN장치</v>
          </cell>
          <cell r="I391" t="str">
            <v>백본스위치(사업소)</v>
          </cell>
          <cell r="K391" t="str">
            <v xml:space="preserve">[하자] NETWORK설비 LAN장치 백본스위치(사업소) </v>
          </cell>
          <cell r="L391" t="str">
            <v>대</v>
          </cell>
          <cell r="M391">
            <v>276276</v>
          </cell>
          <cell r="N391">
            <v>276276</v>
          </cell>
          <cell r="R391" t="str">
            <v/>
          </cell>
        </row>
        <row r="392">
          <cell r="B392">
            <v>20001391</v>
          </cell>
          <cell r="E392" t="str">
            <v>H/W유지보수</v>
          </cell>
          <cell r="F392" t="str">
            <v>[하자]</v>
          </cell>
          <cell r="G392" t="str">
            <v>NETWORK설비</v>
          </cell>
          <cell r="H392" t="str">
            <v>LAN장치</v>
          </cell>
          <cell r="I392" t="str">
            <v>워크그룹스위치(본사)</v>
          </cell>
          <cell r="K392" t="str">
            <v xml:space="preserve">[하자] NETWORK설비 LAN장치 워크그룹스위치(본사) </v>
          </cell>
          <cell r="L392" t="str">
            <v>대</v>
          </cell>
          <cell r="M392">
            <v>412066</v>
          </cell>
          <cell r="N392">
            <v>412066</v>
          </cell>
          <cell r="R392" t="str">
            <v/>
          </cell>
        </row>
        <row r="393">
          <cell r="B393">
            <v>20001392</v>
          </cell>
          <cell r="E393" t="str">
            <v>H/W유지보수</v>
          </cell>
          <cell r="F393" t="str">
            <v>[하자]</v>
          </cell>
          <cell r="G393" t="str">
            <v>NETWORK설비</v>
          </cell>
          <cell r="H393" t="str">
            <v>LAN장치</v>
          </cell>
          <cell r="I393" t="str">
            <v>워크그룹스위치(사업소)</v>
          </cell>
          <cell r="K393" t="str">
            <v xml:space="preserve">[하자] NETWORK설비 LAN장치 워크그룹스위치(사업소) </v>
          </cell>
          <cell r="L393" t="str">
            <v>대</v>
          </cell>
          <cell r="M393">
            <v>192468</v>
          </cell>
          <cell r="N393">
            <v>192468</v>
          </cell>
          <cell r="R393" t="str">
            <v/>
          </cell>
        </row>
        <row r="394">
          <cell r="B394">
            <v>20001393</v>
          </cell>
          <cell r="E394" t="str">
            <v>H/W유지보수</v>
          </cell>
          <cell r="F394" t="str">
            <v>[하자]</v>
          </cell>
          <cell r="G394" t="str">
            <v>NETWORK설비</v>
          </cell>
          <cell r="H394" t="str">
            <v>LAN장치</v>
          </cell>
          <cell r="I394" t="str">
            <v>L4스위치</v>
          </cell>
          <cell r="K394" t="str">
            <v xml:space="preserve">[하자] NETWORK설비 LAN장치 L4스위치 </v>
          </cell>
          <cell r="L394" t="str">
            <v>대</v>
          </cell>
          <cell r="M394">
            <v>223488</v>
          </cell>
          <cell r="N394">
            <v>223488</v>
          </cell>
          <cell r="R394" t="str">
            <v/>
          </cell>
        </row>
        <row r="395">
          <cell r="B395">
            <v>20001394</v>
          </cell>
          <cell r="E395" t="str">
            <v>H/W유지보수</v>
          </cell>
          <cell r="F395" t="str">
            <v>[하자]</v>
          </cell>
          <cell r="G395" t="str">
            <v>NETWORK설비</v>
          </cell>
          <cell r="H395" t="str">
            <v>LAN장치</v>
          </cell>
          <cell r="I395" t="str">
            <v>L3스위치</v>
          </cell>
          <cell r="K395" t="str">
            <v xml:space="preserve">[하자] NETWORK설비 LAN장치 L3스위치 </v>
          </cell>
          <cell r="L395" t="str">
            <v>대</v>
          </cell>
          <cell r="M395">
            <v>24408</v>
          </cell>
          <cell r="N395">
            <v>24408</v>
          </cell>
          <cell r="R395" t="str">
            <v/>
          </cell>
        </row>
        <row r="396">
          <cell r="B396">
            <v>20001395</v>
          </cell>
          <cell r="E396" t="str">
            <v>H/W유지보수</v>
          </cell>
          <cell r="F396" t="str">
            <v>[하자]</v>
          </cell>
          <cell r="G396" t="str">
            <v>NETWORK설비</v>
          </cell>
          <cell r="H396" t="str">
            <v>LAN장치</v>
          </cell>
          <cell r="I396" t="str">
            <v>단말스위치(24Port이상)</v>
          </cell>
          <cell r="K396" t="str">
            <v xml:space="preserve">[하자] NETWORK설비 LAN장치 단말스위치(24Port이상) </v>
          </cell>
          <cell r="L396" t="str">
            <v>대</v>
          </cell>
          <cell r="M396">
            <v>8761</v>
          </cell>
          <cell r="N396">
            <v>8761</v>
          </cell>
          <cell r="R396" t="str">
            <v/>
          </cell>
        </row>
        <row r="397">
          <cell r="B397">
            <v>20001396</v>
          </cell>
          <cell r="E397" t="str">
            <v>H/W유지보수</v>
          </cell>
          <cell r="F397" t="str">
            <v>[하자]</v>
          </cell>
          <cell r="G397" t="str">
            <v>NETWORK설비</v>
          </cell>
          <cell r="H397" t="str">
            <v>LAN장치</v>
          </cell>
          <cell r="I397" t="str">
            <v>단말스위치(24Port미만 12Port이상)</v>
          </cell>
          <cell r="K397" t="str">
            <v xml:space="preserve">[하자] NETWORK설비 LAN장치 단말스위치(24Port미만 12Port이상) </v>
          </cell>
          <cell r="L397" t="str">
            <v>대</v>
          </cell>
          <cell r="M397">
            <v>1507</v>
          </cell>
          <cell r="N397">
            <v>1507</v>
          </cell>
          <cell r="R397" t="str">
            <v/>
          </cell>
        </row>
        <row r="398">
          <cell r="B398">
            <v>20001397</v>
          </cell>
          <cell r="E398" t="str">
            <v>H/W유지보수</v>
          </cell>
          <cell r="F398" t="str">
            <v>[하자]</v>
          </cell>
          <cell r="G398" t="str">
            <v>NETWORK설비</v>
          </cell>
          <cell r="H398" t="str">
            <v>LAN장치</v>
          </cell>
          <cell r="I398" t="str">
            <v>SAN스위치</v>
          </cell>
          <cell r="K398" t="str">
            <v xml:space="preserve">[하자] NETWORK설비 LAN장치 SAN스위치 </v>
          </cell>
          <cell r="L398" t="str">
            <v>대</v>
          </cell>
          <cell r="M398">
            <v>144822</v>
          </cell>
          <cell r="N398">
            <v>144822</v>
          </cell>
          <cell r="R398" t="str">
            <v/>
          </cell>
        </row>
        <row r="399">
          <cell r="B399">
            <v>20001398</v>
          </cell>
          <cell r="E399" t="str">
            <v>H/W유지보수</v>
          </cell>
          <cell r="F399" t="str">
            <v>[하자]</v>
          </cell>
          <cell r="G399" t="str">
            <v>NETWORK설비</v>
          </cell>
          <cell r="H399" t="str">
            <v>LAN장치</v>
          </cell>
          <cell r="I399" t="str">
            <v>미디어컨버터</v>
          </cell>
          <cell r="K399" t="str">
            <v xml:space="preserve">[하자] NETWORK설비 LAN장치 미디어컨버터 </v>
          </cell>
          <cell r="L399" t="str">
            <v>대</v>
          </cell>
          <cell r="M399">
            <v>1213</v>
          </cell>
          <cell r="N399">
            <v>1213</v>
          </cell>
          <cell r="R399" t="str">
            <v/>
          </cell>
        </row>
        <row r="400">
          <cell r="B400">
            <v>20001399</v>
          </cell>
          <cell r="E400" t="str">
            <v>H/W유지보수</v>
          </cell>
          <cell r="F400" t="str">
            <v>[하자]</v>
          </cell>
          <cell r="G400" t="str">
            <v>NETWORK설비</v>
          </cell>
          <cell r="H400" t="str">
            <v>LAN장치</v>
          </cell>
          <cell r="I400" t="str">
            <v>VoIP Gateway</v>
          </cell>
          <cell r="K400" t="str">
            <v xml:space="preserve">[하자] NETWORK설비 LAN장치 VoIP Gateway </v>
          </cell>
          <cell r="L400" t="str">
            <v>대</v>
          </cell>
          <cell r="M400">
            <v>10326</v>
          </cell>
          <cell r="N400">
            <v>10326</v>
          </cell>
          <cell r="R400" t="str">
            <v/>
          </cell>
        </row>
        <row r="401">
          <cell r="B401">
            <v>20001400</v>
          </cell>
          <cell r="E401" t="str">
            <v>H/W유지보수</v>
          </cell>
          <cell r="F401" t="str">
            <v>[하자]</v>
          </cell>
          <cell r="G401" t="str">
            <v>NETWORK설비</v>
          </cell>
          <cell r="H401" t="str">
            <v>LAN장치</v>
          </cell>
          <cell r="I401" t="str">
            <v>웹가속기</v>
          </cell>
          <cell r="K401" t="str">
            <v xml:space="preserve">[하자] NETWORK설비 LAN장치 웹가속기 </v>
          </cell>
          <cell r="L401" t="str">
            <v>대</v>
          </cell>
          <cell r="M401">
            <v>63490</v>
          </cell>
          <cell r="N401">
            <v>63490</v>
          </cell>
          <cell r="R401" t="str">
            <v/>
          </cell>
        </row>
        <row r="402">
          <cell r="B402">
            <v>20001401</v>
          </cell>
          <cell r="E402" t="str">
            <v>H/W유지보수</v>
          </cell>
          <cell r="F402" t="str">
            <v>[하자]</v>
          </cell>
          <cell r="G402" t="str">
            <v>NETWORK설비</v>
          </cell>
          <cell r="H402" t="str">
            <v>LAN장치</v>
          </cell>
          <cell r="I402" t="str">
            <v>네트웍설비(워크스테이션)</v>
          </cell>
          <cell r="K402" t="str">
            <v xml:space="preserve">[하자] NETWORK설비 LAN장치 네트웍설비(워크스테이션) </v>
          </cell>
          <cell r="L402" t="str">
            <v>대</v>
          </cell>
          <cell r="M402">
            <v>221596</v>
          </cell>
          <cell r="N402">
            <v>221596</v>
          </cell>
          <cell r="R402" t="str">
            <v/>
          </cell>
        </row>
        <row r="403">
          <cell r="B403">
            <v>20001402</v>
          </cell>
          <cell r="E403" t="str">
            <v>H/W유지보수</v>
          </cell>
          <cell r="F403" t="str">
            <v>[하자]</v>
          </cell>
          <cell r="G403" t="str">
            <v>NETWORK설비</v>
          </cell>
          <cell r="H403" t="str">
            <v>LAN장치</v>
          </cell>
          <cell r="I403" t="str">
            <v>채널전송장치(BCPS용)</v>
          </cell>
          <cell r="K403" t="str">
            <v xml:space="preserve">[하자] NETWORK설비 LAN장치 채널전송장치(BCPS용) </v>
          </cell>
          <cell r="L403" t="str">
            <v>대</v>
          </cell>
          <cell r="M403">
            <v>323521</v>
          </cell>
          <cell r="N403">
            <v>323521</v>
          </cell>
          <cell r="R403" t="str">
            <v/>
          </cell>
        </row>
        <row r="404">
          <cell r="B404">
            <v>20001403</v>
          </cell>
          <cell r="E404" t="str">
            <v>H/W유지보수</v>
          </cell>
          <cell r="F404" t="str">
            <v>[하자]</v>
          </cell>
          <cell r="G404" t="str">
            <v>NETWORK설비</v>
          </cell>
          <cell r="H404" t="str">
            <v>LAN장치</v>
          </cell>
          <cell r="I404" t="str">
            <v>POE단말스위치(8Port)</v>
          </cell>
          <cell r="K404" t="str">
            <v xml:space="preserve">[하자] NETWORK설비 LAN장치 POE단말스위치(8Port) </v>
          </cell>
          <cell r="L404" t="str">
            <v>대</v>
          </cell>
          <cell r="M404">
            <v>4605</v>
          </cell>
          <cell r="N404">
            <v>4605</v>
          </cell>
          <cell r="R404" t="str">
            <v/>
          </cell>
        </row>
        <row r="405">
          <cell r="B405">
            <v>20001404</v>
          </cell>
          <cell r="E405" t="str">
            <v>H/W유지보수</v>
          </cell>
          <cell r="F405" t="str">
            <v>[하자]</v>
          </cell>
          <cell r="G405" t="str">
            <v>NETWORK설비</v>
          </cell>
          <cell r="H405" t="str">
            <v>LAN장치</v>
          </cell>
          <cell r="I405" t="str">
            <v>R-FEP</v>
          </cell>
          <cell r="K405" t="str">
            <v xml:space="preserve">[하자] NETWORK설비 LAN장치 R-FEP </v>
          </cell>
          <cell r="L405" t="str">
            <v>대</v>
          </cell>
          <cell r="M405">
            <v>7149</v>
          </cell>
          <cell r="N405">
            <v>7149</v>
          </cell>
          <cell r="R405" t="str">
            <v/>
          </cell>
        </row>
        <row r="406">
          <cell r="B406">
            <v>20001405</v>
          </cell>
          <cell r="E406" t="str">
            <v>H/W유지보수</v>
          </cell>
          <cell r="F406" t="str">
            <v>[하자]</v>
          </cell>
          <cell r="G406" t="str">
            <v>NETWORK설비</v>
          </cell>
          <cell r="H406" t="str">
            <v>무선LAN장치</v>
          </cell>
          <cell r="I406" t="str">
            <v>무선랜관리 스위치</v>
          </cell>
          <cell r="K406" t="str">
            <v xml:space="preserve">[하자] NETWORK설비 무선LAN장치 무선랜관리 스위치 </v>
          </cell>
          <cell r="L406" t="str">
            <v>대</v>
          </cell>
          <cell r="M406">
            <v>98762</v>
          </cell>
          <cell r="N406">
            <v>98762</v>
          </cell>
          <cell r="R406" t="str">
            <v/>
          </cell>
        </row>
        <row r="407">
          <cell r="B407">
            <v>20001406</v>
          </cell>
          <cell r="E407" t="str">
            <v>H/W유지보수</v>
          </cell>
          <cell r="F407" t="str">
            <v>[하자]</v>
          </cell>
          <cell r="G407" t="str">
            <v>NETWORK설비</v>
          </cell>
          <cell r="H407" t="str">
            <v>무선LAN장치</v>
          </cell>
          <cell r="I407" t="str">
            <v>무선 AP</v>
          </cell>
          <cell r="K407" t="str">
            <v xml:space="preserve">[하자] NETWORK설비 무선LAN장치 무선 AP </v>
          </cell>
          <cell r="L407" t="str">
            <v>대</v>
          </cell>
          <cell r="M407">
            <v>3347</v>
          </cell>
          <cell r="N407">
            <v>3347</v>
          </cell>
          <cell r="R407" t="str">
            <v/>
          </cell>
        </row>
        <row r="408">
          <cell r="B408">
            <v>20001407</v>
          </cell>
          <cell r="E408" t="str">
            <v>H/W유지보수</v>
          </cell>
          <cell r="F408" t="str">
            <v>[하자]</v>
          </cell>
          <cell r="G408" t="str">
            <v>NETWORK설비</v>
          </cell>
          <cell r="H408" t="str">
            <v>무선LAN장치</v>
          </cell>
          <cell r="I408" t="str">
            <v>무선 브릿지</v>
          </cell>
          <cell r="K408" t="str">
            <v xml:space="preserve">[하자] NETWORK설비 무선LAN장치 무선 브릿지 </v>
          </cell>
          <cell r="L408" t="str">
            <v>대</v>
          </cell>
          <cell r="M408">
            <v>10803</v>
          </cell>
          <cell r="N408">
            <v>10803</v>
          </cell>
          <cell r="R408" t="str">
            <v/>
          </cell>
        </row>
        <row r="409">
          <cell r="B409">
            <v>20001408</v>
          </cell>
          <cell r="E409" t="str">
            <v>H/W유지보수</v>
          </cell>
          <cell r="F409" t="str">
            <v>[하자]</v>
          </cell>
          <cell r="G409" t="str">
            <v>NETWORK설비</v>
          </cell>
          <cell r="H409" t="str">
            <v>데이터통신장치</v>
          </cell>
          <cell r="I409" t="str">
            <v>MODEM(DIAL-UP포함)</v>
          </cell>
          <cell r="K409" t="str">
            <v xml:space="preserve">[하자] NETWORK설비 데이터통신장치 MODEM(DIAL-UP포함) </v>
          </cell>
          <cell r="L409" t="str">
            <v>대</v>
          </cell>
          <cell r="M409">
            <v>143</v>
          </cell>
          <cell r="N409">
            <v>143</v>
          </cell>
          <cell r="R409" t="str">
            <v/>
          </cell>
        </row>
        <row r="410">
          <cell r="B410">
            <v>20001409</v>
          </cell>
          <cell r="E410" t="str">
            <v>H/W유지보수</v>
          </cell>
          <cell r="F410" t="str">
            <v>[하자]</v>
          </cell>
          <cell r="G410" t="str">
            <v>NETWORK설비</v>
          </cell>
          <cell r="H410" t="str">
            <v>데이터통신장치</v>
          </cell>
          <cell r="I410" t="str">
            <v>MUX</v>
          </cell>
          <cell r="K410" t="str">
            <v xml:space="preserve">[하자] NETWORK설비 데이터통신장치 MUX </v>
          </cell>
          <cell r="L410" t="str">
            <v>대</v>
          </cell>
          <cell r="M410">
            <v>686</v>
          </cell>
          <cell r="N410">
            <v>686</v>
          </cell>
          <cell r="R410" t="str">
            <v/>
          </cell>
        </row>
        <row r="411">
          <cell r="B411">
            <v>20001410</v>
          </cell>
          <cell r="E411" t="str">
            <v>H/W유지보수</v>
          </cell>
          <cell r="F411" t="str">
            <v>[하자]</v>
          </cell>
          <cell r="G411" t="str">
            <v>NETWORK설비</v>
          </cell>
          <cell r="H411" t="str">
            <v>데이터통신장치</v>
          </cell>
          <cell r="I411" t="str">
            <v>TCU</v>
          </cell>
          <cell r="K411" t="str">
            <v xml:space="preserve">[하자] NETWORK설비 데이터통신장치 TCU </v>
          </cell>
          <cell r="L411" t="str">
            <v>대</v>
          </cell>
          <cell r="M411">
            <v>1341</v>
          </cell>
          <cell r="N411">
            <v>1341</v>
          </cell>
          <cell r="R411" t="str">
            <v/>
          </cell>
        </row>
        <row r="412">
          <cell r="B412">
            <v>20001411</v>
          </cell>
          <cell r="E412" t="str">
            <v>H/W유지보수</v>
          </cell>
          <cell r="F412" t="str">
            <v>[하자]</v>
          </cell>
          <cell r="G412" t="str">
            <v>NETWORK설비</v>
          </cell>
          <cell r="H412" t="str">
            <v>데이터통신장치</v>
          </cell>
          <cell r="I412" t="str">
            <v>CSU / DSU</v>
          </cell>
          <cell r="K412" t="str">
            <v xml:space="preserve">[하자] NETWORK설비 데이터통신장치 CSU / DSU </v>
          </cell>
          <cell r="L412" t="str">
            <v>대</v>
          </cell>
          <cell r="M412">
            <v>1193</v>
          </cell>
          <cell r="N412">
            <v>1193</v>
          </cell>
          <cell r="R412" t="str">
            <v/>
          </cell>
        </row>
        <row r="413">
          <cell r="B413">
            <v>20001412</v>
          </cell>
          <cell r="E413" t="str">
            <v>H/W유지보수</v>
          </cell>
          <cell r="F413" t="str">
            <v>[하자]</v>
          </cell>
          <cell r="G413" t="str">
            <v>NETWORK설비</v>
          </cell>
          <cell r="H413" t="str">
            <v>데이터통신장치</v>
          </cell>
          <cell r="I413" t="str">
            <v>터미널서버</v>
          </cell>
          <cell r="K413" t="str">
            <v xml:space="preserve">[하자] NETWORK설비 데이터통신장치 터미널서버 </v>
          </cell>
          <cell r="L413" t="str">
            <v>대</v>
          </cell>
          <cell r="M413">
            <v>691</v>
          </cell>
          <cell r="N413">
            <v>691</v>
          </cell>
          <cell r="R413" t="str">
            <v/>
          </cell>
        </row>
        <row r="414">
          <cell r="B414">
            <v>20001413</v>
          </cell>
          <cell r="E414" t="str">
            <v>H/W유지보수</v>
          </cell>
          <cell r="F414" t="str">
            <v>[하자]</v>
          </cell>
          <cell r="G414" t="str">
            <v>NETWORK설비</v>
          </cell>
          <cell r="H414" t="str">
            <v>데이터통신장치</v>
          </cell>
          <cell r="I414" t="str">
            <v>콘솔공유기(주장치)</v>
          </cell>
          <cell r="K414" t="str">
            <v xml:space="preserve">[하자] NETWORK설비 데이터통신장치 콘솔공유기(주장치) </v>
          </cell>
          <cell r="L414" t="str">
            <v>대</v>
          </cell>
          <cell r="M414">
            <v>202540</v>
          </cell>
          <cell r="N414">
            <v>202540</v>
          </cell>
          <cell r="R414" t="str">
            <v/>
          </cell>
        </row>
        <row r="415">
          <cell r="B415">
            <v>20001414</v>
          </cell>
          <cell r="E415" t="str">
            <v>H/W유지보수</v>
          </cell>
          <cell r="F415" t="str">
            <v>[하자]</v>
          </cell>
          <cell r="G415" t="str">
            <v>NETWORK설비</v>
          </cell>
          <cell r="H415" t="str">
            <v>데이터통신장치</v>
          </cell>
          <cell r="I415" t="str">
            <v>콘솔공유기(보조장치)</v>
          </cell>
          <cell r="K415" t="str">
            <v xml:space="preserve">[하자] NETWORK설비 데이터통신장치 콘솔공유기(보조장치) </v>
          </cell>
          <cell r="L415" t="str">
            <v>대</v>
          </cell>
          <cell r="M415">
            <v>93393</v>
          </cell>
          <cell r="N415">
            <v>93393</v>
          </cell>
          <cell r="R415" t="str">
            <v/>
          </cell>
        </row>
        <row r="416">
          <cell r="B416">
            <v>20001415</v>
          </cell>
          <cell r="E416" t="str">
            <v>H/W유지보수</v>
          </cell>
          <cell r="F416" t="str">
            <v>[하자]</v>
          </cell>
          <cell r="G416" t="str">
            <v>NETWORK설비</v>
          </cell>
          <cell r="H416" t="str">
            <v>망감시장치</v>
          </cell>
          <cell r="I416" t="str">
            <v>품질측정장치(본사)</v>
          </cell>
          <cell r="K416" t="str">
            <v xml:space="preserve">[하자] NETWORK설비 망감시장치 품질측정장치(본사) </v>
          </cell>
          <cell r="L416" t="str">
            <v>대</v>
          </cell>
          <cell r="M416">
            <v>119410</v>
          </cell>
          <cell r="N416">
            <v>119410</v>
          </cell>
          <cell r="R416" t="str">
            <v/>
          </cell>
        </row>
        <row r="417">
          <cell r="B417">
            <v>20001416</v>
          </cell>
          <cell r="E417" t="str">
            <v>H/W유지보수</v>
          </cell>
          <cell r="F417" t="str">
            <v>[하자]</v>
          </cell>
          <cell r="G417" t="str">
            <v>NETWORK설비</v>
          </cell>
          <cell r="H417" t="str">
            <v>망감시장치</v>
          </cell>
          <cell r="I417" t="str">
            <v>단말기장치(RTU)</v>
          </cell>
          <cell r="K417" t="str">
            <v xml:space="preserve">[하자] NETWORK설비 망감시장치 단말기장치(RTU) </v>
          </cell>
          <cell r="L417" t="str">
            <v>대</v>
          </cell>
          <cell r="M417">
            <v>12655</v>
          </cell>
          <cell r="N417">
            <v>12655</v>
          </cell>
          <cell r="R417" t="str">
            <v/>
          </cell>
        </row>
        <row r="418">
          <cell r="B418">
            <v>20001417</v>
          </cell>
          <cell r="E418" t="str">
            <v>H/W유지보수</v>
          </cell>
          <cell r="F418" t="str">
            <v>[하자]</v>
          </cell>
          <cell r="G418" t="str">
            <v>NETWORK설비</v>
          </cell>
          <cell r="H418" t="str">
            <v>망감시장치</v>
          </cell>
          <cell r="I418" t="str">
            <v>단말기장치(iTSU)</v>
          </cell>
          <cell r="K418" t="str">
            <v xml:space="preserve">[하자] NETWORK설비 망감시장치 단말기장치(iTSU) </v>
          </cell>
          <cell r="L418" t="str">
            <v>대</v>
          </cell>
          <cell r="M418">
            <v>31324</v>
          </cell>
          <cell r="N418">
            <v>31324</v>
          </cell>
          <cell r="R418" t="str">
            <v/>
          </cell>
        </row>
        <row r="419">
          <cell r="B419">
            <v>20001418</v>
          </cell>
          <cell r="E419" t="str">
            <v>H/W유지보수</v>
          </cell>
          <cell r="F419" t="str">
            <v>[하자]</v>
          </cell>
          <cell r="G419" t="str">
            <v>NETWORK설비</v>
          </cell>
          <cell r="H419" t="str">
            <v>망감시장치</v>
          </cell>
          <cell r="I419" t="str">
            <v>단말기장치(PIA)</v>
          </cell>
          <cell r="K419" t="str">
            <v xml:space="preserve">[하자] NETWORK설비 망감시장치 단말기장치(PIA) </v>
          </cell>
          <cell r="L419" t="str">
            <v>대</v>
          </cell>
          <cell r="M419">
            <v>10964</v>
          </cell>
          <cell r="N419">
            <v>10964</v>
          </cell>
          <cell r="R419" t="str">
            <v/>
          </cell>
        </row>
        <row r="420">
          <cell r="B420">
            <v>20001419</v>
          </cell>
          <cell r="E420" t="str">
            <v>H/W유지보수</v>
          </cell>
          <cell r="F420" t="str">
            <v>[하자]</v>
          </cell>
          <cell r="G420" t="str">
            <v>NETWORK설비</v>
          </cell>
          <cell r="H420" t="str">
            <v>망감시장치</v>
          </cell>
          <cell r="I420" t="str">
            <v>DDD시험기</v>
          </cell>
          <cell r="K420" t="str">
            <v xml:space="preserve">[하자] NETWORK설비 망감시장치 DDD시험기 </v>
          </cell>
          <cell r="L420" t="str">
            <v>대</v>
          </cell>
          <cell r="M420">
            <v>38016</v>
          </cell>
          <cell r="N420">
            <v>38016</v>
          </cell>
          <cell r="R420" t="str">
            <v/>
          </cell>
        </row>
        <row r="421">
          <cell r="B421">
            <v>20001420</v>
          </cell>
          <cell r="E421" t="str">
            <v>H/W유지보수</v>
          </cell>
          <cell r="F421" t="str">
            <v>[하자]</v>
          </cell>
          <cell r="G421" t="str">
            <v>NETWORK설비</v>
          </cell>
          <cell r="H421" t="str">
            <v>망감시장치</v>
          </cell>
          <cell r="I421" t="str">
            <v>DDD단말기</v>
          </cell>
          <cell r="K421" t="str">
            <v xml:space="preserve">[하자] NETWORK설비 망감시장치 DDD단말기 </v>
          </cell>
          <cell r="L421" t="str">
            <v>대</v>
          </cell>
          <cell r="M421">
            <v>3451</v>
          </cell>
          <cell r="N421">
            <v>3451</v>
          </cell>
          <cell r="R421" t="str">
            <v/>
          </cell>
        </row>
        <row r="422">
          <cell r="B422">
            <v>20001421</v>
          </cell>
          <cell r="E422" t="str">
            <v>H/W유지보수</v>
          </cell>
          <cell r="F422" t="str">
            <v>[하자]</v>
          </cell>
          <cell r="G422" t="str">
            <v>NETWORK설비</v>
          </cell>
          <cell r="H422" t="str">
            <v>센터작업자관리시스템</v>
          </cell>
          <cell r="I422" t="str">
            <v>IoT센서</v>
          </cell>
          <cell r="K422" t="str">
            <v xml:space="preserve">[하자] NETWORK설비 센터작업자관리시스템 IoT센서 </v>
          </cell>
          <cell r="L422" t="str">
            <v>대</v>
          </cell>
          <cell r="M422">
            <v>100</v>
          </cell>
          <cell r="N422">
            <v>100</v>
          </cell>
          <cell r="R422" t="str">
            <v/>
          </cell>
        </row>
        <row r="423">
          <cell r="B423">
            <v>20001422</v>
          </cell>
          <cell r="E423" t="str">
            <v>H/W유지보수</v>
          </cell>
          <cell r="F423" t="str">
            <v>[하자]</v>
          </cell>
          <cell r="G423" t="str">
            <v>NETWORK설비</v>
          </cell>
          <cell r="H423" t="str">
            <v>센터작업자관리시스템</v>
          </cell>
          <cell r="I423" t="str">
            <v>위치정보수집장치(G/W)</v>
          </cell>
          <cell r="K423" t="str">
            <v xml:space="preserve">[하자] NETWORK설비 센터작업자관리시스템 위치정보수집장치(G/W) </v>
          </cell>
          <cell r="L423" t="str">
            <v>대</v>
          </cell>
          <cell r="M423">
            <v>4303</v>
          </cell>
          <cell r="N423">
            <v>4303</v>
          </cell>
          <cell r="R423" t="str">
            <v/>
          </cell>
        </row>
        <row r="424">
          <cell r="B424">
            <v>20001423</v>
          </cell>
          <cell r="E424" t="str">
            <v>H/W유지보수</v>
          </cell>
          <cell r="F424" t="str">
            <v>[하자]</v>
          </cell>
          <cell r="G424" t="str">
            <v>NETWORK설비</v>
          </cell>
          <cell r="H424" t="str">
            <v>센터작업자관리시스템</v>
          </cell>
          <cell r="I424" t="str">
            <v>IoT센서 등록장치</v>
          </cell>
          <cell r="K424" t="str">
            <v xml:space="preserve">[하자] NETWORK설비 센터작업자관리시스템 IoT센서 등록장치 </v>
          </cell>
          <cell r="L424" t="str">
            <v>대</v>
          </cell>
          <cell r="M424">
            <v>19602</v>
          </cell>
          <cell r="N424">
            <v>19602</v>
          </cell>
          <cell r="R424" t="str">
            <v/>
          </cell>
        </row>
        <row r="425">
          <cell r="B425">
            <v>20001424</v>
          </cell>
          <cell r="E425" t="str">
            <v>H/W유지보수</v>
          </cell>
          <cell r="F425" t="str">
            <v>[하자]</v>
          </cell>
          <cell r="G425" t="str">
            <v>NETWORK설비</v>
          </cell>
          <cell r="H425" t="str">
            <v>센터작업자관리시스템</v>
          </cell>
          <cell r="I425" t="str">
            <v>현장출입신청 단말장치</v>
          </cell>
          <cell r="K425" t="str">
            <v xml:space="preserve">[하자] NETWORK설비 센터작업자관리시스템 현장출입신청 단말장치 </v>
          </cell>
          <cell r="L425" t="str">
            <v>대</v>
          </cell>
          <cell r="M425">
            <v>10996</v>
          </cell>
          <cell r="N425">
            <v>10996</v>
          </cell>
          <cell r="R425" t="str">
            <v/>
          </cell>
        </row>
        <row r="426">
          <cell r="B426">
            <v>20001425</v>
          </cell>
          <cell r="E426" t="str">
            <v>H/W유지보수</v>
          </cell>
          <cell r="F426" t="str">
            <v>[하자]</v>
          </cell>
          <cell r="G426" t="str">
            <v>NETWORK설비</v>
          </cell>
          <cell r="H426" t="str">
            <v>센터작업자관리시스템</v>
          </cell>
          <cell r="I426" t="str">
            <v>구간 암호화모듈</v>
          </cell>
          <cell r="K426" t="str">
            <v xml:space="preserve">[하자] NETWORK설비 센터작업자관리시스템 구간 암호화모듈 </v>
          </cell>
          <cell r="L426" t="str">
            <v>대</v>
          </cell>
          <cell r="M426">
            <v>1195</v>
          </cell>
          <cell r="N426">
            <v>1195</v>
          </cell>
          <cell r="R426" t="str">
            <v/>
          </cell>
        </row>
        <row r="427">
          <cell r="B427">
            <v>20001426</v>
          </cell>
          <cell r="E427" t="str">
            <v>H/W유지보수</v>
          </cell>
          <cell r="F427" t="str">
            <v>[하자]</v>
          </cell>
          <cell r="G427" t="str">
            <v>케이블 설비</v>
          </cell>
          <cell r="H427" t="str">
            <v>케이블설비</v>
          </cell>
          <cell r="I427" t="str">
            <v>비금속광케이블(OPGW연계)</v>
          </cell>
          <cell r="K427" t="str">
            <v xml:space="preserve">[하자] 케이블 설비 케이블설비 비금속광케이블(OPGW연계) </v>
          </cell>
          <cell r="L427" t="str">
            <v>Km</v>
          </cell>
          <cell r="M427">
            <v>13240</v>
          </cell>
          <cell r="N427">
            <v>13740</v>
          </cell>
          <cell r="R427" t="str">
            <v/>
          </cell>
        </row>
        <row r="428">
          <cell r="B428">
            <v>20001427</v>
          </cell>
          <cell r="E428" t="str">
            <v>H/W유지보수</v>
          </cell>
          <cell r="F428" t="str">
            <v>[하자]</v>
          </cell>
          <cell r="G428" t="str">
            <v>케이블 설비</v>
          </cell>
          <cell r="H428" t="str">
            <v>케이블설비</v>
          </cell>
          <cell r="I428" t="str">
            <v>비금속광케이블(가공)</v>
          </cell>
          <cell r="K428" t="str">
            <v xml:space="preserve">[하자] 케이블 설비 케이블설비 비금속광케이블(가공) </v>
          </cell>
          <cell r="L428" t="str">
            <v>Km</v>
          </cell>
          <cell r="M428">
            <v>14444</v>
          </cell>
          <cell r="N428">
            <v>14990</v>
          </cell>
          <cell r="R428" t="str">
            <v/>
          </cell>
        </row>
        <row r="429">
          <cell r="B429">
            <v>20001428</v>
          </cell>
          <cell r="E429" t="str">
            <v>H/W유지보수</v>
          </cell>
          <cell r="F429" t="str">
            <v>[하자]</v>
          </cell>
          <cell r="G429" t="str">
            <v>케이블 설비</v>
          </cell>
          <cell r="H429" t="str">
            <v>케이블설비</v>
          </cell>
          <cell r="I429" t="str">
            <v>동축케이블(누설포함)</v>
          </cell>
          <cell r="K429" t="str">
            <v xml:space="preserve">[하자] 케이블 설비 케이블설비 동축케이블(누설포함) </v>
          </cell>
          <cell r="L429" t="str">
            <v>Km</v>
          </cell>
          <cell r="M429">
            <v>15845</v>
          </cell>
          <cell r="N429">
            <v>16729</v>
          </cell>
          <cell r="R429" t="str">
            <v/>
          </cell>
        </row>
        <row r="430">
          <cell r="B430">
            <v>20001429</v>
          </cell>
          <cell r="E430" t="str">
            <v>H/W유지보수</v>
          </cell>
          <cell r="F430" t="str">
            <v>[하자]</v>
          </cell>
          <cell r="G430" t="str">
            <v>케이블 설비</v>
          </cell>
          <cell r="H430" t="str">
            <v>OPGW</v>
          </cell>
          <cell r="I430" t="str">
            <v>OPGW 기별점검_154kv(인력)</v>
          </cell>
          <cell r="K430" t="str">
            <v xml:space="preserve">[하자] 케이블 설비 OPGW OPGW 기별점검_154kv(인력) </v>
          </cell>
          <cell r="L430" t="str">
            <v>기</v>
          </cell>
          <cell r="M430">
            <v>173842</v>
          </cell>
          <cell r="N430">
            <v>183543</v>
          </cell>
          <cell r="R430" t="str">
            <v/>
          </cell>
        </row>
        <row r="431">
          <cell r="B431">
            <v>20001430</v>
          </cell>
          <cell r="E431" t="str">
            <v>H/W유지보수</v>
          </cell>
          <cell r="F431" t="str">
            <v>[하자]</v>
          </cell>
          <cell r="G431" t="str">
            <v>케이블 설비</v>
          </cell>
          <cell r="H431" t="str">
            <v>OPGW</v>
          </cell>
          <cell r="I431" t="str">
            <v>OPGW 기별점검_345kv(인력)</v>
          </cell>
          <cell r="K431" t="str">
            <v xml:space="preserve">[하자] 케이블 설비 OPGW OPGW 기별점검_345kv(인력) </v>
          </cell>
          <cell r="L431" t="str">
            <v>기</v>
          </cell>
          <cell r="M431">
            <v>195572</v>
          </cell>
          <cell r="N431">
            <v>206486</v>
          </cell>
          <cell r="R431" t="str">
            <v/>
          </cell>
        </row>
        <row r="432">
          <cell r="B432">
            <v>20001431</v>
          </cell>
          <cell r="E432" t="str">
            <v>H/W유지보수</v>
          </cell>
          <cell r="F432" t="str">
            <v>[하자]</v>
          </cell>
          <cell r="G432" t="str">
            <v>케이블 설비</v>
          </cell>
          <cell r="H432" t="str">
            <v>OPGW</v>
          </cell>
          <cell r="I432" t="str">
            <v>OPGW 기별점검_765kv(인력)</v>
          </cell>
          <cell r="K432" t="str">
            <v xml:space="preserve">[하자] 케이블 설비 OPGW OPGW 기별점검_765kv(인력) </v>
          </cell>
          <cell r="L432" t="str">
            <v>기</v>
          </cell>
          <cell r="M432">
            <v>363982</v>
          </cell>
          <cell r="N432">
            <v>384294</v>
          </cell>
          <cell r="R432" t="str">
            <v/>
          </cell>
        </row>
        <row r="433">
          <cell r="B433">
            <v>20001432</v>
          </cell>
          <cell r="E433" t="str">
            <v>H/W유지보수</v>
          </cell>
          <cell r="F433" t="str">
            <v>[하자]</v>
          </cell>
          <cell r="G433" t="str">
            <v>케이블 설비</v>
          </cell>
          <cell r="H433" t="str">
            <v>OPGW</v>
          </cell>
          <cell r="I433" t="str">
            <v>OPGW 기별점검_드론(일반)</v>
          </cell>
          <cell r="K433" t="str">
            <v xml:space="preserve">[하자] 케이블 설비 OPGW OPGW 기별점검_드론(일반) </v>
          </cell>
          <cell r="L433" t="str">
            <v>기</v>
          </cell>
          <cell r="M433">
            <v>70904</v>
          </cell>
          <cell r="N433">
            <v>72641</v>
          </cell>
          <cell r="R433" t="str">
            <v/>
          </cell>
        </row>
        <row r="434">
          <cell r="B434">
            <v>20001433</v>
          </cell>
          <cell r="E434" t="str">
            <v>H/W유지보수</v>
          </cell>
          <cell r="F434" t="str">
            <v>[하자]</v>
          </cell>
          <cell r="G434" t="str">
            <v>케이블 설비</v>
          </cell>
          <cell r="H434" t="str">
            <v>OPGW</v>
          </cell>
          <cell r="I434" t="str">
            <v>OPGW 기별점검_드론(할증)</v>
          </cell>
          <cell r="K434" t="str">
            <v xml:space="preserve">[하자] 케이블 설비 OPGW OPGW 기별점검_드론(할증) </v>
          </cell>
          <cell r="L434" t="str">
            <v>기</v>
          </cell>
          <cell r="M434">
            <v>81287</v>
          </cell>
          <cell r="N434">
            <v>83282</v>
          </cell>
          <cell r="R434" t="str">
            <v/>
          </cell>
        </row>
        <row r="435">
          <cell r="B435">
            <v>20001434</v>
          </cell>
          <cell r="E435" t="str">
            <v>H/W유지보수</v>
          </cell>
          <cell r="F435" t="str">
            <v>[하자]</v>
          </cell>
          <cell r="G435" t="str">
            <v>정보보호설비</v>
          </cell>
          <cell r="H435" t="str">
            <v>침입차단시스템(F/W)</v>
          </cell>
          <cell r="I435" t="str">
            <v>방화벽(일체형)_A(3,000만원 이상)</v>
          </cell>
          <cell r="K435" t="str">
            <v xml:space="preserve">[하자] 정보보호설비 침입차단시스템(F/W) 방화벽(일체형)_A(3,000만원 이상) </v>
          </cell>
          <cell r="L435" t="str">
            <v>대</v>
          </cell>
          <cell r="M435">
            <v>287654</v>
          </cell>
          <cell r="N435">
            <v>287654</v>
          </cell>
          <cell r="R435" t="str">
            <v/>
          </cell>
        </row>
        <row r="436">
          <cell r="B436">
            <v>20001435</v>
          </cell>
          <cell r="E436" t="str">
            <v>H/W유지보수</v>
          </cell>
          <cell r="F436" t="str">
            <v>[하자]</v>
          </cell>
          <cell r="G436" t="str">
            <v>정보보호설비</v>
          </cell>
          <cell r="H436" t="str">
            <v>침입차단시스템(F/W)</v>
          </cell>
          <cell r="I436" t="str">
            <v>방화벽(일체형)_B(1,000만원 이상)</v>
          </cell>
          <cell r="K436" t="str">
            <v xml:space="preserve">[하자] 정보보호설비 침입차단시스템(F/W) 방화벽(일체형)_B(1,000만원 이상) </v>
          </cell>
          <cell r="L436" t="str">
            <v>대</v>
          </cell>
          <cell r="M436">
            <v>122330</v>
          </cell>
          <cell r="N436">
            <v>122330</v>
          </cell>
          <cell r="R436" t="str">
            <v/>
          </cell>
        </row>
        <row r="437">
          <cell r="B437">
            <v>20001436</v>
          </cell>
          <cell r="E437" t="str">
            <v>H/W유지보수</v>
          </cell>
          <cell r="F437" t="str">
            <v>[하자]</v>
          </cell>
          <cell r="G437" t="str">
            <v>정보보호설비</v>
          </cell>
          <cell r="H437" t="str">
            <v>침입차단시스템(F/W)</v>
          </cell>
          <cell r="I437" t="str">
            <v>방화벽(일체형)_C(1,000만원 미만)</v>
          </cell>
          <cell r="K437" t="str">
            <v xml:space="preserve">[하자] 정보보호설비 침입차단시스템(F/W) 방화벽(일체형)_C(1,000만원 미만) </v>
          </cell>
          <cell r="L437" t="str">
            <v>대</v>
          </cell>
          <cell r="M437">
            <v>26843</v>
          </cell>
          <cell r="N437">
            <v>26843</v>
          </cell>
          <cell r="R437" t="str">
            <v/>
          </cell>
        </row>
        <row r="438">
          <cell r="B438">
            <v>20001437</v>
          </cell>
          <cell r="E438" t="str">
            <v>H/W유지보수</v>
          </cell>
          <cell r="F438" t="str">
            <v>[하자]</v>
          </cell>
          <cell r="G438" t="str">
            <v>정보보호설비</v>
          </cell>
          <cell r="H438" t="str">
            <v>침입차단시스템(F/W)</v>
          </cell>
          <cell r="I438" t="str">
            <v>방화벽(서버형)</v>
          </cell>
          <cell r="K438" t="str">
            <v xml:space="preserve">[하자] 정보보호설비 침입차단시스템(F/W) 방화벽(서버형) </v>
          </cell>
          <cell r="L438" t="str">
            <v>대</v>
          </cell>
          <cell r="M438">
            <v>197979</v>
          </cell>
          <cell r="N438">
            <v>197979</v>
          </cell>
          <cell r="R438" t="str">
            <v/>
          </cell>
        </row>
        <row r="439">
          <cell r="B439">
            <v>20001438</v>
          </cell>
          <cell r="E439" t="str">
            <v>H/W유지보수</v>
          </cell>
          <cell r="F439" t="str">
            <v>[하자]</v>
          </cell>
          <cell r="G439" t="str">
            <v>정보보호설비</v>
          </cell>
          <cell r="H439" t="str">
            <v>침입차단시스템(F/W)</v>
          </cell>
          <cell r="I439" t="str">
            <v>웹어플리케이션방화벽(일체형)</v>
          </cell>
          <cell r="K439" t="str">
            <v xml:space="preserve">[하자] 정보보호설비 침입차단시스템(F/W) 웹어플리케이션방화벽(일체형) </v>
          </cell>
          <cell r="L439" t="str">
            <v>대</v>
          </cell>
          <cell r="M439">
            <v>164209</v>
          </cell>
          <cell r="N439">
            <v>164209</v>
          </cell>
          <cell r="R439" t="str">
            <v/>
          </cell>
        </row>
        <row r="440">
          <cell r="B440">
            <v>20001439</v>
          </cell>
          <cell r="E440" t="str">
            <v>H/W유지보수</v>
          </cell>
          <cell r="F440" t="str">
            <v>[하자]</v>
          </cell>
          <cell r="G440" t="str">
            <v>정보보호설비</v>
          </cell>
          <cell r="H440" t="str">
            <v>침입차단시스템(F/W)</v>
          </cell>
          <cell r="I440" t="str">
            <v>자료연계시스템(일체형)</v>
          </cell>
          <cell r="K440" t="str">
            <v xml:space="preserve">[하자] 정보보호설비 침입차단시스템(F/W) 자료연계시스템(일체형) </v>
          </cell>
          <cell r="L440" t="str">
            <v>대</v>
          </cell>
          <cell r="M440">
            <v>397136</v>
          </cell>
          <cell r="N440">
            <v>397136</v>
          </cell>
          <cell r="R440" t="str">
            <v/>
          </cell>
        </row>
        <row r="441">
          <cell r="B441">
            <v>20001440</v>
          </cell>
          <cell r="E441" t="str">
            <v>H/W유지보수</v>
          </cell>
          <cell r="F441" t="str">
            <v>[하자]</v>
          </cell>
          <cell r="G441" t="str">
            <v>정보보호설비</v>
          </cell>
          <cell r="H441" t="str">
            <v>침입방지시스템</v>
          </cell>
          <cell r="I441" t="str">
            <v>침입방지시스템_A(3,000만원 이상)</v>
          </cell>
          <cell r="K441" t="str">
            <v xml:space="preserve">[하자] 정보보호설비 침입방지시스템 침입방지시스템_A(3,000만원 이상) </v>
          </cell>
          <cell r="L441" t="str">
            <v>대</v>
          </cell>
          <cell r="M441">
            <v>512085</v>
          </cell>
          <cell r="N441">
            <v>512085</v>
          </cell>
          <cell r="R441" t="str">
            <v/>
          </cell>
        </row>
        <row r="442">
          <cell r="B442">
            <v>20001441</v>
          </cell>
          <cell r="E442" t="str">
            <v>H/W유지보수</v>
          </cell>
          <cell r="F442" t="str">
            <v>[하자]</v>
          </cell>
          <cell r="G442" t="str">
            <v>정보보호설비</v>
          </cell>
          <cell r="H442" t="str">
            <v>침입방지시스템</v>
          </cell>
          <cell r="I442" t="str">
            <v>침입방지시스템_B(1,000만원 이상)</v>
          </cell>
          <cell r="K442" t="str">
            <v xml:space="preserve">[하자] 정보보호설비 침입방지시스템 침입방지시스템_B(1,000만원 이상) </v>
          </cell>
          <cell r="L442" t="str">
            <v>대</v>
          </cell>
          <cell r="M442">
            <v>103883</v>
          </cell>
          <cell r="N442">
            <v>103883</v>
          </cell>
          <cell r="R442" t="str">
            <v/>
          </cell>
        </row>
        <row r="443">
          <cell r="B443">
            <v>20001442</v>
          </cell>
          <cell r="E443" t="str">
            <v>H/W유지보수</v>
          </cell>
          <cell r="F443" t="str">
            <v>[하자]</v>
          </cell>
          <cell r="G443" t="str">
            <v>정보보호설비</v>
          </cell>
          <cell r="H443" t="str">
            <v>침입방지시스템</v>
          </cell>
          <cell r="I443" t="str">
            <v>침입방지시스템_C(1,000만원 미만)</v>
          </cell>
          <cell r="K443" t="str">
            <v xml:space="preserve">[하자] 정보보호설비 침입방지시스템 침입방지시스템_C(1,000만원 미만) </v>
          </cell>
          <cell r="L443" t="str">
            <v>대</v>
          </cell>
          <cell r="M443">
            <v>36875</v>
          </cell>
          <cell r="N443">
            <v>36875</v>
          </cell>
          <cell r="R443" t="str">
            <v/>
          </cell>
        </row>
        <row r="444">
          <cell r="B444">
            <v>20001443</v>
          </cell>
          <cell r="E444" t="str">
            <v>H/W유지보수</v>
          </cell>
          <cell r="F444" t="str">
            <v>[하자]</v>
          </cell>
          <cell r="G444" t="str">
            <v>정보보호설비</v>
          </cell>
          <cell r="H444" t="str">
            <v>가상사설망시스템</v>
          </cell>
          <cell r="I444" t="str">
            <v>통합Gate(FW, VPN)_A(3,000만원 이상)</v>
          </cell>
          <cell r="K444" t="str">
            <v xml:space="preserve">[하자] 정보보호설비 가상사설망시스템 통합Gate(FW, VPN)_A(3,000만원 이상) </v>
          </cell>
          <cell r="L444" t="str">
            <v>대</v>
          </cell>
          <cell r="M444">
            <v>297115</v>
          </cell>
          <cell r="N444">
            <v>297115</v>
          </cell>
          <cell r="R444" t="str">
            <v/>
          </cell>
        </row>
        <row r="445">
          <cell r="B445">
            <v>20001444</v>
          </cell>
          <cell r="E445" t="str">
            <v>H/W유지보수</v>
          </cell>
          <cell r="F445" t="str">
            <v>[하자]</v>
          </cell>
          <cell r="G445" t="str">
            <v>정보보호설비</v>
          </cell>
          <cell r="H445" t="str">
            <v>가상사설망시스템</v>
          </cell>
          <cell r="I445" t="str">
            <v>통합Gate(FW, VPN)_B(1,000만원 이상)</v>
          </cell>
          <cell r="K445" t="str">
            <v xml:space="preserve">[하자] 정보보호설비 가상사설망시스템 통합Gate(FW, VPN)_B(1,000만원 이상) </v>
          </cell>
          <cell r="L445" t="str">
            <v>대</v>
          </cell>
          <cell r="M445">
            <v>87897</v>
          </cell>
          <cell r="N445">
            <v>87897</v>
          </cell>
          <cell r="R445" t="str">
            <v/>
          </cell>
        </row>
        <row r="446">
          <cell r="B446">
            <v>20001445</v>
          </cell>
          <cell r="E446" t="str">
            <v>H/W유지보수</v>
          </cell>
          <cell r="F446" t="str">
            <v>[하자]</v>
          </cell>
          <cell r="G446" t="str">
            <v>정보보호설비</v>
          </cell>
          <cell r="H446" t="str">
            <v>가상사설망시스템</v>
          </cell>
          <cell r="I446" t="str">
            <v>통합Gate(FW, VPN)_C(1,000만원 미만)</v>
          </cell>
          <cell r="K446" t="str">
            <v xml:space="preserve">[하자] 정보보호설비 가상사설망시스템 통합Gate(FW, VPN)_C(1,000만원 미만) </v>
          </cell>
          <cell r="L446" t="str">
            <v>대</v>
          </cell>
          <cell r="M446">
            <v>17969</v>
          </cell>
          <cell r="N446">
            <v>17969</v>
          </cell>
          <cell r="R446" t="str">
            <v/>
          </cell>
        </row>
        <row r="447">
          <cell r="B447">
            <v>20001446</v>
          </cell>
          <cell r="E447" t="str">
            <v>H/W유지보수</v>
          </cell>
          <cell r="F447" t="str">
            <v>[하자]</v>
          </cell>
          <cell r="G447" t="str">
            <v>정보보호설비</v>
          </cell>
          <cell r="H447" t="str">
            <v>접근관리시스템</v>
          </cell>
          <cell r="I447" t="str">
            <v>정보자원통합관리 RMU(일체형)</v>
          </cell>
          <cell r="K447" t="str">
            <v xml:space="preserve">[하자] 정보보호설비 접근관리시스템 정보자원통합관리 RMU(일체형) </v>
          </cell>
          <cell r="L447" t="str">
            <v>대</v>
          </cell>
          <cell r="M447">
            <v>9398</v>
          </cell>
          <cell r="N447">
            <v>9398</v>
          </cell>
          <cell r="R447" t="str">
            <v/>
          </cell>
        </row>
        <row r="448">
          <cell r="B448">
            <v>20001447</v>
          </cell>
          <cell r="E448" t="str">
            <v>H/W유지보수</v>
          </cell>
          <cell r="F448" t="str">
            <v>[하자]</v>
          </cell>
          <cell r="G448" t="str">
            <v>정보보호설비</v>
          </cell>
          <cell r="H448" t="str">
            <v>접근관리시스템</v>
          </cell>
          <cell r="I448" t="str">
            <v>정보자원통합관리 RMU(PC형)</v>
          </cell>
          <cell r="K448" t="str">
            <v xml:space="preserve">[하자] 정보보호설비 접근관리시스템 정보자원통합관리 RMU(PC형) </v>
          </cell>
          <cell r="L448" t="str">
            <v>대</v>
          </cell>
          <cell r="M448">
            <v>7912</v>
          </cell>
          <cell r="N448">
            <v>7912</v>
          </cell>
          <cell r="R448" t="str">
            <v/>
          </cell>
        </row>
        <row r="449">
          <cell r="B449">
            <v>20001448</v>
          </cell>
          <cell r="E449" t="str">
            <v>H/W유지보수</v>
          </cell>
          <cell r="F449" t="str">
            <v>[하자]</v>
          </cell>
          <cell r="G449" t="str">
            <v>정보보호설비</v>
          </cell>
          <cell r="H449" t="str">
            <v>접근관리시스템</v>
          </cell>
          <cell r="I449" t="str">
            <v>네트워크접근통제관리시스템_A(일체형/2,500만원 이상)</v>
          </cell>
          <cell r="K449" t="str">
            <v xml:space="preserve">[하자] 정보보호설비 접근관리시스템 네트워크접근통제관리시스템_A(일체형/2,500만원 이상) </v>
          </cell>
          <cell r="L449" t="str">
            <v>대</v>
          </cell>
          <cell r="M449">
            <v>148667</v>
          </cell>
          <cell r="N449">
            <v>148667</v>
          </cell>
          <cell r="R449" t="str">
            <v/>
          </cell>
        </row>
        <row r="450">
          <cell r="B450">
            <v>20001449</v>
          </cell>
          <cell r="E450" t="str">
            <v>H/W유지보수</v>
          </cell>
          <cell r="F450" t="str">
            <v>[하자]</v>
          </cell>
          <cell r="G450" t="str">
            <v>정보보호설비</v>
          </cell>
          <cell r="H450" t="str">
            <v>접근관리시스템</v>
          </cell>
          <cell r="I450" t="str">
            <v>네트워크접근통제관리시스템_B(일체형/1,500만원 이상)</v>
          </cell>
          <cell r="K450" t="str">
            <v xml:space="preserve">[하자] 정보보호설비 접근관리시스템 네트워크접근통제관리시스템_B(일체형/1,500만원 이상) </v>
          </cell>
          <cell r="L450" t="str">
            <v>대</v>
          </cell>
          <cell r="M450">
            <v>77566</v>
          </cell>
          <cell r="N450">
            <v>77566</v>
          </cell>
          <cell r="R450" t="str">
            <v/>
          </cell>
        </row>
        <row r="451">
          <cell r="B451">
            <v>20001450</v>
          </cell>
          <cell r="E451" t="str">
            <v>H/W유지보수</v>
          </cell>
          <cell r="F451" t="str">
            <v>[하자]</v>
          </cell>
          <cell r="G451" t="str">
            <v>정보보호설비</v>
          </cell>
          <cell r="H451" t="str">
            <v>접근관리시스템</v>
          </cell>
          <cell r="I451" t="str">
            <v>네트워크접근통제관리시스템_C(일체형/1,500만원 미만)</v>
          </cell>
          <cell r="K451" t="str">
            <v xml:space="preserve">[하자] 정보보호설비 접근관리시스템 네트워크접근통제관리시스템_C(일체형/1,500만원 미만) </v>
          </cell>
          <cell r="L451" t="str">
            <v>대</v>
          </cell>
          <cell r="M451">
            <v>51710</v>
          </cell>
          <cell r="N451">
            <v>51710</v>
          </cell>
          <cell r="R451" t="str">
            <v/>
          </cell>
        </row>
        <row r="452">
          <cell r="B452">
            <v>20001451</v>
          </cell>
          <cell r="E452" t="str">
            <v>H/W유지보수</v>
          </cell>
          <cell r="F452" t="str">
            <v>[하자]</v>
          </cell>
          <cell r="G452" t="str">
            <v>정보보호설비</v>
          </cell>
          <cell r="H452" t="str">
            <v>접근관리시스템</v>
          </cell>
          <cell r="I452" t="str">
            <v>네트워크접근통제관리시스템_A(일체형/센서/3,500만원 이상)</v>
          </cell>
          <cell r="K452" t="str">
            <v xml:space="preserve">[하자] 정보보호설비 접근관리시스템 네트워크접근통제관리시스템_A(일체형/센서/3,500만원 이상) </v>
          </cell>
          <cell r="L452" t="str">
            <v>대</v>
          </cell>
          <cell r="M452">
            <v>193914</v>
          </cell>
          <cell r="N452">
            <v>193914</v>
          </cell>
          <cell r="R452" t="str">
            <v/>
          </cell>
        </row>
        <row r="453">
          <cell r="B453">
            <v>20001452</v>
          </cell>
          <cell r="E453" t="str">
            <v>H/W유지보수</v>
          </cell>
          <cell r="F453" t="str">
            <v>[하자]</v>
          </cell>
          <cell r="G453" t="str">
            <v>정보보호설비</v>
          </cell>
          <cell r="H453" t="str">
            <v>접근관리시스템</v>
          </cell>
          <cell r="I453" t="str">
            <v>네트워크접근통제관리시스템_B(일체형/센서/2,500만원 이상)</v>
          </cell>
          <cell r="K453" t="str">
            <v xml:space="preserve">[하자] 정보보호설비 접근관리시스템 네트워크접근통제관리시스템_B(일체형/센서/2,500만원 이상) </v>
          </cell>
          <cell r="L453" t="str">
            <v>대</v>
          </cell>
          <cell r="M453">
            <v>144789</v>
          </cell>
          <cell r="N453">
            <v>144789</v>
          </cell>
          <cell r="R453" t="str">
            <v/>
          </cell>
        </row>
        <row r="454">
          <cell r="B454">
            <v>20001453</v>
          </cell>
          <cell r="E454" t="str">
            <v>H/W유지보수</v>
          </cell>
          <cell r="F454" t="str">
            <v>[하자]</v>
          </cell>
          <cell r="G454" t="str">
            <v>정보보호설비</v>
          </cell>
          <cell r="H454" t="str">
            <v>접근관리시스템</v>
          </cell>
          <cell r="I454" t="str">
            <v>네트워크접근통제관리시스템_C(일체형/센서/1,000만원 이상)</v>
          </cell>
          <cell r="K454" t="str">
            <v xml:space="preserve">[하자] 정보보호설비 접근관리시스템 네트워크접근통제관리시스템_C(일체형/센서/1,000만원 이상) </v>
          </cell>
          <cell r="L454" t="str">
            <v>대</v>
          </cell>
          <cell r="M454">
            <v>87908</v>
          </cell>
          <cell r="N454">
            <v>87908</v>
          </cell>
          <cell r="R454" t="str">
            <v/>
          </cell>
        </row>
        <row r="455">
          <cell r="B455">
            <v>20001454</v>
          </cell>
          <cell r="E455" t="str">
            <v>H/W유지보수</v>
          </cell>
          <cell r="F455" t="str">
            <v>[하자]</v>
          </cell>
          <cell r="G455" t="str">
            <v>정보보호설비</v>
          </cell>
          <cell r="H455" t="str">
            <v>접근관리시스템</v>
          </cell>
          <cell r="I455" t="str">
            <v>네트워크접근통제관리시스템_D(일체형/센서/1,000만원 미만)</v>
          </cell>
          <cell r="K455" t="str">
            <v xml:space="preserve">[하자] 정보보호설비 접근관리시스템 네트워크접근통제관리시스템_D(일체형/센서/1,000만원 미만) </v>
          </cell>
          <cell r="L455" t="str">
            <v>대</v>
          </cell>
          <cell r="M455">
            <v>41368</v>
          </cell>
          <cell r="N455">
            <v>41368</v>
          </cell>
          <cell r="R455" t="str">
            <v/>
          </cell>
        </row>
        <row r="456">
          <cell r="B456">
            <v>20001455</v>
          </cell>
          <cell r="E456" t="str">
            <v>H/W유지보수</v>
          </cell>
          <cell r="F456" t="str">
            <v>[하자]</v>
          </cell>
          <cell r="G456" t="str">
            <v>정보보호설비</v>
          </cell>
          <cell r="H456" t="str">
            <v>접근관리시스템</v>
          </cell>
          <cell r="I456" t="str">
            <v>네트워크접근통제관리시스템_E(일체형/센서/500만원 미만)</v>
          </cell>
          <cell r="K456" t="str">
            <v xml:space="preserve">[하자] 정보보호설비 접근관리시스템 네트워크접근통제관리시스템_E(일체형/센서/500만원 미만) </v>
          </cell>
          <cell r="L456" t="str">
            <v>대</v>
          </cell>
          <cell r="M456">
            <v>15513</v>
          </cell>
          <cell r="N456">
            <v>15513</v>
          </cell>
          <cell r="R456" t="str">
            <v/>
          </cell>
        </row>
        <row r="457">
          <cell r="B457">
            <v>20001456</v>
          </cell>
          <cell r="E457" t="str">
            <v>H/W유지보수</v>
          </cell>
          <cell r="F457" t="str">
            <v>[하자]</v>
          </cell>
          <cell r="G457" t="str">
            <v>정보보호설비</v>
          </cell>
          <cell r="H457" t="str">
            <v>바이러스방역관리시스템</v>
          </cell>
          <cell r="I457" t="str">
            <v>바이러스방역관리시스템(일체형/대형)_A(3,000만원 이상)</v>
          </cell>
          <cell r="K457" t="str">
            <v xml:space="preserve">[하자] 정보보호설비 바이러스방역관리시스템 바이러스방역관리시스템(일체형/대형)_A(3,000만원 이상) </v>
          </cell>
          <cell r="L457" t="str">
            <v>대</v>
          </cell>
          <cell r="M457">
            <v>289578</v>
          </cell>
          <cell r="N457">
            <v>289578</v>
          </cell>
          <cell r="R457" t="str">
            <v/>
          </cell>
        </row>
        <row r="458">
          <cell r="B458">
            <v>20001457</v>
          </cell>
          <cell r="E458" t="str">
            <v>H/W유지보수</v>
          </cell>
          <cell r="F458" t="str">
            <v>[하자]</v>
          </cell>
          <cell r="G458" t="str">
            <v>정보보호설비</v>
          </cell>
          <cell r="H458" t="str">
            <v>바이러스방역관리시스템</v>
          </cell>
          <cell r="I458" t="str">
            <v>바이러스방역관리시스템(일체형/중형)_B(1,500만원 이상)</v>
          </cell>
          <cell r="K458" t="str">
            <v xml:space="preserve">[하자] 정보보호설비 바이러스방역관리시스템 바이러스방역관리시스템(일체형/중형)_B(1,500만원 이상) </v>
          </cell>
          <cell r="L458" t="str">
            <v>대</v>
          </cell>
          <cell r="M458">
            <v>104972</v>
          </cell>
          <cell r="N458">
            <v>104972</v>
          </cell>
          <cell r="R458" t="str">
            <v/>
          </cell>
        </row>
        <row r="459">
          <cell r="B459">
            <v>20001458</v>
          </cell>
          <cell r="E459" t="str">
            <v>H/W유지보수</v>
          </cell>
          <cell r="F459" t="str">
            <v>[하자]</v>
          </cell>
          <cell r="G459" t="str">
            <v>정보보호설비</v>
          </cell>
          <cell r="H459" t="str">
            <v>바이러스방역관리시스템</v>
          </cell>
          <cell r="I459" t="str">
            <v>바이러스방역관리시스템(일체형/소형)_C(1,500만원 미만)</v>
          </cell>
          <cell r="K459" t="str">
            <v xml:space="preserve">[하자] 정보보호설비 바이러스방역관리시스템 바이러스방역관리시스템(일체형/소형)_C(1,500만원 미만) </v>
          </cell>
          <cell r="L459" t="str">
            <v>대</v>
          </cell>
          <cell r="M459">
            <v>37408</v>
          </cell>
          <cell r="N459">
            <v>37408</v>
          </cell>
          <cell r="R459" t="str">
            <v/>
          </cell>
        </row>
        <row r="460">
          <cell r="B460">
            <v>20001459</v>
          </cell>
          <cell r="E460" t="str">
            <v>H/W유지보수</v>
          </cell>
          <cell r="F460" t="str">
            <v>[하자]</v>
          </cell>
          <cell r="G460" t="str">
            <v>정보보호설비</v>
          </cell>
          <cell r="H460" t="str">
            <v>통합UTM</v>
          </cell>
          <cell r="I460" t="str">
            <v>통합UTM(IPS형/일체형)_A(3,000만원 이상)</v>
          </cell>
          <cell r="K460" t="str">
            <v xml:space="preserve">[하자] 정보보호설비 통합UTM 통합UTM(IPS형/일체형)_A(3,000만원 이상) </v>
          </cell>
          <cell r="L460" t="str">
            <v>대</v>
          </cell>
          <cell r="M460">
            <v>249561</v>
          </cell>
          <cell r="N460">
            <v>249561</v>
          </cell>
          <cell r="R460" t="str">
            <v/>
          </cell>
        </row>
        <row r="461">
          <cell r="B461">
            <v>20001460</v>
          </cell>
          <cell r="E461" t="str">
            <v>H/W유지보수</v>
          </cell>
          <cell r="F461" t="str">
            <v>[하자]</v>
          </cell>
          <cell r="G461" t="str">
            <v>정보보호설비</v>
          </cell>
          <cell r="H461" t="str">
            <v>통합UTM</v>
          </cell>
          <cell r="I461" t="str">
            <v>통합UTM(IPS형/일체형)_B(1,000만원 이상)</v>
          </cell>
          <cell r="K461" t="str">
            <v xml:space="preserve">[하자] 정보보호설비 통합UTM 통합UTM(IPS형/일체형)_B(1,000만원 이상) </v>
          </cell>
          <cell r="L461" t="str">
            <v>대</v>
          </cell>
          <cell r="M461">
            <v>124174</v>
          </cell>
          <cell r="N461">
            <v>124174</v>
          </cell>
          <cell r="R461" t="str">
            <v/>
          </cell>
        </row>
        <row r="462">
          <cell r="B462">
            <v>20001461</v>
          </cell>
          <cell r="E462" t="str">
            <v>H/W유지보수</v>
          </cell>
          <cell r="F462" t="str">
            <v>[하자]</v>
          </cell>
          <cell r="G462" t="str">
            <v>정보보호설비</v>
          </cell>
          <cell r="H462" t="str">
            <v>통합UTM</v>
          </cell>
          <cell r="I462" t="str">
            <v>통합UTM(IPS형/일체형)_C(1,000만원 미만)</v>
          </cell>
          <cell r="K462" t="str">
            <v xml:space="preserve">[하자] 정보보호설비 통합UTM 통합UTM(IPS형/일체형)_C(1,000만원 미만) </v>
          </cell>
          <cell r="L462" t="str">
            <v>대</v>
          </cell>
          <cell r="M462">
            <v>22210</v>
          </cell>
          <cell r="N462">
            <v>22210</v>
          </cell>
          <cell r="R462" t="str">
            <v/>
          </cell>
        </row>
        <row r="463">
          <cell r="B463">
            <v>20001462</v>
          </cell>
          <cell r="E463" t="str">
            <v>H/W유지보수</v>
          </cell>
          <cell r="F463" t="str">
            <v>[하자]</v>
          </cell>
          <cell r="G463" t="str">
            <v>정보보호설비</v>
          </cell>
          <cell r="H463" t="str">
            <v>주요기반설비</v>
          </cell>
          <cell r="I463" t="str">
            <v>주요기반설비/UTM(IPS형/일체형)</v>
          </cell>
          <cell r="K463" t="str">
            <v xml:space="preserve">[하자] 정보보호설비 주요기반설비 주요기반설비/UTM(IPS형/일체형) </v>
          </cell>
          <cell r="L463" t="str">
            <v>대</v>
          </cell>
          <cell r="M463">
            <v>52865</v>
          </cell>
          <cell r="N463">
            <v>52865</v>
          </cell>
          <cell r="R463" t="str">
            <v/>
          </cell>
        </row>
        <row r="464">
          <cell r="B464">
            <v>20001463</v>
          </cell>
          <cell r="E464" t="str">
            <v>H/W유지보수</v>
          </cell>
          <cell r="F464" t="str">
            <v>[하자]</v>
          </cell>
          <cell r="G464" t="str">
            <v>전원 및 환경설비</v>
          </cell>
          <cell r="H464" t="str">
            <v>정류기</v>
          </cell>
          <cell r="I464" t="str">
            <v>정류기_A(2,000만원 이상)</v>
          </cell>
          <cell r="K464" t="str">
            <v xml:space="preserve">[하자] 전원 및 환경설비 정류기 정류기_A(2,000만원 이상) </v>
          </cell>
          <cell r="L464" t="str">
            <v>대</v>
          </cell>
          <cell r="M464">
            <v>156173</v>
          </cell>
          <cell r="N464">
            <v>156173</v>
          </cell>
          <cell r="R464" t="str">
            <v/>
          </cell>
        </row>
        <row r="465">
          <cell r="B465">
            <v>20001464</v>
          </cell>
          <cell r="E465" t="str">
            <v>H/W유지보수</v>
          </cell>
          <cell r="F465" t="str">
            <v>[하자]</v>
          </cell>
          <cell r="G465" t="str">
            <v>전원 및 환경설비</v>
          </cell>
          <cell r="H465" t="str">
            <v>정류기</v>
          </cell>
          <cell r="I465" t="str">
            <v>정류기_B(1,000만원 이상)</v>
          </cell>
          <cell r="K465" t="str">
            <v xml:space="preserve">[하자] 전원 및 환경설비 정류기 정류기_B(1,000만원 이상) </v>
          </cell>
          <cell r="L465" t="str">
            <v>대</v>
          </cell>
          <cell r="M465">
            <v>71217</v>
          </cell>
          <cell r="N465">
            <v>71217</v>
          </cell>
          <cell r="R465" t="str">
            <v/>
          </cell>
        </row>
        <row r="466">
          <cell r="B466">
            <v>20001465</v>
          </cell>
          <cell r="E466" t="str">
            <v>H/W유지보수</v>
          </cell>
          <cell r="F466" t="str">
            <v>[하자]</v>
          </cell>
          <cell r="G466" t="str">
            <v>전원 및 환경설비</v>
          </cell>
          <cell r="H466" t="str">
            <v>정류기</v>
          </cell>
          <cell r="I466" t="str">
            <v>정류기_C(1,000만원 미만)</v>
          </cell>
          <cell r="K466" t="str">
            <v xml:space="preserve">[하자] 전원 및 환경설비 정류기 정류기_C(1,000만원 미만) </v>
          </cell>
          <cell r="L466" t="str">
            <v>대</v>
          </cell>
          <cell r="M466">
            <v>35134</v>
          </cell>
          <cell r="N466">
            <v>35134</v>
          </cell>
          <cell r="R466" t="str">
            <v/>
          </cell>
        </row>
        <row r="467">
          <cell r="B467">
            <v>20001466</v>
          </cell>
          <cell r="E467" t="str">
            <v>H/W유지보수</v>
          </cell>
          <cell r="F467" t="str">
            <v>[하자]</v>
          </cell>
          <cell r="G467" t="str">
            <v>전원 및 환경설비</v>
          </cell>
          <cell r="H467" t="str">
            <v>UPS</v>
          </cell>
          <cell r="I467" t="str">
            <v>UPS_S(1억원 이상)</v>
          </cell>
          <cell r="K467" t="str">
            <v xml:space="preserve">[하자] 전원 및 환경설비 UPS UPS_S(1억원 이상) </v>
          </cell>
          <cell r="L467" t="str">
            <v>대</v>
          </cell>
          <cell r="M467">
            <v>1069724</v>
          </cell>
          <cell r="N467">
            <v>1069724</v>
          </cell>
          <cell r="R467" t="str">
            <v/>
          </cell>
        </row>
        <row r="468">
          <cell r="B468">
            <v>20001467</v>
          </cell>
          <cell r="E468" t="str">
            <v>H/W유지보수</v>
          </cell>
          <cell r="F468" t="str">
            <v>[하자]</v>
          </cell>
          <cell r="G468" t="str">
            <v>전원 및 환경설비</v>
          </cell>
          <cell r="H468" t="str">
            <v>UPS</v>
          </cell>
          <cell r="I468" t="str">
            <v>UPS_A(3,000만원 이상)</v>
          </cell>
          <cell r="K468" t="str">
            <v xml:space="preserve">[하자] 전원 및 환경설비 UPS UPS_A(3,000만원 이상) </v>
          </cell>
          <cell r="L468" t="str">
            <v>대</v>
          </cell>
          <cell r="M468">
            <v>213861</v>
          </cell>
          <cell r="N468">
            <v>213861</v>
          </cell>
          <cell r="R468" t="str">
            <v/>
          </cell>
        </row>
        <row r="469">
          <cell r="B469">
            <v>20001468</v>
          </cell>
          <cell r="E469" t="str">
            <v>H/W유지보수</v>
          </cell>
          <cell r="F469" t="str">
            <v>[하자]</v>
          </cell>
          <cell r="G469" t="str">
            <v>전원 및 환경설비</v>
          </cell>
          <cell r="H469" t="str">
            <v>UPS</v>
          </cell>
          <cell r="I469" t="str">
            <v>UPS_B(1,000만원 이상)</v>
          </cell>
          <cell r="K469" t="str">
            <v xml:space="preserve">[하자] 전원 및 환경설비 UPS UPS_B(1,000만원 이상) </v>
          </cell>
          <cell r="L469" t="str">
            <v>대</v>
          </cell>
          <cell r="M469">
            <v>93609</v>
          </cell>
          <cell r="N469">
            <v>93609</v>
          </cell>
          <cell r="R469" t="str">
            <v/>
          </cell>
        </row>
        <row r="470">
          <cell r="B470">
            <v>20001469</v>
          </cell>
          <cell r="E470" t="str">
            <v>H/W유지보수</v>
          </cell>
          <cell r="F470" t="str">
            <v>[하자]</v>
          </cell>
          <cell r="G470" t="str">
            <v>전원 및 환경설비</v>
          </cell>
          <cell r="H470" t="str">
            <v>UPS</v>
          </cell>
          <cell r="I470" t="str">
            <v>UPS_C(1,000만원 미만)</v>
          </cell>
          <cell r="K470" t="str">
            <v xml:space="preserve">[하자] 전원 및 환경설비 UPS UPS_C(1,000만원 미만) </v>
          </cell>
          <cell r="L470" t="str">
            <v>대</v>
          </cell>
          <cell r="M470">
            <v>37121</v>
          </cell>
          <cell r="N470">
            <v>37121</v>
          </cell>
          <cell r="R470" t="str">
            <v/>
          </cell>
        </row>
        <row r="471">
          <cell r="B471">
            <v>20001470</v>
          </cell>
          <cell r="E471" t="str">
            <v>H/W유지보수</v>
          </cell>
          <cell r="F471" t="str">
            <v>[하자]</v>
          </cell>
          <cell r="G471" t="str">
            <v>전원 및 환경설비</v>
          </cell>
          <cell r="H471" t="str">
            <v>STS</v>
          </cell>
          <cell r="I471" t="str">
            <v>400A 이상</v>
          </cell>
          <cell r="K471" t="str">
            <v xml:space="preserve">[하자] 전원 및 환경설비 STS 400A 이상 </v>
          </cell>
          <cell r="L471" t="str">
            <v>대</v>
          </cell>
          <cell r="M471">
            <v>320149</v>
          </cell>
          <cell r="N471">
            <v>320149</v>
          </cell>
          <cell r="R471" t="str">
            <v/>
          </cell>
        </row>
        <row r="472">
          <cell r="B472">
            <v>20001471</v>
          </cell>
          <cell r="E472" t="str">
            <v>H/W유지보수</v>
          </cell>
          <cell r="F472" t="str">
            <v>[하자]</v>
          </cell>
          <cell r="G472" t="str">
            <v>전원 및 환경설비</v>
          </cell>
          <cell r="H472" t="str">
            <v>축전지</v>
          </cell>
          <cell r="I472" t="str">
            <v>축전지_A(1,000만원 이상)</v>
          </cell>
          <cell r="K472" t="str">
            <v xml:space="preserve">[하자] 전원 및 환경설비 축전지 축전지_A(1,000만원 이상) </v>
          </cell>
          <cell r="L472" t="str">
            <v>조</v>
          </cell>
          <cell r="M472">
            <v>178159</v>
          </cell>
          <cell r="N472">
            <v>178159</v>
          </cell>
          <cell r="R472" t="str">
            <v/>
          </cell>
        </row>
        <row r="473">
          <cell r="B473">
            <v>20001472</v>
          </cell>
          <cell r="E473" t="str">
            <v>H/W유지보수</v>
          </cell>
          <cell r="F473" t="str">
            <v>[하자]</v>
          </cell>
          <cell r="G473" t="str">
            <v>전원 및 환경설비</v>
          </cell>
          <cell r="H473" t="str">
            <v>축전지</v>
          </cell>
          <cell r="I473" t="str">
            <v>축전지_B(500만원 이상)</v>
          </cell>
          <cell r="K473" t="str">
            <v xml:space="preserve">[하자] 전원 및 환경설비 축전지 축전지_B(500만원 이상) </v>
          </cell>
          <cell r="L473" t="str">
            <v>조</v>
          </cell>
          <cell r="M473">
            <v>36473</v>
          </cell>
          <cell r="N473">
            <v>36473</v>
          </cell>
          <cell r="R473" t="str">
            <v/>
          </cell>
        </row>
        <row r="474">
          <cell r="B474">
            <v>20001473</v>
          </cell>
          <cell r="E474" t="str">
            <v>H/W유지보수</v>
          </cell>
          <cell r="F474" t="str">
            <v>[하자]</v>
          </cell>
          <cell r="G474" t="str">
            <v>전원 및 환경설비</v>
          </cell>
          <cell r="H474" t="str">
            <v>축전지</v>
          </cell>
          <cell r="I474" t="str">
            <v>축전지_C(500만원 미만)</v>
          </cell>
          <cell r="K474" t="str">
            <v xml:space="preserve">[하자] 전원 및 환경설비 축전지 축전지_C(500만원 미만) </v>
          </cell>
          <cell r="L474" t="str">
            <v>조</v>
          </cell>
          <cell r="M474">
            <v>14175</v>
          </cell>
          <cell r="N474">
            <v>14175</v>
          </cell>
          <cell r="R474" t="str">
            <v/>
          </cell>
        </row>
        <row r="475">
          <cell r="B475">
            <v>20001474</v>
          </cell>
          <cell r="E475" t="str">
            <v>H/W유지보수</v>
          </cell>
          <cell r="F475" t="str">
            <v>[하자]</v>
          </cell>
          <cell r="G475" t="str">
            <v>전원 및 환경설비</v>
          </cell>
          <cell r="H475" t="str">
            <v>AVR</v>
          </cell>
          <cell r="I475" t="str">
            <v>AVR</v>
          </cell>
          <cell r="K475" t="str">
            <v xml:space="preserve">[하자] 전원 및 환경설비 AVR AVR </v>
          </cell>
          <cell r="L475" t="str">
            <v>대</v>
          </cell>
          <cell r="M475">
            <v>2559</v>
          </cell>
          <cell r="N475">
            <v>2559</v>
          </cell>
          <cell r="R475" t="str">
            <v/>
          </cell>
        </row>
        <row r="476">
          <cell r="B476">
            <v>20001475</v>
          </cell>
          <cell r="E476" t="str">
            <v>H/W유지보수</v>
          </cell>
          <cell r="F476" t="str">
            <v>[하자]</v>
          </cell>
          <cell r="G476" t="str">
            <v>전원 및 환경설비</v>
          </cell>
          <cell r="H476" t="str">
            <v>공조설비</v>
          </cell>
          <cell r="I476" t="str">
            <v>항온항습기</v>
          </cell>
          <cell r="K476" t="str">
            <v xml:space="preserve">[하자] 전원 및 환경설비 공조설비 항온항습기 </v>
          </cell>
          <cell r="L476" t="str">
            <v>대</v>
          </cell>
          <cell r="M476">
            <v>33513</v>
          </cell>
          <cell r="N476">
            <v>33513</v>
          </cell>
          <cell r="R476" t="str">
            <v/>
          </cell>
        </row>
        <row r="477">
          <cell r="B477">
            <v>20001476</v>
          </cell>
          <cell r="E477" t="str">
            <v>H/W유지보수</v>
          </cell>
          <cell r="F477" t="str">
            <v>[하자]</v>
          </cell>
          <cell r="G477" t="str">
            <v>전원 및 환경설비</v>
          </cell>
          <cell r="H477" t="str">
            <v>공조설비</v>
          </cell>
          <cell r="I477" t="str">
            <v>에어컨</v>
          </cell>
          <cell r="K477" t="str">
            <v xml:space="preserve">[하자] 전원 및 환경설비 공조설비 에어컨 </v>
          </cell>
          <cell r="L477" t="str">
            <v>대</v>
          </cell>
          <cell r="M477">
            <v>15354</v>
          </cell>
          <cell r="N477">
            <v>15354</v>
          </cell>
          <cell r="R477" t="str">
            <v/>
          </cell>
        </row>
        <row r="478">
          <cell r="B478">
            <v>20001477</v>
          </cell>
          <cell r="E478" t="str">
            <v>H/W유지보수</v>
          </cell>
          <cell r="F478" t="str">
            <v>[하자]</v>
          </cell>
          <cell r="G478" t="str">
            <v>전원 및 환경설비</v>
          </cell>
          <cell r="H478" t="str">
            <v>공조설비</v>
          </cell>
          <cell r="I478" t="str">
            <v>냉난방기</v>
          </cell>
          <cell r="K478" t="str">
            <v xml:space="preserve">[하자] 전원 및 환경설비 공조설비 냉난방기 </v>
          </cell>
          <cell r="L478" t="str">
            <v>대</v>
          </cell>
          <cell r="M478">
            <v>15033</v>
          </cell>
          <cell r="N478">
            <v>15033</v>
          </cell>
          <cell r="R478" t="str">
            <v/>
          </cell>
        </row>
        <row r="479">
          <cell r="B479">
            <v>20001478</v>
          </cell>
          <cell r="E479" t="str">
            <v>H/W유지보수</v>
          </cell>
          <cell r="F479" t="str">
            <v>[하자]</v>
          </cell>
          <cell r="G479" t="str">
            <v>전원 및 환경설비</v>
          </cell>
          <cell r="H479" t="str">
            <v>공조설비</v>
          </cell>
          <cell r="I479" t="str">
            <v>공기청정기</v>
          </cell>
          <cell r="K479" t="str">
            <v xml:space="preserve">[하자] 전원 및 환경설비 공조설비 공기청정기 </v>
          </cell>
          <cell r="L479" t="str">
            <v>대</v>
          </cell>
          <cell r="M479">
            <v>4903</v>
          </cell>
          <cell r="N479">
            <v>4903</v>
          </cell>
          <cell r="R479" t="str">
            <v/>
          </cell>
        </row>
        <row r="480">
          <cell r="B480">
            <v>20001479</v>
          </cell>
          <cell r="E480" t="str">
            <v>H/W유지보수</v>
          </cell>
          <cell r="F480" t="str">
            <v>[하자]</v>
          </cell>
          <cell r="G480" t="str">
            <v>교환설비</v>
          </cell>
          <cell r="H480" t="str">
            <v>전자교환기</v>
          </cell>
          <cell r="I480" t="str">
            <v>1000회선이상</v>
          </cell>
          <cell r="K480" t="str">
            <v xml:space="preserve">[하자] 교환설비 전자교환기 1000회선이상 </v>
          </cell>
          <cell r="L480" t="str">
            <v>대</v>
          </cell>
          <cell r="M480">
            <v>210465</v>
          </cell>
          <cell r="N480">
            <v>210465</v>
          </cell>
          <cell r="R480" t="str">
            <v/>
          </cell>
        </row>
        <row r="481">
          <cell r="B481">
            <v>20001480</v>
          </cell>
          <cell r="E481" t="str">
            <v>H/W유지보수</v>
          </cell>
          <cell r="F481" t="str">
            <v>[하자]</v>
          </cell>
          <cell r="G481" t="str">
            <v>교환설비</v>
          </cell>
          <cell r="H481" t="str">
            <v>전자교환기</v>
          </cell>
          <cell r="I481" t="str">
            <v>500회선이상</v>
          </cell>
          <cell r="K481" t="str">
            <v xml:space="preserve">[하자] 교환설비 전자교환기 500회선이상 </v>
          </cell>
          <cell r="L481" t="str">
            <v>대</v>
          </cell>
          <cell r="M481">
            <v>128453</v>
          </cell>
          <cell r="N481">
            <v>128453</v>
          </cell>
          <cell r="R481" t="str">
            <v/>
          </cell>
        </row>
        <row r="482">
          <cell r="B482">
            <v>20001481</v>
          </cell>
          <cell r="E482" t="str">
            <v>H/W유지보수</v>
          </cell>
          <cell r="F482" t="str">
            <v>[하자]</v>
          </cell>
          <cell r="G482" t="str">
            <v>교환설비</v>
          </cell>
          <cell r="H482" t="str">
            <v>전자교환기</v>
          </cell>
          <cell r="I482" t="str">
            <v>500회선미만</v>
          </cell>
          <cell r="K482" t="str">
            <v xml:space="preserve">[하자] 교환설비 전자교환기 500회선미만 </v>
          </cell>
          <cell r="L482" t="str">
            <v>대</v>
          </cell>
          <cell r="M482">
            <v>94794</v>
          </cell>
          <cell r="N482">
            <v>94794</v>
          </cell>
          <cell r="R482" t="str">
            <v/>
          </cell>
        </row>
        <row r="483">
          <cell r="B483">
            <v>20001482</v>
          </cell>
          <cell r="E483" t="str">
            <v>H/W유지보수</v>
          </cell>
          <cell r="F483" t="str">
            <v>[하자]</v>
          </cell>
          <cell r="G483" t="str">
            <v>교환설비</v>
          </cell>
          <cell r="H483" t="str">
            <v>IP교환시스템</v>
          </cell>
          <cell r="I483" t="str">
            <v>IPT미디어장치(Center)</v>
          </cell>
          <cell r="K483" t="str">
            <v xml:space="preserve">[하자] 교환설비 IP교환시스템 IPT미디어장치(Center) </v>
          </cell>
          <cell r="L483" t="str">
            <v>대</v>
          </cell>
          <cell r="M483">
            <v>596631</v>
          </cell>
          <cell r="N483">
            <v>596631</v>
          </cell>
          <cell r="R483" t="str">
            <v/>
          </cell>
        </row>
        <row r="484">
          <cell r="B484">
            <v>20001483</v>
          </cell>
          <cell r="E484" t="str">
            <v>H/W유지보수</v>
          </cell>
          <cell r="F484" t="str">
            <v>[하자]</v>
          </cell>
          <cell r="G484" t="str">
            <v>교환설비</v>
          </cell>
          <cell r="H484" t="str">
            <v>IP교환시스템</v>
          </cell>
          <cell r="I484" t="str">
            <v>IPT미디어장치(Remote)</v>
          </cell>
          <cell r="K484" t="str">
            <v xml:space="preserve">[하자] 교환설비 IP교환시스템 IPT미디어장치(Remote) </v>
          </cell>
          <cell r="L484" t="str">
            <v>대</v>
          </cell>
          <cell r="M484">
            <v>1307927</v>
          </cell>
          <cell r="N484">
            <v>1307927</v>
          </cell>
          <cell r="R484" t="str">
            <v/>
          </cell>
        </row>
        <row r="485">
          <cell r="B485">
            <v>20001484</v>
          </cell>
          <cell r="E485" t="str">
            <v>H/W유지보수</v>
          </cell>
          <cell r="F485" t="str">
            <v>[하자]</v>
          </cell>
          <cell r="G485" t="str">
            <v>교환설비</v>
          </cell>
          <cell r="H485" t="str">
            <v>IP교환시스템</v>
          </cell>
          <cell r="I485" t="str">
            <v>IPT_GATEWAY(Center)</v>
          </cell>
          <cell r="K485" t="str">
            <v xml:space="preserve">[하자] 교환설비 IP교환시스템 IPT_GATEWAY(Center) </v>
          </cell>
          <cell r="L485" t="str">
            <v>대</v>
          </cell>
          <cell r="M485">
            <v>191251</v>
          </cell>
          <cell r="N485">
            <v>191251</v>
          </cell>
          <cell r="R485" t="str">
            <v/>
          </cell>
        </row>
        <row r="486">
          <cell r="B486">
            <v>20001485</v>
          </cell>
          <cell r="E486" t="str">
            <v>H/W유지보수</v>
          </cell>
          <cell r="F486" t="str">
            <v>[하자]</v>
          </cell>
          <cell r="G486" t="str">
            <v>교환설비</v>
          </cell>
          <cell r="H486" t="str">
            <v>IP교환시스템</v>
          </cell>
          <cell r="I486" t="str">
            <v>IPT_GATEWAY(Remote)</v>
          </cell>
          <cell r="K486" t="str">
            <v xml:space="preserve">[하자] 교환설비 IP교환시스템 IPT_GATEWAY(Remote) </v>
          </cell>
          <cell r="L486" t="str">
            <v>대</v>
          </cell>
          <cell r="M486">
            <v>200664</v>
          </cell>
          <cell r="N486">
            <v>200664</v>
          </cell>
          <cell r="R486" t="str">
            <v/>
          </cell>
        </row>
        <row r="487">
          <cell r="B487">
            <v>20001486</v>
          </cell>
          <cell r="E487" t="str">
            <v>H/W유지보수</v>
          </cell>
          <cell r="F487" t="str">
            <v>[하자]</v>
          </cell>
          <cell r="G487" t="str">
            <v>교환설비</v>
          </cell>
          <cell r="H487" t="str">
            <v>IP교환시스템</v>
          </cell>
          <cell r="I487" t="str">
            <v>IPT부가지원장치(XML,호추적등)</v>
          </cell>
          <cell r="K487" t="str">
            <v xml:space="preserve">[하자] 교환설비 IP교환시스템 IPT부가지원장치(XML,호추적등) </v>
          </cell>
          <cell r="L487" t="str">
            <v>대</v>
          </cell>
          <cell r="M487">
            <v>254107</v>
          </cell>
          <cell r="N487">
            <v>254107</v>
          </cell>
          <cell r="R487" t="str">
            <v/>
          </cell>
        </row>
        <row r="488">
          <cell r="B488">
            <v>20001487</v>
          </cell>
          <cell r="E488" t="str">
            <v>H/W유지보수</v>
          </cell>
          <cell r="F488" t="str">
            <v>[하자]</v>
          </cell>
          <cell r="G488" t="str">
            <v>교환설비</v>
          </cell>
          <cell r="H488" t="str">
            <v>IP계통운영통신시스템</v>
          </cell>
          <cell r="I488" t="str">
            <v>주장치(중,48회선이상)</v>
          </cell>
          <cell r="K488" t="str">
            <v xml:space="preserve">[하자] 교환설비 IP계통운영통신시스템 주장치(중,48회선이상) </v>
          </cell>
          <cell r="L488" t="str">
            <v>대</v>
          </cell>
          <cell r="M488">
            <v>146541</v>
          </cell>
          <cell r="N488">
            <v>146541</v>
          </cell>
          <cell r="R488" t="str">
            <v/>
          </cell>
        </row>
        <row r="489">
          <cell r="B489">
            <v>20001488</v>
          </cell>
          <cell r="E489" t="str">
            <v>H/W유지보수</v>
          </cell>
          <cell r="F489" t="str">
            <v>[하자]</v>
          </cell>
          <cell r="G489" t="str">
            <v>교환설비</v>
          </cell>
          <cell r="H489" t="str">
            <v>IP계통운영통신시스템</v>
          </cell>
          <cell r="I489" t="str">
            <v>주장치(소,48회선미만)</v>
          </cell>
          <cell r="K489" t="str">
            <v xml:space="preserve">[하자] 교환설비 IP계통운영통신시스템 주장치(소,48회선미만) </v>
          </cell>
          <cell r="L489" t="str">
            <v>대</v>
          </cell>
          <cell r="M489">
            <v>102803</v>
          </cell>
          <cell r="N489">
            <v>102803</v>
          </cell>
          <cell r="R489" t="str">
            <v/>
          </cell>
        </row>
        <row r="490">
          <cell r="B490">
            <v>20001489</v>
          </cell>
          <cell r="E490" t="str">
            <v>H/W유지보수</v>
          </cell>
          <cell r="F490" t="str">
            <v>[하자]</v>
          </cell>
          <cell r="G490" t="str">
            <v>교환설비</v>
          </cell>
          <cell r="H490" t="str">
            <v>IP계통운영통신시스템</v>
          </cell>
          <cell r="I490" t="str">
            <v>IP계통운영 녹음장치</v>
          </cell>
          <cell r="K490" t="str">
            <v xml:space="preserve">[하자] 교환설비 IP계통운영통신시스템 IP계통운영 녹음장치 </v>
          </cell>
          <cell r="L490" t="str">
            <v>대</v>
          </cell>
          <cell r="M490">
            <v>35552</v>
          </cell>
          <cell r="N490">
            <v>35552</v>
          </cell>
          <cell r="R490" t="str">
            <v/>
          </cell>
        </row>
        <row r="491">
          <cell r="B491">
            <v>20001490</v>
          </cell>
          <cell r="E491" t="str">
            <v>H/W유지보수</v>
          </cell>
          <cell r="F491" t="str">
            <v>[하자]</v>
          </cell>
          <cell r="G491" t="str">
            <v>교환설비</v>
          </cell>
          <cell r="H491" t="str">
            <v>IP계통운영통신시스템</v>
          </cell>
          <cell r="I491" t="str">
            <v>IP계통운영 부가지원장치(ARS, NAC)</v>
          </cell>
          <cell r="K491" t="str">
            <v xml:space="preserve">[하자] 교환설비 IP계통운영통신시스템 IP계통운영 부가지원장치(ARS, NAC) </v>
          </cell>
          <cell r="L491" t="str">
            <v>대</v>
          </cell>
          <cell r="M491">
            <v>35032</v>
          </cell>
          <cell r="N491">
            <v>35032</v>
          </cell>
          <cell r="R491" t="str">
            <v/>
          </cell>
        </row>
        <row r="492">
          <cell r="B492">
            <v>20001491</v>
          </cell>
          <cell r="E492" t="str">
            <v>H/W유지보수</v>
          </cell>
          <cell r="F492" t="str">
            <v>[하자]</v>
          </cell>
          <cell r="G492" t="str">
            <v>교환설비</v>
          </cell>
          <cell r="H492" t="str">
            <v>IP계통운영통신시스템</v>
          </cell>
          <cell r="I492" t="str">
            <v>IP사령원콘솔</v>
          </cell>
          <cell r="K492" t="str">
            <v xml:space="preserve">[하자] 교환설비 IP계통운영통신시스템 IP사령원콘솔 </v>
          </cell>
          <cell r="L492" t="str">
            <v>대</v>
          </cell>
          <cell r="M492">
            <v>9329</v>
          </cell>
          <cell r="N492">
            <v>9329</v>
          </cell>
          <cell r="R492" t="str">
            <v/>
          </cell>
        </row>
        <row r="493">
          <cell r="B493">
            <v>20001492</v>
          </cell>
          <cell r="E493" t="str">
            <v>H/W유지보수</v>
          </cell>
          <cell r="F493" t="str">
            <v>[하자]</v>
          </cell>
          <cell r="G493" t="str">
            <v>교환설비</v>
          </cell>
          <cell r="H493" t="str">
            <v>IP계통운영통신시스템</v>
          </cell>
          <cell r="I493" t="str">
            <v>EoPDH</v>
          </cell>
          <cell r="K493" t="str">
            <v xml:space="preserve">[하자] 교환설비 IP계통운영통신시스템 EoPDH </v>
          </cell>
          <cell r="L493" t="str">
            <v>대</v>
          </cell>
          <cell r="M493">
            <v>9285</v>
          </cell>
          <cell r="N493">
            <v>9285</v>
          </cell>
          <cell r="R493" t="str">
            <v/>
          </cell>
        </row>
        <row r="494">
          <cell r="B494">
            <v>20001493</v>
          </cell>
          <cell r="E494" t="str">
            <v>H/W유지보수</v>
          </cell>
          <cell r="F494" t="str">
            <v>[하자]</v>
          </cell>
          <cell r="G494" t="str">
            <v>교환설비</v>
          </cell>
          <cell r="H494" t="str">
            <v>계통운영통신시스템</v>
          </cell>
          <cell r="I494" t="str">
            <v>키폰형 계통운영통신시스템</v>
          </cell>
          <cell r="K494" t="str">
            <v xml:space="preserve">[하자] 교환설비 계통운영통신시스템 키폰형 계통운영통신시스템 </v>
          </cell>
          <cell r="L494" t="str">
            <v>대</v>
          </cell>
          <cell r="M494">
            <v>80686</v>
          </cell>
          <cell r="N494">
            <v>80686</v>
          </cell>
          <cell r="R494" t="str">
            <v/>
          </cell>
        </row>
        <row r="495">
          <cell r="B495">
            <v>20001494</v>
          </cell>
          <cell r="E495" t="str">
            <v>H/W유지보수</v>
          </cell>
          <cell r="F495" t="str">
            <v>[하자]</v>
          </cell>
          <cell r="G495" t="str">
            <v>교환설비</v>
          </cell>
          <cell r="H495" t="str">
            <v>계통운영통신시스템</v>
          </cell>
          <cell r="I495" t="str">
            <v>간이형 계통운영통신시스템</v>
          </cell>
          <cell r="K495" t="str">
            <v xml:space="preserve">[하자] 교환설비 계통운영통신시스템 간이형 계통운영통신시스템 </v>
          </cell>
          <cell r="L495" t="str">
            <v>대</v>
          </cell>
          <cell r="M495">
            <v>1850</v>
          </cell>
          <cell r="N495">
            <v>1850</v>
          </cell>
          <cell r="R495" t="str">
            <v/>
          </cell>
        </row>
        <row r="496">
          <cell r="B496">
            <v>20001495</v>
          </cell>
          <cell r="E496" t="str">
            <v>H/W유지보수</v>
          </cell>
          <cell r="F496" t="str">
            <v>[하자]</v>
          </cell>
          <cell r="G496" t="str">
            <v>교환설비</v>
          </cell>
          <cell r="H496" t="str">
            <v>계통운영통신시스템</v>
          </cell>
          <cell r="I496" t="str">
            <v>디지털녹음장치</v>
          </cell>
          <cell r="K496" t="str">
            <v xml:space="preserve">[하자] 교환설비 계통운영통신시스템 디지털녹음장치 </v>
          </cell>
          <cell r="L496" t="str">
            <v>대</v>
          </cell>
          <cell r="M496">
            <v>94979</v>
          </cell>
          <cell r="N496">
            <v>94979</v>
          </cell>
          <cell r="R496" t="str">
            <v/>
          </cell>
        </row>
        <row r="497">
          <cell r="B497">
            <v>20001496</v>
          </cell>
          <cell r="E497" t="str">
            <v>H/W유지보수</v>
          </cell>
          <cell r="F497" t="str">
            <v>[하자]</v>
          </cell>
          <cell r="G497" t="str">
            <v>교환설비</v>
          </cell>
          <cell r="H497" t="str">
            <v>키폰</v>
          </cell>
          <cell r="I497" t="str">
            <v>키폰 주장치</v>
          </cell>
          <cell r="K497" t="str">
            <v xml:space="preserve">[하자] 교환설비 키폰 키폰 주장치 </v>
          </cell>
          <cell r="L497" t="str">
            <v>대</v>
          </cell>
          <cell r="M497">
            <v>14207</v>
          </cell>
          <cell r="N497">
            <v>14207</v>
          </cell>
          <cell r="R497" t="str">
            <v/>
          </cell>
        </row>
        <row r="498">
          <cell r="B498">
            <v>20001497</v>
          </cell>
          <cell r="E498" t="str">
            <v>H/W유지보수</v>
          </cell>
          <cell r="F498" t="str">
            <v>[하자]</v>
          </cell>
          <cell r="G498" t="str">
            <v>교환설비</v>
          </cell>
          <cell r="H498" t="str">
            <v>비디오폰</v>
          </cell>
          <cell r="I498" t="str">
            <v>비디오폰</v>
          </cell>
          <cell r="K498" t="str">
            <v xml:space="preserve">[하자] 교환설비 비디오폰 비디오폰 </v>
          </cell>
          <cell r="L498" t="str">
            <v>대</v>
          </cell>
          <cell r="M498">
            <v>465</v>
          </cell>
          <cell r="N498">
            <v>465</v>
          </cell>
          <cell r="R498" t="str">
            <v/>
          </cell>
        </row>
        <row r="499">
          <cell r="B499">
            <v>20001498</v>
          </cell>
          <cell r="E499" t="str">
            <v>H/W유지보수</v>
          </cell>
          <cell r="F499" t="str">
            <v>[하자]</v>
          </cell>
          <cell r="G499" t="str">
            <v>교환설비</v>
          </cell>
          <cell r="H499" t="str">
            <v>인터폰</v>
          </cell>
          <cell r="I499" t="str">
            <v>인터폰</v>
          </cell>
          <cell r="K499" t="str">
            <v xml:space="preserve">[하자] 교환설비 인터폰 인터폰 </v>
          </cell>
          <cell r="L499" t="str">
            <v>대</v>
          </cell>
          <cell r="M499">
            <v>240</v>
          </cell>
          <cell r="N499">
            <v>240</v>
          </cell>
          <cell r="R499" t="str">
            <v/>
          </cell>
        </row>
        <row r="500">
          <cell r="B500">
            <v>20001499</v>
          </cell>
          <cell r="E500" t="str">
            <v>H/W유지보수</v>
          </cell>
          <cell r="F500" t="str">
            <v>[하자]</v>
          </cell>
          <cell r="G500" t="str">
            <v>교환설비</v>
          </cell>
          <cell r="H500" t="str">
            <v>일반전화기</v>
          </cell>
          <cell r="I500" t="str">
            <v>다기능전화기(디지털폰,키폰)</v>
          </cell>
          <cell r="K500" t="str">
            <v xml:space="preserve">[하자] 교환설비 일반전화기 다기능전화기(디지털폰,키폰) </v>
          </cell>
          <cell r="L500" t="str">
            <v>대</v>
          </cell>
          <cell r="M500">
            <v>132</v>
          </cell>
          <cell r="N500">
            <v>132</v>
          </cell>
          <cell r="R500" t="str">
            <v/>
          </cell>
        </row>
        <row r="501">
          <cell r="B501">
            <v>20001500</v>
          </cell>
          <cell r="E501" t="str">
            <v>H/W유지보수</v>
          </cell>
          <cell r="F501" t="str">
            <v>[하자]</v>
          </cell>
          <cell r="G501" t="str">
            <v>교환설비</v>
          </cell>
          <cell r="H501" t="str">
            <v>일반전화기</v>
          </cell>
          <cell r="I501" t="str">
            <v>무선전화기</v>
          </cell>
          <cell r="K501" t="str">
            <v xml:space="preserve">[하자] 교환설비 일반전화기 무선전화기 </v>
          </cell>
          <cell r="L501" t="str">
            <v>대</v>
          </cell>
          <cell r="M501">
            <v>82</v>
          </cell>
          <cell r="N501">
            <v>82</v>
          </cell>
          <cell r="R501" t="str">
            <v/>
          </cell>
        </row>
        <row r="502">
          <cell r="B502">
            <v>20001501</v>
          </cell>
          <cell r="E502" t="str">
            <v>H/W유지보수</v>
          </cell>
          <cell r="F502" t="str">
            <v>[하자]</v>
          </cell>
          <cell r="G502" t="str">
            <v>교환설비</v>
          </cell>
          <cell r="H502" t="str">
            <v>IP전화기</v>
          </cell>
          <cell r="I502" t="str">
            <v>IP전화기(고급형)</v>
          </cell>
          <cell r="K502" t="str">
            <v xml:space="preserve">[하자] 교환설비 IP전화기 IP전화기(고급형) </v>
          </cell>
          <cell r="L502" t="str">
            <v>대</v>
          </cell>
          <cell r="M502">
            <v>234</v>
          </cell>
          <cell r="N502">
            <v>234</v>
          </cell>
          <cell r="R502" t="str">
            <v/>
          </cell>
        </row>
        <row r="503">
          <cell r="B503">
            <v>20001502</v>
          </cell>
          <cell r="E503" t="str">
            <v>H/W유지보수</v>
          </cell>
          <cell r="F503" t="str">
            <v>[하자]</v>
          </cell>
          <cell r="G503" t="str">
            <v>교환설비</v>
          </cell>
          <cell r="H503" t="str">
            <v>IP전화기</v>
          </cell>
          <cell r="I503" t="str">
            <v>IP전화기(보급형)</v>
          </cell>
          <cell r="K503" t="str">
            <v xml:space="preserve">[하자] 교환설비 IP전화기 IP전화기(보급형) </v>
          </cell>
          <cell r="L503" t="str">
            <v>대</v>
          </cell>
          <cell r="M503">
            <v>168</v>
          </cell>
          <cell r="N503">
            <v>168</v>
          </cell>
          <cell r="R503" t="str">
            <v/>
          </cell>
        </row>
        <row r="504">
          <cell r="B504">
            <v>20001503</v>
          </cell>
          <cell r="E504" t="str">
            <v>H/W유지보수</v>
          </cell>
          <cell r="F504" t="str">
            <v>[하자]</v>
          </cell>
          <cell r="G504" t="str">
            <v>교환설비</v>
          </cell>
          <cell r="H504" t="str">
            <v>팩시밀리</v>
          </cell>
          <cell r="I504" t="str">
            <v>팩시밀리</v>
          </cell>
          <cell r="K504" t="str">
            <v xml:space="preserve">[하자] 교환설비 팩시밀리 팩시밀리 </v>
          </cell>
          <cell r="L504" t="str">
            <v>대</v>
          </cell>
          <cell r="M504">
            <v>467</v>
          </cell>
          <cell r="N504">
            <v>467</v>
          </cell>
          <cell r="Q504" t="str">
            <v>유지보수</v>
          </cell>
          <cell r="R504">
            <v>341</v>
          </cell>
        </row>
        <row r="505">
          <cell r="B505">
            <v>20001504</v>
          </cell>
          <cell r="E505" t="str">
            <v>H/W유지보수</v>
          </cell>
          <cell r="F505" t="str">
            <v>[하자]</v>
          </cell>
          <cell r="G505" t="str">
            <v>무선설비</v>
          </cell>
          <cell r="H505" t="str">
            <v>UHF, VHF</v>
          </cell>
          <cell r="I505" t="str">
            <v>고정, 기지국</v>
          </cell>
          <cell r="K505" t="str">
            <v xml:space="preserve">[하자] 무선설비 UHF, VHF 고정, 기지국 </v>
          </cell>
          <cell r="L505" t="str">
            <v>대</v>
          </cell>
          <cell r="M505">
            <v>14212</v>
          </cell>
          <cell r="N505">
            <v>14212</v>
          </cell>
          <cell r="R505" t="str">
            <v/>
          </cell>
        </row>
        <row r="506">
          <cell r="B506">
            <v>20001505</v>
          </cell>
          <cell r="E506" t="str">
            <v>H/W유지보수</v>
          </cell>
          <cell r="F506" t="str">
            <v>[하자]</v>
          </cell>
          <cell r="G506" t="str">
            <v>무선설비</v>
          </cell>
          <cell r="H506" t="str">
            <v>UHF, VHF</v>
          </cell>
          <cell r="I506" t="str">
            <v>육상이동국</v>
          </cell>
          <cell r="K506" t="str">
            <v xml:space="preserve">[하자] 무선설비 UHF, VHF 육상이동국 </v>
          </cell>
          <cell r="L506" t="str">
            <v>대</v>
          </cell>
          <cell r="M506">
            <v>10471</v>
          </cell>
          <cell r="N506">
            <v>10471</v>
          </cell>
          <cell r="R506" t="str">
            <v/>
          </cell>
        </row>
        <row r="507">
          <cell r="B507">
            <v>20001506</v>
          </cell>
          <cell r="E507" t="str">
            <v>H/W유지보수</v>
          </cell>
          <cell r="F507" t="str">
            <v>[하자]</v>
          </cell>
          <cell r="G507" t="str">
            <v>무선설비</v>
          </cell>
          <cell r="H507" t="str">
            <v>UHF, VHF</v>
          </cell>
          <cell r="I507" t="str">
            <v>휴대용</v>
          </cell>
          <cell r="K507" t="str">
            <v xml:space="preserve">[하자] 무선설비 UHF, VHF 휴대용 </v>
          </cell>
          <cell r="L507" t="str">
            <v>대</v>
          </cell>
          <cell r="M507">
            <v>892</v>
          </cell>
          <cell r="N507">
            <v>892</v>
          </cell>
          <cell r="R507" t="str">
            <v/>
          </cell>
        </row>
        <row r="508">
          <cell r="B508">
            <v>20001507</v>
          </cell>
          <cell r="E508" t="str">
            <v>H/W유지보수</v>
          </cell>
          <cell r="F508" t="str">
            <v>[하자]</v>
          </cell>
          <cell r="G508" t="str">
            <v>무선설비</v>
          </cell>
          <cell r="H508" t="str">
            <v>디지털TRS</v>
          </cell>
          <cell r="I508" t="str">
            <v>디지털TRS 교환기</v>
          </cell>
          <cell r="K508" t="str">
            <v xml:space="preserve">[하자] 무선설비 디지털TRS 디지털TRS 교환기 </v>
          </cell>
          <cell r="L508" t="str">
            <v>대</v>
          </cell>
          <cell r="M508">
            <v>1177585</v>
          </cell>
          <cell r="N508">
            <v>1177585</v>
          </cell>
          <cell r="R508" t="str">
            <v/>
          </cell>
        </row>
        <row r="509">
          <cell r="B509">
            <v>20001508</v>
          </cell>
          <cell r="E509" t="str">
            <v>H/W유지보수</v>
          </cell>
          <cell r="F509" t="str">
            <v>[하자]</v>
          </cell>
          <cell r="G509" t="str">
            <v>무선설비</v>
          </cell>
          <cell r="H509" t="str">
            <v>디지털TRS</v>
          </cell>
          <cell r="I509" t="str">
            <v>이동중계(국)장치(1)</v>
          </cell>
          <cell r="K509" t="str">
            <v xml:space="preserve">[하자] 무선설비 디지털TRS 이동중계(국)장치(1) </v>
          </cell>
          <cell r="L509" t="str">
            <v>대</v>
          </cell>
          <cell r="M509">
            <v>407093</v>
          </cell>
          <cell r="N509">
            <v>407093</v>
          </cell>
          <cell r="R509" t="str">
            <v/>
          </cell>
        </row>
        <row r="510">
          <cell r="B510">
            <v>20001509</v>
          </cell>
          <cell r="E510" t="str">
            <v>H/W유지보수</v>
          </cell>
          <cell r="F510" t="str">
            <v>[하자]</v>
          </cell>
          <cell r="G510" t="str">
            <v>무선설비</v>
          </cell>
          <cell r="H510" t="str">
            <v>디지털TRS</v>
          </cell>
          <cell r="I510" t="str">
            <v>무선통신장치(WiMAX)</v>
          </cell>
          <cell r="K510" t="str">
            <v xml:space="preserve">[하자] 무선설비 디지털TRS 무선통신장치(WiMAX) </v>
          </cell>
          <cell r="L510" t="str">
            <v>대</v>
          </cell>
          <cell r="M510">
            <v>49166</v>
          </cell>
          <cell r="N510">
            <v>49166</v>
          </cell>
          <cell r="R510" t="str">
            <v/>
          </cell>
        </row>
        <row r="511">
          <cell r="B511">
            <v>20001510</v>
          </cell>
          <cell r="E511" t="str">
            <v>H/W유지보수</v>
          </cell>
          <cell r="F511" t="str">
            <v>[하자]</v>
          </cell>
          <cell r="G511" t="str">
            <v>무선설비</v>
          </cell>
          <cell r="H511" t="str">
            <v>디지털TRS</v>
          </cell>
          <cell r="I511" t="str">
            <v>TDM GW(SLOT형)</v>
          </cell>
          <cell r="K511" t="str">
            <v xml:space="preserve">[하자] 무선설비 디지털TRS TDM GW(SLOT형) </v>
          </cell>
          <cell r="L511" t="str">
            <v>대</v>
          </cell>
          <cell r="M511">
            <v>6221</v>
          </cell>
          <cell r="N511">
            <v>6221</v>
          </cell>
          <cell r="R511" t="str">
            <v/>
          </cell>
        </row>
        <row r="512">
          <cell r="B512">
            <v>20001511</v>
          </cell>
          <cell r="E512" t="str">
            <v>H/W유지보수</v>
          </cell>
          <cell r="F512" t="str">
            <v>[하자]</v>
          </cell>
          <cell r="G512" t="str">
            <v>무선설비</v>
          </cell>
          <cell r="H512" t="str">
            <v>디지털TRS</v>
          </cell>
          <cell r="I512" t="str">
            <v>TDM GW(단독형)</v>
          </cell>
          <cell r="K512" t="str">
            <v xml:space="preserve">[하자] 무선설비 디지털TRS TDM GW(단독형) </v>
          </cell>
          <cell r="L512" t="str">
            <v>대</v>
          </cell>
          <cell r="M512">
            <v>7774</v>
          </cell>
          <cell r="N512">
            <v>7774</v>
          </cell>
          <cell r="R512" t="str">
            <v/>
          </cell>
        </row>
        <row r="513">
          <cell r="B513">
            <v>20001512</v>
          </cell>
          <cell r="E513" t="str">
            <v>H/W유지보수</v>
          </cell>
          <cell r="F513" t="str">
            <v>[하자]</v>
          </cell>
          <cell r="G513" t="str">
            <v>무선설비</v>
          </cell>
          <cell r="H513" t="str">
            <v>디지털TRS</v>
          </cell>
          <cell r="I513" t="str">
            <v>차량용단말기/고정국(1)</v>
          </cell>
          <cell r="K513" t="str">
            <v xml:space="preserve">[하자] 무선설비 디지털TRS 차량용단말기/고정국(1) </v>
          </cell>
          <cell r="L513" t="str">
            <v>대</v>
          </cell>
          <cell r="M513">
            <v>4539</v>
          </cell>
          <cell r="N513">
            <v>4539</v>
          </cell>
          <cell r="R513" t="str">
            <v/>
          </cell>
        </row>
        <row r="514">
          <cell r="B514">
            <v>20001513</v>
          </cell>
          <cell r="E514" t="str">
            <v>H/W유지보수</v>
          </cell>
          <cell r="F514" t="str">
            <v>[하자]</v>
          </cell>
          <cell r="G514" t="str">
            <v>무선설비</v>
          </cell>
          <cell r="H514" t="str">
            <v>디지털TRS</v>
          </cell>
          <cell r="I514" t="str">
            <v>휴대용 단말기</v>
          </cell>
          <cell r="K514" t="str">
            <v xml:space="preserve">[하자] 무선설비 디지털TRS 휴대용 단말기 </v>
          </cell>
          <cell r="L514" t="str">
            <v>대</v>
          </cell>
          <cell r="M514">
            <v>338</v>
          </cell>
          <cell r="N514">
            <v>338</v>
          </cell>
          <cell r="R514" t="str">
            <v/>
          </cell>
        </row>
        <row r="515">
          <cell r="B515">
            <v>20001514</v>
          </cell>
          <cell r="E515" t="str">
            <v>H/W유지보수</v>
          </cell>
          <cell r="F515" t="str">
            <v>[하자]</v>
          </cell>
          <cell r="G515" t="str">
            <v>무선설비</v>
          </cell>
          <cell r="H515" t="str">
            <v>디지털TRS</v>
          </cell>
          <cell r="I515" t="str">
            <v>이동중계(국) 외함</v>
          </cell>
          <cell r="K515" t="str">
            <v xml:space="preserve">[하자] 무선설비 디지털TRS 이동중계(국) 외함 </v>
          </cell>
          <cell r="L515" t="str">
            <v>대</v>
          </cell>
          <cell r="M515">
            <v>36985</v>
          </cell>
          <cell r="N515">
            <v>36985</v>
          </cell>
          <cell r="R515" t="str">
            <v/>
          </cell>
        </row>
        <row r="516">
          <cell r="B516">
            <v>20001515</v>
          </cell>
          <cell r="E516" t="str">
            <v>H/W유지보수</v>
          </cell>
          <cell r="F516" t="str">
            <v>[하자]</v>
          </cell>
          <cell r="G516" t="str">
            <v>무선설비</v>
          </cell>
          <cell r="H516" t="str">
            <v>디지털TRS</v>
          </cell>
          <cell r="I516" t="str">
            <v>환경감시시스템</v>
          </cell>
          <cell r="K516" t="str">
            <v xml:space="preserve">[하자] 무선설비 디지털TRS 환경감시시스템 </v>
          </cell>
          <cell r="L516" t="str">
            <v>대</v>
          </cell>
          <cell r="M516">
            <v>45533</v>
          </cell>
          <cell r="N516">
            <v>45533</v>
          </cell>
          <cell r="R516" t="str">
            <v/>
          </cell>
        </row>
        <row r="517">
          <cell r="B517">
            <v>20001516</v>
          </cell>
          <cell r="E517" t="str">
            <v>H/W유지보수</v>
          </cell>
          <cell r="F517" t="str">
            <v>[하자]</v>
          </cell>
          <cell r="G517" t="str">
            <v>무선설비</v>
          </cell>
          <cell r="H517" t="str">
            <v>디지털TRS</v>
          </cell>
          <cell r="I517" t="str">
            <v>신기동보수 단말장치</v>
          </cell>
          <cell r="K517" t="str">
            <v xml:space="preserve">[하자] 무선설비 디지털TRS 신기동보수 단말장치 </v>
          </cell>
          <cell r="L517" t="str">
            <v>대</v>
          </cell>
          <cell r="M517">
            <v>10717</v>
          </cell>
          <cell r="N517">
            <v>10717</v>
          </cell>
          <cell r="R517" t="str">
            <v/>
          </cell>
        </row>
        <row r="518">
          <cell r="B518">
            <v>20001517</v>
          </cell>
          <cell r="E518" t="str">
            <v>H/W유지보수</v>
          </cell>
          <cell r="F518" t="str">
            <v>[하자]</v>
          </cell>
          <cell r="G518" t="str">
            <v>무선설비</v>
          </cell>
          <cell r="H518" t="str">
            <v>디지털TRS</v>
          </cell>
          <cell r="I518" t="str">
            <v>전원계통보호장치</v>
          </cell>
          <cell r="K518" t="str">
            <v xml:space="preserve">[하자] 무선설비 디지털TRS 전원계통보호장치 </v>
          </cell>
          <cell r="L518" t="str">
            <v>대</v>
          </cell>
          <cell r="M518">
            <v>48511</v>
          </cell>
          <cell r="N518">
            <v>48511</v>
          </cell>
          <cell r="R518" t="str">
            <v/>
          </cell>
        </row>
        <row r="519">
          <cell r="B519">
            <v>20001518</v>
          </cell>
          <cell r="E519" t="str">
            <v>H/W유지보수</v>
          </cell>
          <cell r="F519" t="str">
            <v>[하자]</v>
          </cell>
          <cell r="G519" t="str">
            <v>무선설비</v>
          </cell>
          <cell r="H519" t="str">
            <v>디지털TRS</v>
          </cell>
          <cell r="I519" t="str">
            <v>풍속측정데이타통신시스템</v>
          </cell>
          <cell r="K519" t="str">
            <v xml:space="preserve">[하자] 무선설비 디지털TRS 풍속측정데이타통신시스템 </v>
          </cell>
          <cell r="L519" t="str">
            <v>대</v>
          </cell>
          <cell r="M519">
            <v>3853</v>
          </cell>
          <cell r="N519">
            <v>3853</v>
          </cell>
          <cell r="R519" t="str">
            <v/>
          </cell>
        </row>
        <row r="520">
          <cell r="B520">
            <v>20001519</v>
          </cell>
          <cell r="E520" t="str">
            <v>H/W유지보수</v>
          </cell>
          <cell r="F520" t="str">
            <v>[하자]</v>
          </cell>
          <cell r="G520" t="str">
            <v>무선설비</v>
          </cell>
          <cell r="H520" t="str">
            <v>디지털TRS</v>
          </cell>
          <cell r="I520" t="str">
            <v>지하전력구용 중계기</v>
          </cell>
          <cell r="K520" t="str">
            <v xml:space="preserve">[하자] 무선설비 디지털TRS 지하전력구용 중계기 </v>
          </cell>
          <cell r="L520" t="str">
            <v>대</v>
          </cell>
          <cell r="M520">
            <v>50148</v>
          </cell>
          <cell r="N520">
            <v>50148</v>
          </cell>
          <cell r="R520" t="str">
            <v/>
          </cell>
        </row>
        <row r="521">
          <cell r="B521">
            <v>20001520</v>
          </cell>
          <cell r="E521" t="str">
            <v>H/W유지보수</v>
          </cell>
          <cell r="F521" t="str">
            <v>[하자]</v>
          </cell>
          <cell r="G521" t="str">
            <v>무선설비</v>
          </cell>
          <cell r="H521" t="str">
            <v>디지털TRS</v>
          </cell>
          <cell r="I521" t="str">
            <v>지하전력구용 선로증폭기</v>
          </cell>
          <cell r="K521" t="str">
            <v xml:space="preserve">[하자] 무선설비 디지털TRS 지하전력구용 선로증폭기 </v>
          </cell>
          <cell r="L521" t="str">
            <v>대</v>
          </cell>
          <cell r="M521">
            <v>24023</v>
          </cell>
          <cell r="N521">
            <v>24023</v>
          </cell>
          <cell r="R521" t="str">
            <v/>
          </cell>
        </row>
        <row r="522">
          <cell r="B522">
            <v>20001521</v>
          </cell>
          <cell r="E522" t="str">
            <v>H/W유지보수</v>
          </cell>
          <cell r="F522" t="str">
            <v>[하자]</v>
          </cell>
          <cell r="G522" t="str">
            <v>무선설비</v>
          </cell>
          <cell r="H522" t="str">
            <v>GPS</v>
          </cell>
          <cell r="I522" t="str">
            <v>GPS 기준국장치</v>
          </cell>
          <cell r="K522" t="str">
            <v xml:space="preserve">[하자] 무선설비 GPS GPS 기준국장치 </v>
          </cell>
          <cell r="L522" t="str">
            <v>대</v>
          </cell>
          <cell r="M522">
            <v>39805</v>
          </cell>
          <cell r="N522">
            <v>39805</v>
          </cell>
          <cell r="R522" t="str">
            <v/>
          </cell>
        </row>
        <row r="523">
          <cell r="B523">
            <v>20001522</v>
          </cell>
          <cell r="E523" t="str">
            <v>H/W유지보수</v>
          </cell>
          <cell r="F523" t="str">
            <v>[하자]</v>
          </cell>
          <cell r="G523" t="str">
            <v>무선설비</v>
          </cell>
          <cell r="H523" t="str">
            <v>GPS</v>
          </cell>
          <cell r="I523" t="str">
            <v>GPS 이동국(휴대용)장치</v>
          </cell>
          <cell r="K523" t="str">
            <v xml:space="preserve">[하자] 무선설비 GPS GPS 이동국(휴대용)장치 </v>
          </cell>
          <cell r="L523" t="str">
            <v>대</v>
          </cell>
          <cell r="M523">
            <v>35570</v>
          </cell>
          <cell r="N523">
            <v>35570</v>
          </cell>
          <cell r="R523" t="str">
            <v/>
          </cell>
        </row>
        <row r="524">
          <cell r="B524">
            <v>20001523</v>
          </cell>
          <cell r="E524" t="str">
            <v>H/W유지보수</v>
          </cell>
          <cell r="F524" t="str">
            <v>[하자]</v>
          </cell>
          <cell r="G524" t="str">
            <v>무선설비</v>
          </cell>
          <cell r="H524" t="str">
            <v>GPS</v>
          </cell>
          <cell r="I524" t="str">
            <v>배전기동보수반 주장치</v>
          </cell>
          <cell r="K524" t="str">
            <v xml:space="preserve">[하자] 무선설비 GPS 배전기동보수반 주장치 </v>
          </cell>
          <cell r="L524" t="str">
            <v>대</v>
          </cell>
          <cell r="M524">
            <v>99370</v>
          </cell>
          <cell r="N524">
            <v>99370</v>
          </cell>
          <cell r="R524" t="str">
            <v/>
          </cell>
        </row>
        <row r="525">
          <cell r="B525">
            <v>20001524</v>
          </cell>
          <cell r="E525" t="str">
            <v>H/W유지보수</v>
          </cell>
          <cell r="F525" t="str">
            <v>[하자]</v>
          </cell>
          <cell r="G525" t="str">
            <v>무선설비</v>
          </cell>
          <cell r="H525" t="str">
            <v>GPS</v>
          </cell>
          <cell r="I525" t="str">
            <v>MOBILE DATA TERMINAL</v>
          </cell>
          <cell r="K525" t="str">
            <v xml:space="preserve">[하자] 무선설비 GPS MOBILE DATA TERMINAL </v>
          </cell>
          <cell r="L525" t="str">
            <v>대</v>
          </cell>
          <cell r="M525">
            <v>11992</v>
          </cell>
          <cell r="N525">
            <v>11992</v>
          </cell>
          <cell r="R525" t="str">
            <v/>
          </cell>
        </row>
        <row r="526">
          <cell r="B526">
            <v>20001525</v>
          </cell>
          <cell r="E526" t="str">
            <v>H/W유지보수</v>
          </cell>
          <cell r="F526" t="str">
            <v>[하자]</v>
          </cell>
          <cell r="G526" t="str">
            <v>무선설비</v>
          </cell>
          <cell r="H526" t="str">
            <v>M/W</v>
          </cell>
          <cell r="I526" t="str">
            <v>M/W 주장치</v>
          </cell>
          <cell r="K526" t="str">
            <v xml:space="preserve">[하자] 무선설비 M/W M/W 주장치 </v>
          </cell>
          <cell r="L526" t="str">
            <v>대</v>
          </cell>
          <cell r="M526">
            <v>7811</v>
          </cell>
          <cell r="N526">
            <v>7811</v>
          </cell>
          <cell r="R526" t="str">
            <v/>
          </cell>
        </row>
        <row r="527">
          <cell r="B527">
            <v>20001526</v>
          </cell>
          <cell r="E527" t="str">
            <v>H/W유지보수</v>
          </cell>
          <cell r="F527" t="str">
            <v>[하자]</v>
          </cell>
          <cell r="G527" t="str">
            <v>무선설비</v>
          </cell>
          <cell r="H527" t="str">
            <v>레이다</v>
          </cell>
          <cell r="I527" t="str">
            <v>무선감시장치</v>
          </cell>
          <cell r="K527" t="str">
            <v xml:space="preserve">[하자] 무선설비 레이다 무선감시장치 </v>
          </cell>
          <cell r="L527" t="str">
            <v>대</v>
          </cell>
          <cell r="M527">
            <v>504233</v>
          </cell>
          <cell r="N527">
            <v>504233</v>
          </cell>
          <cell r="R527" t="str">
            <v/>
          </cell>
        </row>
        <row r="528">
          <cell r="B528">
            <v>20001527</v>
          </cell>
          <cell r="E528" t="str">
            <v>H/W유지보수</v>
          </cell>
          <cell r="F528" t="str">
            <v>[하자]</v>
          </cell>
          <cell r="G528" t="str">
            <v>무선설비</v>
          </cell>
          <cell r="H528" t="str">
            <v>레이다</v>
          </cell>
          <cell r="I528" t="str">
            <v>레이다시스템</v>
          </cell>
          <cell r="K528" t="str">
            <v xml:space="preserve">[하자] 무선설비 레이다 레이다시스템 </v>
          </cell>
          <cell r="L528" t="str">
            <v>대</v>
          </cell>
          <cell r="M528">
            <v>693497</v>
          </cell>
          <cell r="N528">
            <v>693497</v>
          </cell>
          <cell r="R528" t="str">
            <v/>
          </cell>
        </row>
        <row r="529">
          <cell r="B529">
            <v>20001528</v>
          </cell>
          <cell r="E529" t="str">
            <v>H/W유지보수</v>
          </cell>
          <cell r="F529" t="str">
            <v>[하자]</v>
          </cell>
          <cell r="G529" t="str">
            <v>무선설비</v>
          </cell>
          <cell r="H529" t="str">
            <v>레이다</v>
          </cell>
          <cell r="I529" t="str">
            <v>카메라(선박감시용 적외선 특수카메라)</v>
          </cell>
          <cell r="K529" t="str">
            <v xml:space="preserve">[하자] 무선설비 레이다 카메라(선박감시용 적외선 특수카메라) </v>
          </cell>
          <cell r="L529" t="str">
            <v>대</v>
          </cell>
          <cell r="M529">
            <v>827203</v>
          </cell>
          <cell r="N529">
            <v>827203</v>
          </cell>
          <cell r="R529" t="str">
            <v/>
          </cell>
        </row>
        <row r="530">
          <cell r="B530">
            <v>20001529</v>
          </cell>
          <cell r="E530" t="str">
            <v>H/W유지보수</v>
          </cell>
          <cell r="F530" t="str">
            <v>[하자]</v>
          </cell>
          <cell r="G530" t="str">
            <v>무선설비</v>
          </cell>
          <cell r="H530" t="str">
            <v>레이다</v>
          </cell>
          <cell r="I530" t="str">
            <v>카메라(선박감시용 회전형 특수카메라)</v>
          </cell>
          <cell r="K530" t="str">
            <v xml:space="preserve">[하자] 무선설비 레이다 카메라(선박감시용 회전형 특수카메라) </v>
          </cell>
          <cell r="L530" t="str">
            <v>대</v>
          </cell>
          <cell r="M530">
            <v>23116</v>
          </cell>
          <cell r="N530">
            <v>23116</v>
          </cell>
          <cell r="R530" t="str">
            <v/>
          </cell>
        </row>
        <row r="531">
          <cell r="B531">
            <v>20001530</v>
          </cell>
          <cell r="E531" t="str">
            <v>H/W유지보수</v>
          </cell>
          <cell r="F531" t="str">
            <v>[하자]</v>
          </cell>
          <cell r="G531" t="str">
            <v>무선설비</v>
          </cell>
          <cell r="H531" t="str">
            <v xml:space="preserve">RFID기반 전력량계관리시스템 </v>
          </cell>
          <cell r="I531" t="str">
            <v>전력량계 단말</v>
          </cell>
          <cell r="K531" t="str">
            <v xml:space="preserve">[하자] 무선설비 RFID기반 전력량계관리시스템  전력량계 단말 </v>
          </cell>
          <cell r="L531" t="str">
            <v>대</v>
          </cell>
          <cell r="M531">
            <v>29288</v>
          </cell>
          <cell r="N531">
            <v>29288</v>
          </cell>
          <cell r="R531" t="str">
            <v/>
          </cell>
        </row>
        <row r="532">
          <cell r="B532">
            <v>20001531</v>
          </cell>
          <cell r="E532" t="str">
            <v>H/W유지보수</v>
          </cell>
          <cell r="F532" t="str">
            <v>[하자]</v>
          </cell>
          <cell r="G532" t="str">
            <v>무선설비</v>
          </cell>
          <cell r="H532" t="str">
            <v xml:space="preserve">RFID기반 전력량계관리시스템 </v>
          </cell>
          <cell r="I532" t="str">
            <v>전력량계 PDA</v>
          </cell>
          <cell r="K532" t="str">
            <v xml:space="preserve">[하자] 무선설비 RFID기반 전력량계관리시스템  전력량계 PDA </v>
          </cell>
          <cell r="L532" t="str">
            <v>대</v>
          </cell>
          <cell r="M532">
            <v>952</v>
          </cell>
          <cell r="N532">
            <v>952</v>
          </cell>
          <cell r="R532" t="str">
            <v/>
          </cell>
        </row>
        <row r="533">
          <cell r="B533">
            <v>20001532</v>
          </cell>
          <cell r="E533" t="str">
            <v>H/W유지보수</v>
          </cell>
          <cell r="F533" t="str">
            <v>[하자]</v>
          </cell>
          <cell r="G533" t="str">
            <v>운전감시 보안설비</v>
          </cell>
          <cell r="H533" t="str">
            <v>감시정보시스템</v>
          </cell>
          <cell r="I533" t="str">
            <v>카메라(옥외, 고정형)</v>
          </cell>
          <cell r="K533" t="str">
            <v xml:space="preserve">[하자] 운전감시 보안설비 감시정보시스템 카메라(옥외, 고정형) </v>
          </cell>
          <cell r="L533" t="str">
            <v>대</v>
          </cell>
          <cell r="M533">
            <v>13216</v>
          </cell>
          <cell r="N533">
            <v>13216</v>
          </cell>
          <cell r="R533" t="str">
            <v/>
          </cell>
        </row>
        <row r="534">
          <cell r="B534">
            <v>20001533</v>
          </cell>
          <cell r="E534" t="str">
            <v>H/W유지보수</v>
          </cell>
          <cell r="F534" t="str">
            <v>[하자]</v>
          </cell>
          <cell r="G534" t="str">
            <v>운전감시 보안설비</v>
          </cell>
          <cell r="H534" t="str">
            <v>감시정보시스템</v>
          </cell>
          <cell r="I534" t="str">
            <v>카메라(옥외, 회전형)</v>
          </cell>
          <cell r="K534" t="str">
            <v xml:space="preserve">[하자] 운전감시 보안설비 감시정보시스템 카메라(옥외, 회전형) </v>
          </cell>
          <cell r="L534" t="str">
            <v>대</v>
          </cell>
          <cell r="M534">
            <v>13484</v>
          </cell>
          <cell r="N534">
            <v>13484</v>
          </cell>
          <cell r="R534" t="str">
            <v/>
          </cell>
        </row>
        <row r="535">
          <cell r="B535">
            <v>20001534</v>
          </cell>
          <cell r="E535" t="str">
            <v>H/W유지보수</v>
          </cell>
          <cell r="F535" t="str">
            <v>[하자]</v>
          </cell>
          <cell r="G535" t="str">
            <v>운전감시 보안설비</v>
          </cell>
          <cell r="H535" t="str">
            <v>감시정보시스템</v>
          </cell>
          <cell r="I535" t="str">
            <v>카메라(옥내, 고정형)</v>
          </cell>
          <cell r="K535" t="str">
            <v xml:space="preserve">[하자] 운전감시 보안설비 감시정보시스템 카메라(옥내, 고정형) </v>
          </cell>
          <cell r="L535" t="str">
            <v>대</v>
          </cell>
          <cell r="M535">
            <v>5221</v>
          </cell>
          <cell r="N535">
            <v>5221</v>
          </cell>
          <cell r="R535" t="str">
            <v/>
          </cell>
        </row>
        <row r="536">
          <cell r="B536">
            <v>20001535</v>
          </cell>
          <cell r="E536" t="str">
            <v>H/W유지보수</v>
          </cell>
          <cell r="F536" t="str">
            <v>[하자]</v>
          </cell>
          <cell r="G536" t="str">
            <v>운전감시 보안설비</v>
          </cell>
          <cell r="H536" t="str">
            <v>감시정보시스템</v>
          </cell>
          <cell r="I536" t="str">
            <v>카메라(옥내, 회전형)</v>
          </cell>
          <cell r="K536" t="str">
            <v xml:space="preserve">[하자] 운전감시 보안설비 감시정보시스템 카메라(옥내, 회전형) </v>
          </cell>
          <cell r="L536" t="str">
            <v>대</v>
          </cell>
          <cell r="M536">
            <v>7063</v>
          </cell>
          <cell r="N536">
            <v>7063</v>
          </cell>
          <cell r="R536" t="str">
            <v/>
          </cell>
        </row>
        <row r="537">
          <cell r="B537">
            <v>20001536</v>
          </cell>
          <cell r="E537" t="str">
            <v>H/W유지보수</v>
          </cell>
          <cell r="F537" t="str">
            <v>[하자]</v>
          </cell>
          <cell r="G537" t="str">
            <v>운전감시 보안설비</v>
          </cell>
          <cell r="H537" t="str">
            <v>감시정보시스템</v>
          </cell>
          <cell r="I537" t="str">
            <v>카메라(적외선)</v>
          </cell>
          <cell r="K537" t="str">
            <v xml:space="preserve">[하자] 운전감시 보안설비 감시정보시스템 카메라(적외선) </v>
          </cell>
          <cell r="L537" t="str">
            <v>대</v>
          </cell>
          <cell r="M537">
            <v>9300</v>
          </cell>
          <cell r="N537">
            <v>9300</v>
          </cell>
          <cell r="R537" t="str">
            <v/>
          </cell>
        </row>
        <row r="538">
          <cell r="B538">
            <v>20001537</v>
          </cell>
          <cell r="E538" t="str">
            <v>H/W유지보수</v>
          </cell>
          <cell r="F538" t="str">
            <v>[하자]</v>
          </cell>
          <cell r="G538" t="str">
            <v>운전감시 보안설비</v>
          </cell>
          <cell r="H538" t="str">
            <v>감시정보시스템</v>
          </cell>
          <cell r="I538" t="str">
            <v>현장제어장치(광방식)</v>
          </cell>
          <cell r="K538" t="str">
            <v xml:space="preserve">[하자] 운전감시 보안설비 감시정보시스템 현장제어장치(광방식) </v>
          </cell>
          <cell r="L538" t="str">
            <v>대</v>
          </cell>
          <cell r="M538">
            <v>37526</v>
          </cell>
          <cell r="N538">
            <v>37526</v>
          </cell>
          <cell r="R538" t="str">
            <v/>
          </cell>
        </row>
        <row r="539">
          <cell r="B539">
            <v>20001538</v>
          </cell>
          <cell r="E539" t="str">
            <v>H/W유지보수</v>
          </cell>
          <cell r="F539" t="str">
            <v>[하자]</v>
          </cell>
          <cell r="G539" t="str">
            <v>운전감시 보안설비</v>
          </cell>
          <cell r="H539" t="str">
            <v>감시정보시스템</v>
          </cell>
          <cell r="I539" t="str">
            <v>현장제어장치(웹방식)</v>
          </cell>
          <cell r="K539" t="str">
            <v xml:space="preserve">[하자] 운전감시 보안설비 감시정보시스템 현장제어장치(웹방식) </v>
          </cell>
          <cell r="L539" t="str">
            <v>대</v>
          </cell>
          <cell r="M539">
            <v>38932</v>
          </cell>
          <cell r="N539">
            <v>38932</v>
          </cell>
          <cell r="R539" t="str">
            <v/>
          </cell>
        </row>
        <row r="540">
          <cell r="B540">
            <v>20001539</v>
          </cell>
          <cell r="E540" t="str">
            <v>H/W유지보수</v>
          </cell>
          <cell r="F540" t="str">
            <v>[하자]</v>
          </cell>
          <cell r="G540" t="str">
            <v>운전감시 보안설비</v>
          </cell>
          <cell r="H540" t="str">
            <v>감시정보시스템</v>
          </cell>
          <cell r="I540" t="str">
            <v>중앙제어장치(광방식)</v>
          </cell>
          <cell r="K540" t="str">
            <v xml:space="preserve">[하자] 운전감시 보안설비 감시정보시스템 중앙제어장치(광방식) </v>
          </cell>
          <cell r="L540" t="str">
            <v>대</v>
          </cell>
          <cell r="M540">
            <v>124372</v>
          </cell>
          <cell r="N540">
            <v>124372</v>
          </cell>
          <cell r="R540" t="str">
            <v/>
          </cell>
        </row>
        <row r="541">
          <cell r="B541">
            <v>20001540</v>
          </cell>
          <cell r="E541" t="str">
            <v>H/W유지보수</v>
          </cell>
          <cell r="F541" t="str">
            <v>[하자]</v>
          </cell>
          <cell r="G541" t="str">
            <v>운전감시 보안설비</v>
          </cell>
          <cell r="H541" t="str">
            <v>감시정보시스템</v>
          </cell>
          <cell r="I541" t="str">
            <v>중앙제어장치(웹방식)</v>
          </cell>
          <cell r="K541" t="str">
            <v xml:space="preserve">[하자] 운전감시 보안설비 감시정보시스템 중앙제어장치(웹방식) </v>
          </cell>
          <cell r="L541" t="str">
            <v>대</v>
          </cell>
          <cell r="M541">
            <v>72554</v>
          </cell>
          <cell r="N541">
            <v>72554</v>
          </cell>
          <cell r="R541" t="str">
            <v/>
          </cell>
        </row>
        <row r="542">
          <cell r="B542">
            <v>20001541</v>
          </cell>
          <cell r="E542" t="str">
            <v>H/W유지보수</v>
          </cell>
          <cell r="F542" t="str">
            <v>[하자]</v>
          </cell>
          <cell r="G542" t="str">
            <v>운전감시 보안설비</v>
          </cell>
          <cell r="H542" t="str">
            <v>감시정보시스템</v>
          </cell>
          <cell r="I542" t="str">
            <v>현장녹화장치</v>
          </cell>
          <cell r="K542" t="str">
            <v xml:space="preserve">[하자] 운전감시 보안설비 감시정보시스템 현장녹화장치 </v>
          </cell>
          <cell r="L542" t="str">
            <v>대</v>
          </cell>
          <cell r="M542">
            <v>28698</v>
          </cell>
          <cell r="N542">
            <v>28698</v>
          </cell>
          <cell r="R542" t="str">
            <v/>
          </cell>
        </row>
        <row r="543">
          <cell r="B543">
            <v>20001542</v>
          </cell>
          <cell r="E543" t="str">
            <v>H/W유지보수</v>
          </cell>
          <cell r="F543" t="str">
            <v>[하자]</v>
          </cell>
          <cell r="G543" t="str">
            <v>운전감시 보안설비</v>
          </cell>
          <cell r="H543" t="str">
            <v>감시정보시스템</v>
          </cell>
          <cell r="I543" t="str">
            <v>표준화프로토콜 변환장치</v>
          </cell>
          <cell r="K543" t="str">
            <v xml:space="preserve">[하자] 운전감시 보안설비 감시정보시스템 표준화프로토콜 변환장치 </v>
          </cell>
          <cell r="L543" t="str">
            <v>대</v>
          </cell>
          <cell r="M543">
            <v>11503</v>
          </cell>
          <cell r="N543">
            <v>11503</v>
          </cell>
          <cell r="R543" t="str">
            <v/>
          </cell>
        </row>
        <row r="544">
          <cell r="B544">
            <v>20001543</v>
          </cell>
          <cell r="E544" t="str">
            <v>H/W유지보수</v>
          </cell>
          <cell r="F544" t="str">
            <v>[하자]</v>
          </cell>
          <cell r="G544" t="str">
            <v>운전감시 보안설비</v>
          </cell>
          <cell r="H544" t="str">
            <v>감시정보시스템</v>
          </cell>
          <cell r="I544" t="str">
            <v>표준화 중앙제어서버장치</v>
          </cell>
          <cell r="K544" t="str">
            <v xml:space="preserve">[하자] 운전감시 보안설비 감시정보시스템 표준화 중앙제어서버장치 </v>
          </cell>
          <cell r="L544" t="str">
            <v>대</v>
          </cell>
          <cell r="M544">
            <v>33617</v>
          </cell>
          <cell r="N544">
            <v>33617</v>
          </cell>
          <cell r="R544" t="str">
            <v/>
          </cell>
        </row>
        <row r="545">
          <cell r="B545">
            <v>20001544</v>
          </cell>
          <cell r="E545" t="str">
            <v>H/W유지보수</v>
          </cell>
          <cell r="F545" t="str">
            <v>[하자]</v>
          </cell>
          <cell r="G545" t="str">
            <v>운전감시 보안설비</v>
          </cell>
          <cell r="H545" t="str">
            <v>감시정보시스템</v>
          </cell>
          <cell r="I545" t="str">
            <v>Audio Selector</v>
          </cell>
          <cell r="K545" t="str">
            <v xml:space="preserve">[하자] 운전감시 보안설비 감시정보시스템 Audio Selector </v>
          </cell>
          <cell r="L545" t="str">
            <v>대</v>
          </cell>
          <cell r="M545">
            <v>4761</v>
          </cell>
          <cell r="N545">
            <v>4761</v>
          </cell>
          <cell r="R545" t="str">
            <v/>
          </cell>
        </row>
        <row r="546">
          <cell r="B546">
            <v>20001545</v>
          </cell>
          <cell r="E546" t="str">
            <v>H/W유지보수</v>
          </cell>
          <cell r="F546" t="str">
            <v>[하자]</v>
          </cell>
          <cell r="G546" t="str">
            <v>운전감시 보안설비</v>
          </cell>
          <cell r="H546" t="str">
            <v>감시정보시스템</v>
          </cell>
          <cell r="I546" t="str">
            <v>Audio Server</v>
          </cell>
          <cell r="K546" t="str">
            <v xml:space="preserve">[하자] 운전감시 보안설비 감시정보시스템 Audio Server </v>
          </cell>
          <cell r="L546" t="str">
            <v>대</v>
          </cell>
          <cell r="M546">
            <v>5847</v>
          </cell>
          <cell r="N546">
            <v>5847</v>
          </cell>
          <cell r="R546" t="str">
            <v/>
          </cell>
        </row>
        <row r="547">
          <cell r="B547">
            <v>20001546</v>
          </cell>
          <cell r="E547" t="str">
            <v>H/W유지보수</v>
          </cell>
          <cell r="F547" t="str">
            <v>[하자]</v>
          </cell>
          <cell r="G547" t="str">
            <v>운전감시 보안설비</v>
          </cell>
          <cell r="H547" t="str">
            <v>감시정보시스템</v>
          </cell>
          <cell r="I547" t="str">
            <v>Video Server</v>
          </cell>
          <cell r="K547" t="str">
            <v xml:space="preserve">[하자] 운전감시 보안설비 감시정보시스템 Video Server </v>
          </cell>
          <cell r="L547" t="str">
            <v>대</v>
          </cell>
          <cell r="M547">
            <v>9761</v>
          </cell>
          <cell r="N547">
            <v>9761</v>
          </cell>
          <cell r="R547" t="str">
            <v/>
          </cell>
        </row>
        <row r="548">
          <cell r="B548">
            <v>20001547</v>
          </cell>
          <cell r="E548" t="str">
            <v>H/W유지보수</v>
          </cell>
          <cell r="F548" t="str">
            <v>[하자]</v>
          </cell>
          <cell r="G548" t="str">
            <v>운전감시 보안설비</v>
          </cell>
          <cell r="H548" t="str">
            <v>감시정보시스템</v>
          </cell>
          <cell r="I548" t="str">
            <v>Video Mux</v>
          </cell>
          <cell r="K548" t="str">
            <v xml:space="preserve">[하자] 운전감시 보안설비 감시정보시스템 Video Mux </v>
          </cell>
          <cell r="L548" t="str">
            <v>대</v>
          </cell>
          <cell r="M548">
            <v>7738</v>
          </cell>
          <cell r="N548">
            <v>7738</v>
          </cell>
          <cell r="R548" t="str">
            <v/>
          </cell>
        </row>
        <row r="549">
          <cell r="B549">
            <v>20001548</v>
          </cell>
          <cell r="E549" t="str">
            <v>H/W유지보수</v>
          </cell>
          <cell r="F549" t="str">
            <v>[하자]</v>
          </cell>
          <cell r="G549" t="str">
            <v>운전감시 보안설비</v>
          </cell>
          <cell r="H549" t="str">
            <v>감시정보시스템</v>
          </cell>
          <cell r="I549" t="str">
            <v>Matrix Switch</v>
          </cell>
          <cell r="K549" t="str">
            <v xml:space="preserve">[하자] 운전감시 보안설비 감시정보시스템 Matrix Switch </v>
          </cell>
          <cell r="L549" t="str">
            <v>대</v>
          </cell>
          <cell r="M549">
            <v>140514</v>
          </cell>
          <cell r="N549">
            <v>140514</v>
          </cell>
          <cell r="R549" t="str">
            <v/>
          </cell>
        </row>
        <row r="550">
          <cell r="B550">
            <v>20001549</v>
          </cell>
          <cell r="E550" t="str">
            <v>H/W유지보수</v>
          </cell>
          <cell r="F550" t="str">
            <v>[하자]</v>
          </cell>
          <cell r="G550" t="str">
            <v>운전감시 보안설비</v>
          </cell>
          <cell r="H550" t="str">
            <v>감시정보시스템</v>
          </cell>
          <cell r="I550" t="str">
            <v>광송신기/수신기</v>
          </cell>
          <cell r="K550" t="str">
            <v xml:space="preserve">[하자] 운전감시 보안설비 감시정보시스템 광송신기/수신기 </v>
          </cell>
          <cell r="L550" t="str">
            <v>대</v>
          </cell>
          <cell r="M550">
            <v>5602</v>
          </cell>
          <cell r="N550">
            <v>5602</v>
          </cell>
          <cell r="R550" t="str">
            <v/>
          </cell>
        </row>
        <row r="551">
          <cell r="B551">
            <v>20001550</v>
          </cell>
          <cell r="E551" t="str">
            <v>H/W유지보수</v>
          </cell>
          <cell r="F551" t="str">
            <v>[하자]</v>
          </cell>
          <cell r="G551" t="str">
            <v>운전감시 보안설비</v>
          </cell>
          <cell r="H551" t="str">
            <v>감시정보시스템</v>
          </cell>
          <cell r="I551" t="str">
            <v>영상분배기</v>
          </cell>
          <cell r="K551" t="str">
            <v xml:space="preserve">[하자] 운전감시 보안설비 감시정보시스템 영상분배기 </v>
          </cell>
          <cell r="L551" t="str">
            <v>대</v>
          </cell>
          <cell r="M551">
            <v>26140</v>
          </cell>
          <cell r="N551">
            <v>26140</v>
          </cell>
          <cell r="R551" t="str">
            <v/>
          </cell>
        </row>
        <row r="552">
          <cell r="B552">
            <v>20001551</v>
          </cell>
          <cell r="E552" t="str">
            <v>H/W유지보수</v>
          </cell>
          <cell r="F552" t="str">
            <v>[하자]</v>
          </cell>
          <cell r="G552" t="str">
            <v>운전감시 보안설비</v>
          </cell>
          <cell r="H552" t="str">
            <v>감시정보시스템</v>
          </cell>
          <cell r="I552" t="str">
            <v>1채널 영상처리장치</v>
          </cell>
          <cell r="K552" t="str">
            <v xml:space="preserve">[하자] 운전감시 보안설비 감시정보시스템 1채널 영상처리장치 </v>
          </cell>
          <cell r="L552" t="str">
            <v>대</v>
          </cell>
          <cell r="M552">
            <v>6425</v>
          </cell>
          <cell r="N552">
            <v>6425</v>
          </cell>
          <cell r="R552" t="str">
            <v/>
          </cell>
        </row>
        <row r="553">
          <cell r="B553">
            <v>20001552</v>
          </cell>
          <cell r="E553" t="str">
            <v>H/W유지보수</v>
          </cell>
          <cell r="F553" t="str">
            <v>[하자]</v>
          </cell>
          <cell r="G553" t="str">
            <v>운전감시 보안설비</v>
          </cell>
          <cell r="H553" t="str">
            <v>감시정보시스템</v>
          </cell>
          <cell r="I553" t="str">
            <v>1채널 영상처리장치(Audio확장형)</v>
          </cell>
          <cell r="K553" t="str">
            <v xml:space="preserve">[하자] 운전감시 보안설비 감시정보시스템 1채널 영상처리장치(Audio확장형) </v>
          </cell>
          <cell r="L553" t="str">
            <v>대</v>
          </cell>
          <cell r="M553">
            <v>7417</v>
          </cell>
          <cell r="N553">
            <v>7417</v>
          </cell>
          <cell r="R553" t="str">
            <v/>
          </cell>
        </row>
        <row r="554">
          <cell r="B554">
            <v>20001553</v>
          </cell>
          <cell r="E554" t="str">
            <v>H/W유지보수</v>
          </cell>
          <cell r="F554" t="str">
            <v>[하자]</v>
          </cell>
          <cell r="G554" t="str">
            <v>운전감시 보안설비</v>
          </cell>
          <cell r="H554" t="str">
            <v>감시정보시스템</v>
          </cell>
          <cell r="I554" t="str">
            <v>1채널 영상처리장치(조명확장형)</v>
          </cell>
          <cell r="K554" t="str">
            <v xml:space="preserve">[하자] 운전감시 보안설비 감시정보시스템 1채널 영상처리장치(조명확장형) </v>
          </cell>
          <cell r="L554" t="str">
            <v>대</v>
          </cell>
          <cell r="M554">
            <v>7497</v>
          </cell>
          <cell r="N554">
            <v>7497</v>
          </cell>
          <cell r="R554" t="str">
            <v/>
          </cell>
        </row>
        <row r="555">
          <cell r="B555">
            <v>20001554</v>
          </cell>
          <cell r="E555" t="str">
            <v>H/W유지보수</v>
          </cell>
          <cell r="F555" t="str">
            <v>[하자]</v>
          </cell>
          <cell r="G555" t="str">
            <v>운전감시 보안설비</v>
          </cell>
          <cell r="H555" t="str">
            <v>감시정보시스템</v>
          </cell>
          <cell r="I555" t="str">
            <v>1채널 영상처리장치(오디오/조명확장형)</v>
          </cell>
          <cell r="K555" t="str">
            <v xml:space="preserve">[하자] 운전감시 보안설비 감시정보시스템 1채널 영상처리장치(오디오/조명확장형) </v>
          </cell>
          <cell r="L555" t="str">
            <v>대</v>
          </cell>
          <cell r="M555">
            <v>8658</v>
          </cell>
          <cell r="N555">
            <v>8658</v>
          </cell>
          <cell r="R555" t="str">
            <v/>
          </cell>
        </row>
        <row r="556">
          <cell r="B556">
            <v>20001555</v>
          </cell>
          <cell r="E556" t="str">
            <v>H/W유지보수</v>
          </cell>
          <cell r="F556" t="str">
            <v>[하자]</v>
          </cell>
          <cell r="G556" t="str">
            <v>운전감시 보안설비</v>
          </cell>
          <cell r="H556" t="str">
            <v>감시정보시스템</v>
          </cell>
          <cell r="I556" t="str">
            <v>Pre AMP</v>
          </cell>
          <cell r="K556" t="str">
            <v xml:space="preserve">[하자] 운전감시 보안설비 감시정보시스템 Pre AMP </v>
          </cell>
          <cell r="L556" t="str">
            <v>대</v>
          </cell>
          <cell r="M556">
            <v>2774</v>
          </cell>
          <cell r="N556">
            <v>2774</v>
          </cell>
          <cell r="R556" t="str">
            <v/>
          </cell>
        </row>
        <row r="557">
          <cell r="B557">
            <v>20001556</v>
          </cell>
          <cell r="E557" t="str">
            <v>H/W유지보수</v>
          </cell>
          <cell r="F557" t="str">
            <v>[하자]</v>
          </cell>
          <cell r="G557" t="str">
            <v>운전감시 보안설비</v>
          </cell>
          <cell r="H557" t="str">
            <v>감시정보시스템</v>
          </cell>
          <cell r="I557" t="str">
            <v>AMP</v>
          </cell>
          <cell r="K557" t="str">
            <v xml:space="preserve">[하자] 운전감시 보안설비 감시정보시스템 AMP </v>
          </cell>
          <cell r="L557" t="str">
            <v>대</v>
          </cell>
          <cell r="M557">
            <v>5256</v>
          </cell>
          <cell r="N557">
            <v>5256</v>
          </cell>
          <cell r="R557" t="str">
            <v/>
          </cell>
        </row>
        <row r="558">
          <cell r="B558">
            <v>20001557</v>
          </cell>
          <cell r="E558" t="str">
            <v>H/W유지보수</v>
          </cell>
          <cell r="F558" t="str">
            <v>[하자]</v>
          </cell>
          <cell r="G558" t="str">
            <v>운전감시 보안설비</v>
          </cell>
          <cell r="H558" t="str">
            <v>감시정보시스템</v>
          </cell>
          <cell r="I558" t="str">
            <v>스피커</v>
          </cell>
          <cell r="K558" t="str">
            <v xml:space="preserve">[하자] 운전감시 보안설비 감시정보시스템 스피커 </v>
          </cell>
          <cell r="L558" t="str">
            <v>대</v>
          </cell>
          <cell r="M558">
            <v>64</v>
          </cell>
          <cell r="N558">
            <v>64</v>
          </cell>
          <cell r="R558" t="str">
            <v/>
          </cell>
        </row>
        <row r="559">
          <cell r="B559">
            <v>20001558</v>
          </cell>
          <cell r="E559" t="str">
            <v>H/W유지보수</v>
          </cell>
          <cell r="F559" t="str">
            <v>[하자]</v>
          </cell>
          <cell r="G559" t="str">
            <v>운전감시 보안설비</v>
          </cell>
          <cell r="H559" t="str">
            <v>감시정보시스템</v>
          </cell>
          <cell r="I559" t="str">
            <v>집합형 CSU</v>
          </cell>
          <cell r="K559" t="str">
            <v xml:space="preserve">[하자] 운전감시 보안설비 감시정보시스템 집합형 CSU </v>
          </cell>
          <cell r="L559" t="str">
            <v>대</v>
          </cell>
          <cell r="M559">
            <v>136</v>
          </cell>
          <cell r="N559">
            <v>136</v>
          </cell>
          <cell r="R559" t="str">
            <v/>
          </cell>
        </row>
        <row r="560">
          <cell r="B560">
            <v>20001559</v>
          </cell>
          <cell r="E560" t="str">
            <v>H/W유지보수</v>
          </cell>
          <cell r="F560" t="str">
            <v>[하자]</v>
          </cell>
          <cell r="G560" t="str">
            <v>운전감시 보안설비</v>
          </cell>
          <cell r="H560" t="str">
            <v>감시정보시스템</v>
          </cell>
          <cell r="I560" t="str">
            <v>단독형 CSU</v>
          </cell>
          <cell r="K560" t="str">
            <v xml:space="preserve">[하자] 운전감시 보안설비 감시정보시스템 단독형 CSU </v>
          </cell>
          <cell r="L560" t="str">
            <v>대</v>
          </cell>
          <cell r="M560">
            <v>185</v>
          </cell>
          <cell r="N560">
            <v>185</v>
          </cell>
          <cell r="R560" t="str">
            <v/>
          </cell>
        </row>
        <row r="561">
          <cell r="B561">
            <v>20001560</v>
          </cell>
          <cell r="E561" t="str">
            <v>H/W유지보수</v>
          </cell>
          <cell r="F561" t="str">
            <v>[하자]</v>
          </cell>
          <cell r="G561" t="str">
            <v>운전감시 보안설비</v>
          </cell>
          <cell r="H561" t="str">
            <v>감시정보시스템</v>
          </cell>
          <cell r="I561" t="str">
            <v>Router</v>
          </cell>
          <cell r="K561" t="str">
            <v xml:space="preserve">[하자] 운전감시 보안설비 감시정보시스템 Router </v>
          </cell>
          <cell r="L561" t="str">
            <v>대</v>
          </cell>
          <cell r="M561">
            <v>18149</v>
          </cell>
          <cell r="N561">
            <v>18149</v>
          </cell>
          <cell r="R561" t="str">
            <v/>
          </cell>
        </row>
        <row r="562">
          <cell r="B562">
            <v>20001561</v>
          </cell>
          <cell r="E562" t="str">
            <v>H/W유지보수</v>
          </cell>
          <cell r="F562" t="str">
            <v>[하자]</v>
          </cell>
          <cell r="G562" t="str">
            <v>운전감시 보안설비</v>
          </cell>
          <cell r="H562" t="str">
            <v>감시정보시스템</v>
          </cell>
          <cell r="I562" t="str">
            <v>HUB</v>
          </cell>
          <cell r="K562" t="str">
            <v xml:space="preserve">[하자] 운전감시 보안설비 감시정보시스템 HUB </v>
          </cell>
          <cell r="L562" t="str">
            <v>대</v>
          </cell>
          <cell r="M562">
            <v>492</v>
          </cell>
          <cell r="N562">
            <v>492</v>
          </cell>
          <cell r="R562" t="str">
            <v/>
          </cell>
        </row>
        <row r="563">
          <cell r="B563">
            <v>20001562</v>
          </cell>
          <cell r="E563" t="str">
            <v>H/W유지보수</v>
          </cell>
          <cell r="F563" t="str">
            <v>[하자]</v>
          </cell>
          <cell r="G563" t="str">
            <v>운전감시 보안설비</v>
          </cell>
          <cell r="H563" t="str">
            <v>감시정보시스템</v>
          </cell>
          <cell r="I563" t="str">
            <v>AIU</v>
          </cell>
          <cell r="K563" t="str">
            <v xml:space="preserve">[하자] 운전감시 보안설비 감시정보시스템 AIU </v>
          </cell>
          <cell r="L563" t="str">
            <v>대</v>
          </cell>
          <cell r="M563">
            <v>11133</v>
          </cell>
          <cell r="N563">
            <v>11133</v>
          </cell>
          <cell r="R563" t="str">
            <v/>
          </cell>
        </row>
        <row r="564">
          <cell r="B564">
            <v>20001563</v>
          </cell>
          <cell r="E564" t="str">
            <v>H/W유지보수</v>
          </cell>
          <cell r="F564" t="str">
            <v>[하자]</v>
          </cell>
          <cell r="G564" t="str">
            <v>운전감시 보안설비</v>
          </cell>
          <cell r="H564" t="str">
            <v>감시정보시스템</v>
          </cell>
          <cell r="I564" t="str">
            <v>Light Controller</v>
          </cell>
          <cell r="K564" t="str">
            <v xml:space="preserve">[하자] 운전감시 보안설비 감시정보시스템 Light Controller </v>
          </cell>
          <cell r="L564" t="str">
            <v>대</v>
          </cell>
          <cell r="M564">
            <v>69</v>
          </cell>
          <cell r="N564">
            <v>69</v>
          </cell>
          <cell r="R564" t="str">
            <v/>
          </cell>
        </row>
        <row r="565">
          <cell r="B565">
            <v>20001564</v>
          </cell>
          <cell r="E565" t="str">
            <v>H/W유지보수</v>
          </cell>
          <cell r="F565" t="str">
            <v>[하자]</v>
          </cell>
          <cell r="G565" t="str">
            <v>운전감시 보안설비</v>
          </cell>
          <cell r="H565" t="str">
            <v>감시정보시스템</v>
          </cell>
          <cell r="I565" t="str">
            <v>화재검출용 영상처리장치</v>
          </cell>
          <cell r="K565" t="str">
            <v xml:space="preserve">[하자] 운전감시 보안설비 감시정보시스템 화재검출용 영상처리장치 </v>
          </cell>
          <cell r="L565" t="str">
            <v>대</v>
          </cell>
          <cell r="M565">
            <v>42198</v>
          </cell>
          <cell r="N565">
            <v>42198</v>
          </cell>
          <cell r="R565" t="str">
            <v/>
          </cell>
        </row>
        <row r="566">
          <cell r="B566">
            <v>20001565</v>
          </cell>
          <cell r="E566" t="str">
            <v>H/W유지보수</v>
          </cell>
          <cell r="F566" t="str">
            <v>[하자]</v>
          </cell>
          <cell r="G566" t="str">
            <v>운전감시 보안설비</v>
          </cell>
          <cell r="H566" t="str">
            <v>감시정보시스템</v>
          </cell>
          <cell r="I566" t="str">
            <v>STP 회선집중장치</v>
          </cell>
          <cell r="K566" t="str">
            <v xml:space="preserve">[하자] 운전감시 보안설비 감시정보시스템 STP 회선집중장치 </v>
          </cell>
          <cell r="L566" t="str">
            <v>대</v>
          </cell>
          <cell r="M566">
            <v>14205</v>
          </cell>
          <cell r="N566">
            <v>14205</v>
          </cell>
          <cell r="R566" t="str">
            <v/>
          </cell>
        </row>
        <row r="567">
          <cell r="B567">
            <v>20001566</v>
          </cell>
          <cell r="E567" t="str">
            <v>H/W유지보수</v>
          </cell>
          <cell r="F567" t="str">
            <v>[하자]</v>
          </cell>
          <cell r="G567" t="str">
            <v>운전감시 보안설비</v>
          </cell>
          <cell r="H567" t="str">
            <v>감시정보시스템</v>
          </cell>
          <cell r="I567" t="str">
            <v>STP 송신기</v>
          </cell>
          <cell r="K567" t="str">
            <v xml:space="preserve">[하자] 운전감시 보안설비 감시정보시스템 STP 송신기 </v>
          </cell>
          <cell r="L567" t="str">
            <v>대</v>
          </cell>
          <cell r="M567">
            <v>566</v>
          </cell>
          <cell r="N567">
            <v>566</v>
          </cell>
          <cell r="R567" t="str">
            <v/>
          </cell>
        </row>
        <row r="568">
          <cell r="B568">
            <v>20001567</v>
          </cell>
          <cell r="E568" t="str">
            <v>H/W유지보수</v>
          </cell>
          <cell r="F568" t="str">
            <v>[하자]</v>
          </cell>
          <cell r="G568" t="str">
            <v>운전감시 보안설비</v>
          </cell>
          <cell r="H568" t="str">
            <v>감시정보시스템</v>
          </cell>
          <cell r="I568" t="str">
            <v>지능형전원공급장치</v>
          </cell>
          <cell r="K568" t="str">
            <v xml:space="preserve">[하자] 운전감시 보안설비 감시정보시스템 지능형전원공급장치 </v>
          </cell>
          <cell r="L568" t="str">
            <v>대</v>
          </cell>
          <cell r="M568">
            <v>10087</v>
          </cell>
          <cell r="N568">
            <v>10087</v>
          </cell>
          <cell r="R568" t="str">
            <v/>
          </cell>
        </row>
        <row r="569">
          <cell r="B569">
            <v>20001568</v>
          </cell>
          <cell r="E569" t="str">
            <v>H/W유지보수</v>
          </cell>
          <cell r="F569" t="str">
            <v>[하자]</v>
          </cell>
          <cell r="G569" t="str">
            <v>운전감시 보안설비</v>
          </cell>
          <cell r="H569" t="str">
            <v>감시정보시스템</v>
          </cell>
          <cell r="I569" t="str">
            <v>전원조작장치</v>
          </cell>
          <cell r="K569" t="str">
            <v xml:space="preserve">[하자] 운전감시 보안설비 감시정보시스템 전원조작장치 </v>
          </cell>
          <cell r="L569" t="str">
            <v>대</v>
          </cell>
          <cell r="M569">
            <v>7861</v>
          </cell>
          <cell r="N569">
            <v>7861</v>
          </cell>
          <cell r="R569" t="str">
            <v/>
          </cell>
        </row>
        <row r="570">
          <cell r="B570">
            <v>20001569</v>
          </cell>
          <cell r="E570" t="str">
            <v>H/W유지보수</v>
          </cell>
          <cell r="F570" t="str">
            <v>[하자]</v>
          </cell>
          <cell r="G570" t="str">
            <v>운전감시 보안설비</v>
          </cell>
          <cell r="H570" t="str">
            <v>출입통제장치</v>
          </cell>
          <cell r="I570" t="str">
            <v>출입통제주장치(본사)</v>
          </cell>
          <cell r="K570" t="str">
            <v xml:space="preserve">[하자] 운전감시 보안설비 출입통제장치 출입통제주장치(본사) </v>
          </cell>
          <cell r="L570" t="str">
            <v>대</v>
          </cell>
          <cell r="M570">
            <v>73582</v>
          </cell>
          <cell r="N570">
            <v>73582</v>
          </cell>
          <cell r="R570" t="str">
            <v/>
          </cell>
        </row>
        <row r="571">
          <cell r="B571">
            <v>20001570</v>
          </cell>
          <cell r="E571" t="str">
            <v>H/W유지보수</v>
          </cell>
          <cell r="F571" t="str">
            <v>[하자]</v>
          </cell>
          <cell r="G571" t="str">
            <v>운전감시 보안설비</v>
          </cell>
          <cell r="H571" t="str">
            <v>출입통제장치</v>
          </cell>
          <cell r="I571" t="str">
            <v>출입통제주장치(사업소)</v>
          </cell>
          <cell r="K571" t="str">
            <v xml:space="preserve">[하자] 운전감시 보안설비 출입통제장치 출입통제주장치(사업소) </v>
          </cell>
          <cell r="L571" t="str">
            <v>대</v>
          </cell>
          <cell r="M571">
            <v>42328</v>
          </cell>
          <cell r="N571">
            <v>42328</v>
          </cell>
          <cell r="R571" t="str">
            <v/>
          </cell>
        </row>
        <row r="572">
          <cell r="B572">
            <v>20001571</v>
          </cell>
          <cell r="E572" t="str">
            <v>H/W유지보수</v>
          </cell>
          <cell r="F572" t="str">
            <v>[하자]</v>
          </cell>
          <cell r="G572" t="str">
            <v>운전감시 보안설비</v>
          </cell>
          <cell r="H572" t="str">
            <v>출입통제장치</v>
          </cell>
          <cell r="I572" t="str">
            <v>로칼콘트롤러</v>
          </cell>
          <cell r="K572" t="str">
            <v xml:space="preserve">[하자] 운전감시 보안설비 출입통제장치 로칼콘트롤러 </v>
          </cell>
          <cell r="L572" t="str">
            <v>대</v>
          </cell>
          <cell r="M572">
            <v>8370</v>
          </cell>
          <cell r="N572">
            <v>8370</v>
          </cell>
          <cell r="R572" t="str">
            <v/>
          </cell>
        </row>
        <row r="573">
          <cell r="B573">
            <v>20001572</v>
          </cell>
          <cell r="E573" t="str">
            <v>H/W유지보수</v>
          </cell>
          <cell r="F573" t="str">
            <v>[하자]</v>
          </cell>
          <cell r="G573" t="str">
            <v>운전감시 보안설비</v>
          </cell>
          <cell r="H573" t="str">
            <v>출입통제장치</v>
          </cell>
          <cell r="I573" t="str">
            <v>카드리더(자립형)</v>
          </cell>
          <cell r="K573" t="str">
            <v xml:space="preserve">[하자] 운전감시 보안설비 출입통제장치 카드리더(자립형) </v>
          </cell>
          <cell r="L573" t="str">
            <v>대</v>
          </cell>
          <cell r="M573">
            <v>8390</v>
          </cell>
          <cell r="N573">
            <v>8390</v>
          </cell>
          <cell r="R573" t="str">
            <v/>
          </cell>
        </row>
        <row r="574">
          <cell r="B574">
            <v>20001573</v>
          </cell>
          <cell r="E574" t="str">
            <v>H/W유지보수</v>
          </cell>
          <cell r="F574" t="str">
            <v>[하자]</v>
          </cell>
          <cell r="G574" t="str">
            <v>운전감시 보안설비</v>
          </cell>
          <cell r="H574" t="str">
            <v>출입통제장치</v>
          </cell>
          <cell r="I574" t="str">
            <v>스피드게이트</v>
          </cell>
          <cell r="K574" t="str">
            <v xml:space="preserve">[하자] 운전감시 보안설비 출입통제장치 스피드게이트 </v>
          </cell>
          <cell r="L574" t="str">
            <v>대</v>
          </cell>
          <cell r="M574">
            <v>94555</v>
          </cell>
          <cell r="N574">
            <v>94555</v>
          </cell>
          <cell r="R574" t="str">
            <v/>
          </cell>
        </row>
        <row r="575">
          <cell r="B575">
            <v>20001574</v>
          </cell>
          <cell r="E575" t="str">
            <v>H/W유지보수</v>
          </cell>
          <cell r="F575" t="str">
            <v>[하자]</v>
          </cell>
          <cell r="G575" t="str">
            <v>운전감시 보안설비</v>
          </cell>
          <cell r="H575" t="str">
            <v>출입통제장치</v>
          </cell>
          <cell r="I575" t="str">
            <v>X-ray 검색대</v>
          </cell>
          <cell r="K575" t="str">
            <v xml:space="preserve">[하자] 운전감시 보안설비 출입통제장치 X-ray 검색대 </v>
          </cell>
          <cell r="L575" t="str">
            <v>대</v>
          </cell>
          <cell r="M575">
            <v>46357</v>
          </cell>
          <cell r="N575">
            <v>46357</v>
          </cell>
          <cell r="R575" t="str">
            <v/>
          </cell>
        </row>
        <row r="576">
          <cell r="B576">
            <v>20001575</v>
          </cell>
          <cell r="E576" t="str">
            <v>H/W유지보수</v>
          </cell>
          <cell r="F576" t="str">
            <v>[하자]</v>
          </cell>
          <cell r="G576" t="str">
            <v>운전감시 보안설비</v>
          </cell>
          <cell r="H576" t="str">
            <v>출입통제장치</v>
          </cell>
          <cell r="I576" t="str">
            <v>문형 금속탐지기</v>
          </cell>
          <cell r="K576" t="str">
            <v xml:space="preserve">[하자] 운전감시 보안설비 출입통제장치 문형 금속탐지기 </v>
          </cell>
          <cell r="L576" t="str">
            <v>대</v>
          </cell>
          <cell r="M576">
            <v>14092</v>
          </cell>
          <cell r="N576">
            <v>14092</v>
          </cell>
          <cell r="R576" t="str">
            <v/>
          </cell>
        </row>
        <row r="577">
          <cell r="B577">
            <v>20001576</v>
          </cell>
          <cell r="E577" t="str">
            <v>H/W유지보수</v>
          </cell>
          <cell r="F577" t="str">
            <v>[하자]</v>
          </cell>
          <cell r="G577" t="str">
            <v>운전감시 보안설비</v>
          </cell>
          <cell r="H577" t="str">
            <v>출입관리시스템</v>
          </cell>
          <cell r="I577" t="str">
            <v>ACU</v>
          </cell>
          <cell r="K577" t="str">
            <v xml:space="preserve">[하자] 운전감시 보안설비 출입관리시스템 ACU </v>
          </cell>
          <cell r="L577" t="str">
            <v>대</v>
          </cell>
          <cell r="M577">
            <v>26328</v>
          </cell>
          <cell r="N577">
            <v>26328</v>
          </cell>
          <cell r="R577" t="str">
            <v/>
          </cell>
        </row>
        <row r="578">
          <cell r="B578">
            <v>20001577</v>
          </cell>
          <cell r="E578" t="str">
            <v>H/W유지보수</v>
          </cell>
          <cell r="F578" t="str">
            <v>[하자]</v>
          </cell>
          <cell r="G578" t="str">
            <v>운전감시 보안설비</v>
          </cell>
          <cell r="H578" t="str">
            <v>출입관리시스템</v>
          </cell>
          <cell r="I578" t="str">
            <v>카드리더(더미형)</v>
          </cell>
          <cell r="K578" t="str">
            <v xml:space="preserve">[하자] 운전감시 보안설비 출입관리시스템 카드리더(더미형) </v>
          </cell>
          <cell r="L578" t="str">
            <v>대</v>
          </cell>
          <cell r="M578">
            <v>1081</v>
          </cell>
          <cell r="N578">
            <v>1081</v>
          </cell>
          <cell r="R578" t="str">
            <v/>
          </cell>
        </row>
        <row r="579">
          <cell r="B579">
            <v>20001578</v>
          </cell>
          <cell r="E579" t="str">
            <v>H/W유지보수</v>
          </cell>
          <cell r="F579" t="str">
            <v>[하자]</v>
          </cell>
          <cell r="G579" t="str">
            <v>운전감시 보안설비</v>
          </cell>
          <cell r="H579" t="str">
            <v>출입관리시스템</v>
          </cell>
          <cell r="I579" t="str">
            <v>EM/Cabinet Lock장치</v>
          </cell>
          <cell r="K579" t="str">
            <v xml:space="preserve">[하자] 운전감시 보안설비 출입관리시스템 EM/Cabinet Lock장치 </v>
          </cell>
          <cell r="L579" t="str">
            <v>대</v>
          </cell>
          <cell r="M579">
            <v>285</v>
          </cell>
          <cell r="N579">
            <v>285</v>
          </cell>
          <cell r="R579" t="str">
            <v/>
          </cell>
        </row>
        <row r="580">
          <cell r="B580">
            <v>20001579</v>
          </cell>
          <cell r="E580" t="str">
            <v>H/W유지보수</v>
          </cell>
          <cell r="F580" t="str">
            <v>[하자]</v>
          </cell>
          <cell r="G580" t="str">
            <v>운전감시 보안설비</v>
          </cell>
          <cell r="H580" t="str">
            <v>출입관리시스템</v>
          </cell>
          <cell r="I580" t="str">
            <v>Deadbolt Lock장치</v>
          </cell>
          <cell r="K580" t="str">
            <v xml:space="preserve">[하자] 운전감시 보안설비 출입관리시스템 Deadbolt Lock장치 </v>
          </cell>
          <cell r="L580" t="str">
            <v>대</v>
          </cell>
          <cell r="M580">
            <v>90</v>
          </cell>
          <cell r="N580">
            <v>90</v>
          </cell>
          <cell r="R580" t="str">
            <v/>
          </cell>
        </row>
        <row r="581">
          <cell r="B581">
            <v>20001580</v>
          </cell>
          <cell r="E581" t="str">
            <v>H/W유지보수</v>
          </cell>
          <cell r="F581" t="str">
            <v>[하자]</v>
          </cell>
          <cell r="G581" t="str">
            <v>운전감시 보안설비</v>
          </cell>
          <cell r="H581" t="str">
            <v>출입관리시스템</v>
          </cell>
          <cell r="I581" t="str">
            <v>Exit Button</v>
          </cell>
          <cell r="K581" t="str">
            <v xml:space="preserve">[하자] 운전감시 보안설비 출입관리시스템 Exit Button </v>
          </cell>
          <cell r="L581" t="str">
            <v>대</v>
          </cell>
          <cell r="M581">
            <v>88</v>
          </cell>
          <cell r="N581">
            <v>88</v>
          </cell>
          <cell r="R581" t="str">
            <v/>
          </cell>
        </row>
        <row r="582">
          <cell r="B582">
            <v>20001581</v>
          </cell>
          <cell r="E582" t="str">
            <v>H/W유지보수</v>
          </cell>
          <cell r="F582" t="str">
            <v>[하자]</v>
          </cell>
          <cell r="G582" t="str">
            <v>운전감시 보안설비</v>
          </cell>
          <cell r="H582" t="str">
            <v>출입관리시스템</v>
          </cell>
          <cell r="I582" t="str">
            <v>재무장 Button</v>
          </cell>
          <cell r="K582" t="str">
            <v xml:space="preserve">[하자] 운전감시 보안설비 출입관리시스템 재무장 Button </v>
          </cell>
          <cell r="L582" t="str">
            <v>대</v>
          </cell>
          <cell r="M582">
            <v>87</v>
          </cell>
          <cell r="N582">
            <v>87</v>
          </cell>
          <cell r="R582" t="str">
            <v/>
          </cell>
        </row>
        <row r="583">
          <cell r="B583">
            <v>20001582</v>
          </cell>
          <cell r="E583" t="str">
            <v>H/W유지보수</v>
          </cell>
          <cell r="F583" t="str">
            <v>[하자]</v>
          </cell>
          <cell r="G583" t="str">
            <v>운전감시 보안설비</v>
          </cell>
          <cell r="H583" t="str">
            <v>출입관리시스템</v>
          </cell>
          <cell r="I583" t="str">
            <v>Door Camera</v>
          </cell>
          <cell r="K583" t="str">
            <v xml:space="preserve">[하자] 운전감시 보안설비 출입관리시스템 Door Camera </v>
          </cell>
          <cell r="L583" t="str">
            <v>대</v>
          </cell>
          <cell r="M583">
            <v>5331</v>
          </cell>
          <cell r="N583">
            <v>5331</v>
          </cell>
          <cell r="R583" t="str">
            <v/>
          </cell>
        </row>
        <row r="584">
          <cell r="B584">
            <v>20001583</v>
          </cell>
          <cell r="E584" t="str">
            <v>H/W유지보수</v>
          </cell>
          <cell r="F584" t="str">
            <v>[하자]</v>
          </cell>
          <cell r="G584" t="str">
            <v>운전감시 보안설비</v>
          </cell>
          <cell r="H584" t="str">
            <v>출입관리시스템</v>
          </cell>
          <cell r="I584" t="str">
            <v>음성출력기</v>
          </cell>
          <cell r="K584" t="str">
            <v xml:space="preserve">[하자] 운전감시 보안설비 출입관리시스템 음성출력기 </v>
          </cell>
          <cell r="L584" t="str">
            <v>대</v>
          </cell>
          <cell r="M584">
            <v>812</v>
          </cell>
          <cell r="N584">
            <v>812</v>
          </cell>
          <cell r="R584" t="str">
            <v/>
          </cell>
        </row>
        <row r="585">
          <cell r="B585">
            <v>20001584</v>
          </cell>
          <cell r="E585" t="str">
            <v>H/W유지보수</v>
          </cell>
          <cell r="F585" t="str">
            <v>[하자]</v>
          </cell>
          <cell r="G585" t="str">
            <v>운전감시 보안설비</v>
          </cell>
          <cell r="H585" t="str">
            <v>순찰관리시스템</v>
          </cell>
          <cell r="I585" t="str">
            <v>순찰관리주장치</v>
          </cell>
          <cell r="K585" t="str">
            <v xml:space="preserve">[하자] 운전감시 보안설비 순찰관리시스템 순찰관리주장치 </v>
          </cell>
          <cell r="L585" t="str">
            <v>대</v>
          </cell>
          <cell r="M585">
            <v>28487</v>
          </cell>
          <cell r="N585">
            <v>28487</v>
          </cell>
          <cell r="R585" t="str">
            <v/>
          </cell>
        </row>
        <row r="586">
          <cell r="B586">
            <v>20001585</v>
          </cell>
          <cell r="E586" t="str">
            <v>H/W유지보수</v>
          </cell>
          <cell r="F586" t="str">
            <v>[하자]</v>
          </cell>
          <cell r="G586" t="str">
            <v>운전감시 보안설비</v>
          </cell>
          <cell r="H586" t="str">
            <v>순찰관리시스템</v>
          </cell>
          <cell r="I586" t="str">
            <v>순찰단말기</v>
          </cell>
          <cell r="K586" t="str">
            <v xml:space="preserve">[하자] 운전감시 보안설비 순찰관리시스템 순찰단말기 </v>
          </cell>
          <cell r="L586" t="str">
            <v>대</v>
          </cell>
          <cell r="M586">
            <v>10295</v>
          </cell>
          <cell r="N586">
            <v>10295</v>
          </cell>
          <cell r="R586" t="str">
            <v/>
          </cell>
        </row>
        <row r="587">
          <cell r="B587">
            <v>20001586</v>
          </cell>
          <cell r="E587" t="str">
            <v>H/W유지보수</v>
          </cell>
          <cell r="F587" t="str">
            <v>[하자]</v>
          </cell>
          <cell r="G587" t="str">
            <v>운전감시 보안설비</v>
          </cell>
          <cell r="H587" t="str">
            <v>경고방송장치</v>
          </cell>
          <cell r="I587" t="str">
            <v>Power Amp</v>
          </cell>
          <cell r="K587" t="str">
            <v xml:space="preserve">[하자] 운전감시 보안설비 경고방송장치 Power Amp </v>
          </cell>
          <cell r="L587" t="str">
            <v>대</v>
          </cell>
          <cell r="M587">
            <v>10991</v>
          </cell>
          <cell r="N587">
            <v>10991</v>
          </cell>
          <cell r="R587" t="str">
            <v/>
          </cell>
        </row>
        <row r="588">
          <cell r="B588">
            <v>20001587</v>
          </cell>
          <cell r="E588" t="str">
            <v>H/W유지보수</v>
          </cell>
          <cell r="F588" t="str">
            <v>[하자]</v>
          </cell>
          <cell r="G588" t="str">
            <v>운전감시 보안설비</v>
          </cell>
          <cell r="H588" t="str">
            <v>경고방송장치</v>
          </cell>
          <cell r="I588" t="str">
            <v>Remote Amp</v>
          </cell>
          <cell r="K588" t="str">
            <v xml:space="preserve">[하자] 운전감시 보안설비 경고방송장치 Remote Amp </v>
          </cell>
          <cell r="L588" t="str">
            <v>대</v>
          </cell>
          <cell r="M588">
            <v>1910</v>
          </cell>
          <cell r="N588">
            <v>1910</v>
          </cell>
          <cell r="R588" t="str">
            <v/>
          </cell>
        </row>
        <row r="589">
          <cell r="B589">
            <v>20001588</v>
          </cell>
          <cell r="E589" t="str">
            <v>H/W유지보수</v>
          </cell>
          <cell r="F589" t="str">
            <v>[하자]</v>
          </cell>
          <cell r="G589" t="str">
            <v>운전감시 보안설비</v>
          </cell>
          <cell r="H589" t="str">
            <v>경고방송장치</v>
          </cell>
          <cell r="I589" t="str">
            <v>스피커(1)</v>
          </cell>
          <cell r="K589" t="str">
            <v xml:space="preserve">[하자] 운전감시 보안설비 경고방송장치 스피커(1) </v>
          </cell>
          <cell r="L589" t="str">
            <v>대</v>
          </cell>
          <cell r="M589">
            <v>2519</v>
          </cell>
          <cell r="N589">
            <v>2519</v>
          </cell>
          <cell r="R589" t="str">
            <v/>
          </cell>
        </row>
        <row r="590">
          <cell r="B590">
            <v>20001589</v>
          </cell>
          <cell r="E590" t="str">
            <v>H/W유지보수</v>
          </cell>
          <cell r="F590" t="str">
            <v>[하자]</v>
          </cell>
          <cell r="G590" t="str">
            <v>운전감시 보안설비</v>
          </cell>
          <cell r="H590" t="str">
            <v>CCTV(방범보안용)</v>
          </cell>
          <cell r="I590" t="str">
            <v>카메라(고정형)</v>
          </cell>
          <cell r="K590" t="str">
            <v xml:space="preserve">[하자] 운전감시 보안설비 CCTV(방범보안용) 카메라(고정형) </v>
          </cell>
          <cell r="L590" t="str">
            <v>대</v>
          </cell>
          <cell r="M590">
            <v>6000</v>
          </cell>
          <cell r="N590">
            <v>6000</v>
          </cell>
          <cell r="R590" t="str">
            <v/>
          </cell>
        </row>
        <row r="591">
          <cell r="B591">
            <v>20001590</v>
          </cell>
          <cell r="E591" t="str">
            <v>H/W유지보수</v>
          </cell>
          <cell r="F591" t="str">
            <v>[하자]</v>
          </cell>
          <cell r="G591" t="str">
            <v>운전감시 보안설비</v>
          </cell>
          <cell r="H591" t="str">
            <v>CCTV(방범보안용)</v>
          </cell>
          <cell r="I591" t="str">
            <v>카메라(회전형)</v>
          </cell>
          <cell r="K591" t="str">
            <v xml:space="preserve">[하자] 운전감시 보안설비 CCTV(방범보안용) 카메라(회전형) </v>
          </cell>
          <cell r="L591" t="str">
            <v>대</v>
          </cell>
          <cell r="M591">
            <v>8176</v>
          </cell>
          <cell r="N591">
            <v>8176</v>
          </cell>
          <cell r="R591" t="str">
            <v/>
          </cell>
        </row>
        <row r="592">
          <cell r="B592">
            <v>20001591</v>
          </cell>
          <cell r="E592" t="str">
            <v>H/W유지보수</v>
          </cell>
          <cell r="F592" t="str">
            <v>[하자]</v>
          </cell>
          <cell r="G592" t="str">
            <v>운전감시 보안설비</v>
          </cell>
          <cell r="H592" t="str">
            <v>CCTV(방범보안용)</v>
          </cell>
          <cell r="I592" t="str">
            <v>모니터</v>
          </cell>
          <cell r="K592" t="str">
            <v xml:space="preserve">[하자] 운전감시 보안설비 CCTV(방범보안용) 모니터 </v>
          </cell>
          <cell r="L592" t="str">
            <v>대</v>
          </cell>
          <cell r="M592">
            <v>3204</v>
          </cell>
          <cell r="N592">
            <v>3204</v>
          </cell>
          <cell r="R592" t="str">
            <v/>
          </cell>
        </row>
        <row r="593">
          <cell r="B593">
            <v>20001592</v>
          </cell>
          <cell r="E593" t="str">
            <v>H/W유지보수</v>
          </cell>
          <cell r="F593" t="str">
            <v>[하자]</v>
          </cell>
          <cell r="G593" t="str">
            <v>운전감시 보안설비</v>
          </cell>
          <cell r="H593" t="str">
            <v>CCTV(방범보안용)</v>
          </cell>
          <cell r="I593" t="str">
            <v>콘트롤러</v>
          </cell>
          <cell r="K593" t="str">
            <v xml:space="preserve">[하자] 운전감시 보안설비 CCTV(방범보안용) 콘트롤러 </v>
          </cell>
          <cell r="L593" t="str">
            <v>대</v>
          </cell>
          <cell r="M593">
            <v>2708</v>
          </cell>
          <cell r="N593">
            <v>2708</v>
          </cell>
          <cell r="R593" t="str">
            <v/>
          </cell>
        </row>
        <row r="594">
          <cell r="B594">
            <v>20001593</v>
          </cell>
          <cell r="E594" t="str">
            <v>H/W유지보수</v>
          </cell>
          <cell r="F594" t="str">
            <v>[하자]</v>
          </cell>
          <cell r="G594" t="str">
            <v>운전감시 보안설비</v>
          </cell>
          <cell r="H594" t="str">
            <v>CCTV(방범보안용)</v>
          </cell>
          <cell r="I594" t="str">
            <v>녹화용VTR</v>
          </cell>
          <cell r="K594" t="str">
            <v xml:space="preserve">[하자] 운전감시 보안설비 CCTV(방범보안용) 녹화용VTR </v>
          </cell>
          <cell r="L594" t="str">
            <v>대</v>
          </cell>
          <cell r="M594">
            <v>5710</v>
          </cell>
          <cell r="N594">
            <v>5710</v>
          </cell>
          <cell r="R594" t="str">
            <v/>
          </cell>
        </row>
        <row r="595">
          <cell r="B595">
            <v>20001594</v>
          </cell>
          <cell r="E595" t="str">
            <v>H/W유지보수</v>
          </cell>
          <cell r="F595" t="str">
            <v>[하자]</v>
          </cell>
          <cell r="G595" t="str">
            <v>운전감시 보안설비</v>
          </cell>
          <cell r="H595" t="str">
            <v>CCTV(방범보안용)</v>
          </cell>
          <cell r="I595" t="str">
            <v>녹화용NVR</v>
          </cell>
          <cell r="K595" t="str">
            <v xml:space="preserve">[하자] 운전감시 보안설비 CCTV(방범보안용) 녹화용NVR </v>
          </cell>
          <cell r="L595" t="str">
            <v>대</v>
          </cell>
          <cell r="M595">
            <v>32192</v>
          </cell>
          <cell r="N595">
            <v>32192</v>
          </cell>
          <cell r="R595" t="str">
            <v/>
          </cell>
        </row>
        <row r="596">
          <cell r="B596">
            <v>20001595</v>
          </cell>
          <cell r="E596" t="str">
            <v>H/W유지보수</v>
          </cell>
          <cell r="F596" t="str">
            <v>[하자]</v>
          </cell>
          <cell r="G596" t="str">
            <v>운전감시 보안설비</v>
          </cell>
          <cell r="H596" t="str">
            <v>CCTV(방범보안용)</v>
          </cell>
          <cell r="I596" t="str">
            <v>녹화용DVR</v>
          </cell>
          <cell r="K596" t="str">
            <v xml:space="preserve">[하자] 운전감시 보안설비 CCTV(방범보안용) 녹화용DVR </v>
          </cell>
          <cell r="L596" t="str">
            <v>대</v>
          </cell>
          <cell r="M596">
            <v>10133</v>
          </cell>
          <cell r="N596">
            <v>10133</v>
          </cell>
          <cell r="R596" t="str">
            <v/>
          </cell>
        </row>
        <row r="597">
          <cell r="B597">
            <v>20001596</v>
          </cell>
          <cell r="E597" t="str">
            <v>H/W유지보수</v>
          </cell>
          <cell r="F597" t="str">
            <v>[하자]</v>
          </cell>
          <cell r="G597" t="str">
            <v>운전감시 보안설비</v>
          </cell>
          <cell r="H597" t="str">
            <v>CCTV(방범보안용)</v>
          </cell>
          <cell r="I597" t="str">
            <v>영상분배기(1)</v>
          </cell>
          <cell r="K597" t="str">
            <v xml:space="preserve">[하자] 운전감시 보안설비 CCTV(방범보안용) 영상분배기(1) </v>
          </cell>
          <cell r="L597" t="str">
            <v>대</v>
          </cell>
          <cell r="M597">
            <v>4146</v>
          </cell>
          <cell r="N597">
            <v>4146</v>
          </cell>
          <cell r="R597" t="str">
            <v/>
          </cell>
        </row>
        <row r="598">
          <cell r="B598">
            <v>20001597</v>
          </cell>
          <cell r="E598" t="str">
            <v>H/W유지보수</v>
          </cell>
          <cell r="F598" t="str">
            <v>[하자]</v>
          </cell>
          <cell r="G598" t="str">
            <v>운전감시 보안설비</v>
          </cell>
          <cell r="H598" t="str">
            <v>CCTV(방범보안용)</v>
          </cell>
          <cell r="I598" t="str">
            <v>Matrix Switch(1)</v>
          </cell>
          <cell r="K598" t="str">
            <v xml:space="preserve">[하자] 운전감시 보안설비 CCTV(방범보안용) Matrix Switch(1) </v>
          </cell>
          <cell r="L598" t="str">
            <v>대</v>
          </cell>
          <cell r="M598">
            <v>48857</v>
          </cell>
          <cell r="N598">
            <v>48857</v>
          </cell>
          <cell r="R598" t="str">
            <v/>
          </cell>
        </row>
        <row r="599">
          <cell r="B599">
            <v>20001598</v>
          </cell>
          <cell r="E599" t="str">
            <v>H/W유지보수</v>
          </cell>
          <cell r="F599" t="str">
            <v>[하자]</v>
          </cell>
          <cell r="G599" t="str">
            <v>운전감시 보안설비</v>
          </cell>
          <cell r="H599" t="str">
            <v>CCTV(방범보안용)</v>
          </cell>
          <cell r="I599" t="str">
            <v>Light Controller(1)</v>
          </cell>
          <cell r="K599" t="str">
            <v xml:space="preserve">[하자] 운전감시 보안설비 CCTV(방범보안용) Light Controller(1) </v>
          </cell>
          <cell r="L599" t="str">
            <v>대</v>
          </cell>
          <cell r="M599">
            <v>69</v>
          </cell>
          <cell r="N599">
            <v>69</v>
          </cell>
          <cell r="R599" t="str">
            <v/>
          </cell>
        </row>
        <row r="600">
          <cell r="B600">
            <v>20001599</v>
          </cell>
          <cell r="E600" t="str">
            <v>H/W유지보수</v>
          </cell>
          <cell r="F600" t="str">
            <v>[하자]</v>
          </cell>
          <cell r="G600" t="str">
            <v>운전감시 보안설비</v>
          </cell>
          <cell r="H600" t="str">
            <v>CCTV(방범보안용)</v>
          </cell>
          <cell r="I600" t="str">
            <v>광송신기/수신기(1)</v>
          </cell>
          <cell r="K600" t="str">
            <v xml:space="preserve">[하자] 운전감시 보안설비 CCTV(방범보안용) 광송신기/수신기(1) </v>
          </cell>
          <cell r="L600" t="str">
            <v>대</v>
          </cell>
          <cell r="M600">
            <v>2942</v>
          </cell>
          <cell r="N600">
            <v>2942</v>
          </cell>
          <cell r="R600" t="str">
            <v/>
          </cell>
        </row>
        <row r="601">
          <cell r="B601">
            <v>20001600</v>
          </cell>
          <cell r="E601" t="str">
            <v>H/W유지보수</v>
          </cell>
          <cell r="F601" t="str">
            <v>[하자]</v>
          </cell>
          <cell r="G601" t="str">
            <v>운전감시 보안설비</v>
          </cell>
          <cell r="H601" t="str">
            <v>CCTV(방범보안용)</v>
          </cell>
          <cell r="I601" t="str">
            <v>경보수신연계장치</v>
          </cell>
          <cell r="K601" t="str">
            <v xml:space="preserve">[하자] 운전감시 보안설비 CCTV(방범보안용) 경보수신연계장치 </v>
          </cell>
          <cell r="L601" t="str">
            <v>대</v>
          </cell>
          <cell r="M601">
            <v>11247</v>
          </cell>
          <cell r="N601">
            <v>11247</v>
          </cell>
          <cell r="R601" t="str">
            <v/>
          </cell>
        </row>
        <row r="602">
          <cell r="B602">
            <v>20001601</v>
          </cell>
          <cell r="E602" t="str">
            <v>H/W유지보수</v>
          </cell>
          <cell r="F602" t="str">
            <v>[하자]</v>
          </cell>
          <cell r="G602" t="str">
            <v>운전감시 보안설비</v>
          </cell>
          <cell r="H602" t="str">
            <v>화상감시설비</v>
          </cell>
          <cell r="I602" t="str">
            <v>카메라(고정형,특수지형)</v>
          </cell>
          <cell r="K602" t="str">
            <v xml:space="preserve">[하자] 운전감시 보안설비 화상감시설비 카메라(고정형,특수지형) </v>
          </cell>
          <cell r="L602" t="str">
            <v>대</v>
          </cell>
          <cell r="M602">
            <v>18070</v>
          </cell>
          <cell r="N602">
            <v>18070</v>
          </cell>
          <cell r="R602" t="str">
            <v/>
          </cell>
        </row>
        <row r="603">
          <cell r="B603">
            <v>20001602</v>
          </cell>
          <cell r="E603" t="str">
            <v>H/W유지보수</v>
          </cell>
          <cell r="F603" t="str">
            <v>[하자]</v>
          </cell>
          <cell r="G603" t="str">
            <v>운전감시 보안설비</v>
          </cell>
          <cell r="H603" t="str">
            <v>화상감시설비</v>
          </cell>
          <cell r="I603" t="str">
            <v>카메라(회전형,특수지형)</v>
          </cell>
          <cell r="K603" t="str">
            <v xml:space="preserve">[하자] 운전감시 보안설비 화상감시설비 카메라(회전형,특수지형) </v>
          </cell>
          <cell r="L603" t="str">
            <v>대</v>
          </cell>
          <cell r="M603">
            <v>31054</v>
          </cell>
          <cell r="N603">
            <v>31054</v>
          </cell>
          <cell r="R603" t="str">
            <v/>
          </cell>
        </row>
        <row r="604">
          <cell r="B604">
            <v>20001603</v>
          </cell>
          <cell r="E604" t="str">
            <v>H/W유지보수</v>
          </cell>
          <cell r="F604" t="str">
            <v>[하자]</v>
          </cell>
          <cell r="G604" t="str">
            <v>운전감시 보안설비</v>
          </cell>
          <cell r="H604" t="str">
            <v>화상감시설비</v>
          </cell>
          <cell r="I604" t="str">
            <v>모니터(1)</v>
          </cell>
          <cell r="K604" t="str">
            <v xml:space="preserve">[하자] 운전감시 보안설비 화상감시설비 모니터(1) </v>
          </cell>
          <cell r="L604" t="str">
            <v>대</v>
          </cell>
          <cell r="M604">
            <v>1181</v>
          </cell>
          <cell r="N604">
            <v>1181</v>
          </cell>
          <cell r="R604" t="str">
            <v/>
          </cell>
        </row>
        <row r="605">
          <cell r="B605">
            <v>20001604</v>
          </cell>
          <cell r="E605" t="str">
            <v>H/W유지보수</v>
          </cell>
          <cell r="F605" t="str">
            <v>[하자]</v>
          </cell>
          <cell r="G605" t="str">
            <v>운전감시 보안설비</v>
          </cell>
          <cell r="H605" t="str">
            <v>화상감시설비</v>
          </cell>
          <cell r="I605" t="str">
            <v>Light Controller(2)</v>
          </cell>
          <cell r="K605" t="str">
            <v xml:space="preserve">[하자] 운전감시 보안설비 화상감시설비 Light Controller(2) </v>
          </cell>
          <cell r="L605" t="str">
            <v>대</v>
          </cell>
          <cell r="M605">
            <v>207</v>
          </cell>
          <cell r="N605">
            <v>207</v>
          </cell>
          <cell r="R605" t="str">
            <v/>
          </cell>
        </row>
        <row r="606">
          <cell r="B606">
            <v>20001605</v>
          </cell>
          <cell r="E606" t="str">
            <v>H/W유지보수</v>
          </cell>
          <cell r="F606" t="str">
            <v>[하자]</v>
          </cell>
          <cell r="G606" t="str">
            <v>운전감시 보안설비</v>
          </cell>
          <cell r="H606" t="str">
            <v>화상감시설비</v>
          </cell>
          <cell r="I606" t="str">
            <v>화상감시 주장치</v>
          </cell>
          <cell r="K606" t="str">
            <v xml:space="preserve">[하자] 운전감시 보안설비 화상감시설비 화상감시 주장치 </v>
          </cell>
          <cell r="L606" t="str">
            <v>대</v>
          </cell>
          <cell r="M606">
            <v>12315</v>
          </cell>
          <cell r="N606">
            <v>12315</v>
          </cell>
          <cell r="R606" t="str">
            <v/>
          </cell>
        </row>
        <row r="607">
          <cell r="B607">
            <v>20001606</v>
          </cell>
          <cell r="E607" t="str">
            <v>H/W유지보수</v>
          </cell>
          <cell r="F607" t="str">
            <v>[하자]</v>
          </cell>
          <cell r="G607" t="str">
            <v>운전감시 보안설비</v>
          </cell>
          <cell r="H607" t="str">
            <v>화상감시설비</v>
          </cell>
          <cell r="I607" t="str">
            <v>현장데이터장치</v>
          </cell>
          <cell r="K607" t="str">
            <v xml:space="preserve">[하자] 운전감시 보안설비 화상감시설비 현장데이터장치 </v>
          </cell>
          <cell r="L607" t="str">
            <v>대</v>
          </cell>
          <cell r="M607">
            <v>73605</v>
          </cell>
          <cell r="N607">
            <v>73605</v>
          </cell>
          <cell r="R607" t="str">
            <v/>
          </cell>
        </row>
        <row r="608">
          <cell r="B608">
            <v>20001607</v>
          </cell>
          <cell r="E608" t="str">
            <v>H/W유지보수</v>
          </cell>
          <cell r="F608" t="str">
            <v>[하자]</v>
          </cell>
          <cell r="G608" t="str">
            <v>운전감시 보안설비</v>
          </cell>
          <cell r="H608" t="str">
            <v>화상감시설비</v>
          </cell>
          <cell r="I608" t="str">
            <v>중앙데이터장치</v>
          </cell>
          <cell r="K608" t="str">
            <v xml:space="preserve">[하자] 운전감시 보안설비 화상감시설비 중앙데이터장치 </v>
          </cell>
          <cell r="L608" t="str">
            <v>대</v>
          </cell>
          <cell r="M608">
            <v>25908</v>
          </cell>
          <cell r="N608">
            <v>25908</v>
          </cell>
          <cell r="R608" t="str">
            <v/>
          </cell>
        </row>
        <row r="609">
          <cell r="B609">
            <v>20001608</v>
          </cell>
          <cell r="E609" t="str">
            <v>H/W유지보수</v>
          </cell>
          <cell r="F609" t="str">
            <v>[하자]</v>
          </cell>
          <cell r="G609" t="str">
            <v>운전감시 보안설비</v>
          </cell>
          <cell r="H609" t="str">
            <v>화상감시설비</v>
          </cell>
          <cell r="I609" t="str">
            <v>광송수신기</v>
          </cell>
          <cell r="K609" t="str">
            <v xml:space="preserve">[하자] 운전감시 보안설비 화상감시설비 광송수신기 </v>
          </cell>
          <cell r="L609" t="str">
            <v>대</v>
          </cell>
          <cell r="M609">
            <v>5814</v>
          </cell>
          <cell r="N609">
            <v>5814</v>
          </cell>
          <cell r="R609" t="str">
            <v/>
          </cell>
        </row>
        <row r="610">
          <cell r="B610">
            <v>20001609</v>
          </cell>
          <cell r="E610" t="str">
            <v>H/W유지보수</v>
          </cell>
          <cell r="F610" t="str">
            <v>[하자]</v>
          </cell>
          <cell r="G610" t="str">
            <v>운전감시 보안설비</v>
          </cell>
          <cell r="H610" t="str">
            <v>화상감시설비</v>
          </cell>
          <cell r="I610" t="str">
            <v>기상정보수집반</v>
          </cell>
          <cell r="K610" t="str">
            <v xml:space="preserve">[하자] 운전감시 보안설비 화상감시설비 기상정보수집반 </v>
          </cell>
          <cell r="L610" t="str">
            <v>대</v>
          </cell>
          <cell r="M610">
            <v>37858</v>
          </cell>
          <cell r="N610">
            <v>37858</v>
          </cell>
          <cell r="R610" t="str">
            <v/>
          </cell>
        </row>
        <row r="611">
          <cell r="B611">
            <v>20001610</v>
          </cell>
          <cell r="E611" t="str">
            <v>H/W유지보수</v>
          </cell>
          <cell r="F611" t="str">
            <v>[하자]</v>
          </cell>
          <cell r="G611" t="str">
            <v>운전감시 보안설비</v>
          </cell>
          <cell r="H611" t="str">
            <v>화상감시설비</v>
          </cell>
          <cell r="I611" t="str">
            <v>Video Server(1)</v>
          </cell>
          <cell r="K611" t="str">
            <v xml:space="preserve">[하자] 운전감시 보안설비 화상감시설비 Video Server(1) </v>
          </cell>
          <cell r="L611" t="str">
            <v>대</v>
          </cell>
          <cell r="M611">
            <v>49179</v>
          </cell>
          <cell r="N611">
            <v>49179</v>
          </cell>
          <cell r="R611" t="str">
            <v/>
          </cell>
        </row>
        <row r="612">
          <cell r="B612">
            <v>20001611</v>
          </cell>
          <cell r="E612" t="str">
            <v>H/W유지보수</v>
          </cell>
          <cell r="F612" t="str">
            <v>[하자]</v>
          </cell>
          <cell r="G612" t="str">
            <v>운전감시 보안설비</v>
          </cell>
          <cell r="H612" t="str">
            <v>화상감시설비</v>
          </cell>
          <cell r="I612" t="str">
            <v>Matrix Switch(2)</v>
          </cell>
          <cell r="K612" t="str">
            <v xml:space="preserve">[하자] 운전감시 보안설비 화상감시설비 Matrix Switch(2) </v>
          </cell>
          <cell r="L612" t="str">
            <v>대</v>
          </cell>
          <cell r="M612">
            <v>10832</v>
          </cell>
          <cell r="N612">
            <v>10832</v>
          </cell>
          <cell r="R612" t="str">
            <v/>
          </cell>
        </row>
        <row r="613">
          <cell r="B613">
            <v>20001612</v>
          </cell>
          <cell r="E613" t="str">
            <v>H/W유지보수</v>
          </cell>
          <cell r="F613" t="str">
            <v>[하자]</v>
          </cell>
          <cell r="G613" t="str">
            <v>운전감시 보안설비</v>
          </cell>
          <cell r="H613" t="str">
            <v>화상감시설비</v>
          </cell>
          <cell r="I613" t="str">
            <v>DVR</v>
          </cell>
          <cell r="K613" t="str">
            <v xml:space="preserve">[하자] 운전감시 보안설비 화상감시설비 DVR </v>
          </cell>
          <cell r="L613" t="str">
            <v>대</v>
          </cell>
          <cell r="M613">
            <v>11935</v>
          </cell>
          <cell r="N613">
            <v>11935</v>
          </cell>
          <cell r="R613" t="str">
            <v/>
          </cell>
        </row>
        <row r="614">
          <cell r="B614">
            <v>20001613</v>
          </cell>
          <cell r="E614" t="str">
            <v>H/W유지보수</v>
          </cell>
          <cell r="F614" t="str">
            <v>[하자]</v>
          </cell>
          <cell r="G614" t="str">
            <v>운전감시 보안설비</v>
          </cell>
          <cell r="H614" t="str">
            <v>화상감시설비</v>
          </cell>
          <cell r="I614" t="str">
            <v>영상분배기(2)</v>
          </cell>
          <cell r="K614" t="str">
            <v xml:space="preserve">[하자] 운전감시 보안설비 화상감시설비 영상분배기(2) </v>
          </cell>
          <cell r="L614" t="str">
            <v>대</v>
          </cell>
          <cell r="M614">
            <v>805</v>
          </cell>
          <cell r="N614">
            <v>805</v>
          </cell>
          <cell r="R614" t="str">
            <v/>
          </cell>
        </row>
        <row r="615">
          <cell r="B615">
            <v>20001614</v>
          </cell>
          <cell r="E615" t="str">
            <v>H/W유지보수</v>
          </cell>
          <cell r="F615" t="str">
            <v>[하자]</v>
          </cell>
          <cell r="G615" t="str">
            <v>운전감시 보안설비</v>
          </cell>
          <cell r="H615" t="str">
            <v>화상감시설비</v>
          </cell>
          <cell r="I615" t="str">
            <v>영상처리기</v>
          </cell>
          <cell r="K615" t="str">
            <v xml:space="preserve">[하자] 운전감시 보안설비 화상감시설비 영상처리기 </v>
          </cell>
          <cell r="L615" t="str">
            <v>대</v>
          </cell>
          <cell r="M615">
            <v>6158</v>
          </cell>
          <cell r="N615">
            <v>6158</v>
          </cell>
          <cell r="R615" t="str">
            <v/>
          </cell>
        </row>
        <row r="616">
          <cell r="B616">
            <v>20001615</v>
          </cell>
          <cell r="E616" t="str">
            <v>H/W유지보수</v>
          </cell>
          <cell r="F616" t="str">
            <v>[하자]</v>
          </cell>
          <cell r="G616" t="str">
            <v>운전감시 보안설비</v>
          </cell>
          <cell r="H616" t="str">
            <v>화상감시설비</v>
          </cell>
          <cell r="I616" t="str">
            <v>영상표시기</v>
          </cell>
          <cell r="K616" t="str">
            <v xml:space="preserve">[하자] 운전감시 보안설비 화상감시설비 영상표시기 </v>
          </cell>
          <cell r="L616" t="str">
            <v>대</v>
          </cell>
          <cell r="M616">
            <v>28221</v>
          </cell>
          <cell r="N616">
            <v>28221</v>
          </cell>
          <cell r="R616" t="str">
            <v/>
          </cell>
        </row>
        <row r="617">
          <cell r="B617">
            <v>20001616</v>
          </cell>
          <cell r="E617" t="str">
            <v>H/W유지보수</v>
          </cell>
          <cell r="F617" t="str">
            <v>[하자]</v>
          </cell>
          <cell r="G617" t="str">
            <v>운전감시 보안설비</v>
          </cell>
          <cell r="H617" t="str">
            <v>화상감시설비</v>
          </cell>
          <cell r="I617" t="str">
            <v>KEY PAD</v>
          </cell>
          <cell r="K617" t="str">
            <v xml:space="preserve">[하자] 운전감시 보안설비 화상감시설비 KEY PAD </v>
          </cell>
          <cell r="L617" t="str">
            <v>대</v>
          </cell>
          <cell r="M617">
            <v>4657</v>
          </cell>
          <cell r="N617">
            <v>4657</v>
          </cell>
          <cell r="R617" t="str">
            <v/>
          </cell>
        </row>
        <row r="618">
          <cell r="B618">
            <v>20001617</v>
          </cell>
          <cell r="E618" t="str">
            <v>H/W유지보수</v>
          </cell>
          <cell r="F618" t="str">
            <v>[하자]</v>
          </cell>
          <cell r="G618" t="str">
            <v>운전감시 보안설비</v>
          </cell>
          <cell r="H618" t="str">
            <v>화상감시설비</v>
          </cell>
          <cell r="I618" t="str">
            <v>위성안테나(소형)</v>
          </cell>
          <cell r="K618" t="str">
            <v xml:space="preserve">[하자] 운전감시 보안설비 화상감시설비 위성안테나(소형) </v>
          </cell>
          <cell r="L618" t="str">
            <v>대</v>
          </cell>
          <cell r="M618">
            <v>26755</v>
          </cell>
          <cell r="N618">
            <v>26755</v>
          </cell>
          <cell r="R618" t="str">
            <v/>
          </cell>
        </row>
        <row r="619">
          <cell r="B619">
            <v>20001618</v>
          </cell>
          <cell r="E619" t="str">
            <v>H/W유지보수</v>
          </cell>
          <cell r="F619" t="str">
            <v>[하자]</v>
          </cell>
          <cell r="G619" t="str">
            <v>운전감시 보안설비</v>
          </cell>
          <cell r="H619" t="str">
            <v>화상감시설비</v>
          </cell>
          <cell r="I619" t="str">
            <v>위성모뎀</v>
          </cell>
          <cell r="K619" t="str">
            <v xml:space="preserve">[하자] 운전감시 보안설비 화상감시설비 위성모뎀 </v>
          </cell>
          <cell r="L619" t="str">
            <v>대</v>
          </cell>
          <cell r="M619">
            <v>7887</v>
          </cell>
          <cell r="N619">
            <v>7887</v>
          </cell>
          <cell r="R619" t="str">
            <v/>
          </cell>
        </row>
        <row r="620">
          <cell r="B620">
            <v>20001619</v>
          </cell>
          <cell r="E620" t="str">
            <v>H/W유지보수</v>
          </cell>
          <cell r="F620" t="str">
            <v>[하자]</v>
          </cell>
          <cell r="G620" t="str">
            <v>운전감시 보안설비</v>
          </cell>
          <cell r="H620" t="str">
            <v>화상감시설비</v>
          </cell>
          <cell r="I620" t="str">
            <v>HUB(1)</v>
          </cell>
          <cell r="K620" t="str">
            <v xml:space="preserve">[하자] 운전감시 보안설비 화상감시설비 HUB(1) </v>
          </cell>
          <cell r="L620" t="str">
            <v>대</v>
          </cell>
          <cell r="M620">
            <v>889</v>
          </cell>
          <cell r="N620">
            <v>889</v>
          </cell>
          <cell r="R620" t="str">
            <v/>
          </cell>
        </row>
        <row r="621">
          <cell r="B621">
            <v>20001620</v>
          </cell>
          <cell r="E621" t="str">
            <v>H/W유지보수</v>
          </cell>
          <cell r="F621" t="str">
            <v>[하자]</v>
          </cell>
          <cell r="G621" t="str">
            <v>운전감시 보안설비</v>
          </cell>
          <cell r="H621" t="str">
            <v>침투감지설비</v>
          </cell>
          <cell r="I621" t="str">
            <v>센서</v>
          </cell>
          <cell r="K621" t="str">
            <v xml:space="preserve">[하자] 운전감시 보안설비 침투감지설비 센서 </v>
          </cell>
          <cell r="L621" t="str">
            <v>대</v>
          </cell>
          <cell r="M621">
            <v>1309</v>
          </cell>
          <cell r="N621">
            <v>1309</v>
          </cell>
          <cell r="R621" t="str">
            <v/>
          </cell>
        </row>
        <row r="622">
          <cell r="B622">
            <v>20001621</v>
          </cell>
          <cell r="E622" t="str">
            <v>H/W유지보수</v>
          </cell>
          <cell r="F622" t="str">
            <v>[하자]</v>
          </cell>
          <cell r="G622" t="str">
            <v>운전감시 보안설비</v>
          </cell>
          <cell r="H622" t="str">
            <v>침투감지설비</v>
          </cell>
          <cell r="I622" t="str">
            <v>경보수신반</v>
          </cell>
          <cell r="K622" t="str">
            <v xml:space="preserve">[하자] 운전감시 보안설비 침투감지설비 경보수신반 </v>
          </cell>
          <cell r="L622" t="str">
            <v>대</v>
          </cell>
          <cell r="M622">
            <v>3226</v>
          </cell>
          <cell r="N622">
            <v>3226</v>
          </cell>
          <cell r="R622" t="str">
            <v/>
          </cell>
        </row>
        <row r="623">
          <cell r="B623">
            <v>20001622</v>
          </cell>
          <cell r="E623" t="str">
            <v>H/W유지보수</v>
          </cell>
          <cell r="F623" t="str">
            <v>[하자]</v>
          </cell>
          <cell r="G623" t="str">
            <v>운전감시 보안설비</v>
          </cell>
          <cell r="H623" t="str">
            <v>침투감지설비</v>
          </cell>
          <cell r="I623" t="str">
            <v>적외선감지기</v>
          </cell>
          <cell r="K623" t="str">
            <v xml:space="preserve">[하자] 운전감시 보안설비 침투감지설비 적외선감지기 </v>
          </cell>
          <cell r="L623" t="str">
            <v>대</v>
          </cell>
          <cell r="M623">
            <v>138</v>
          </cell>
          <cell r="N623">
            <v>138</v>
          </cell>
          <cell r="R623" t="str">
            <v/>
          </cell>
        </row>
        <row r="624">
          <cell r="B624">
            <v>20001623</v>
          </cell>
          <cell r="E624" t="str">
            <v>H/W유지보수</v>
          </cell>
          <cell r="F624" t="str">
            <v>[하자]</v>
          </cell>
          <cell r="G624" t="str">
            <v>운전감시 보안설비</v>
          </cell>
          <cell r="H624" t="str">
            <v>침투감지설비</v>
          </cell>
          <cell r="I624" t="str">
            <v>열선감지기</v>
          </cell>
          <cell r="K624" t="str">
            <v xml:space="preserve">[하자] 운전감시 보안설비 침투감지설비 열선감지기 </v>
          </cell>
          <cell r="L624" t="str">
            <v>대</v>
          </cell>
          <cell r="M624">
            <v>69</v>
          </cell>
          <cell r="N624">
            <v>69</v>
          </cell>
          <cell r="R624" t="str">
            <v/>
          </cell>
        </row>
        <row r="625">
          <cell r="B625">
            <v>20001624</v>
          </cell>
          <cell r="E625" t="str">
            <v>H/W유지보수</v>
          </cell>
          <cell r="F625" t="str">
            <v>[하자]</v>
          </cell>
          <cell r="G625" t="str">
            <v>운전감시 보안설비</v>
          </cell>
          <cell r="H625" t="str">
            <v>침투감지설비</v>
          </cell>
          <cell r="I625" t="str">
            <v>장력감지기</v>
          </cell>
          <cell r="K625" t="str">
            <v xml:space="preserve">[하자] 운전감시 보안설비 침투감지설비 장력감지기 </v>
          </cell>
          <cell r="L625" t="str">
            <v>대</v>
          </cell>
          <cell r="M625">
            <v>87</v>
          </cell>
          <cell r="N625">
            <v>87</v>
          </cell>
          <cell r="R625" t="str">
            <v/>
          </cell>
        </row>
        <row r="626">
          <cell r="B626">
            <v>20001625</v>
          </cell>
          <cell r="E626" t="str">
            <v>H/W유지보수</v>
          </cell>
          <cell r="F626" t="str">
            <v>[하자]</v>
          </cell>
          <cell r="G626" t="str">
            <v>운전감시 보안설비</v>
          </cell>
          <cell r="H626" t="str">
            <v>침투감지설비</v>
          </cell>
          <cell r="I626" t="str">
            <v>자석감지기(문, 셔터)</v>
          </cell>
          <cell r="K626" t="str">
            <v xml:space="preserve">[하자] 운전감시 보안설비 침투감지설비 자석감지기(문, 셔터) </v>
          </cell>
          <cell r="L626" t="str">
            <v>대</v>
          </cell>
          <cell r="M626">
            <v>166</v>
          </cell>
          <cell r="N626">
            <v>166</v>
          </cell>
          <cell r="R626" t="str">
            <v/>
          </cell>
        </row>
        <row r="627">
          <cell r="B627">
            <v>20001626</v>
          </cell>
          <cell r="E627" t="str">
            <v>H/W유지보수</v>
          </cell>
          <cell r="F627" t="str">
            <v>[하자]</v>
          </cell>
          <cell r="G627" t="str">
            <v>운전감시 보안설비</v>
          </cell>
          <cell r="H627" t="str">
            <v>울타리감지설비</v>
          </cell>
          <cell r="I627" t="str">
            <v>울타리감지기 주장치(MDAS)</v>
          </cell>
          <cell r="K627" t="str">
            <v xml:space="preserve">[하자] 운전감시 보안설비 울타리감지설비 울타리감지기 주장치(MDAS) </v>
          </cell>
          <cell r="L627" t="str">
            <v>대</v>
          </cell>
          <cell r="M627">
            <v>139611</v>
          </cell>
          <cell r="N627">
            <v>139611</v>
          </cell>
          <cell r="R627" t="str">
            <v/>
          </cell>
        </row>
        <row r="628">
          <cell r="B628">
            <v>20001627</v>
          </cell>
          <cell r="E628" t="str">
            <v>H/W유지보수</v>
          </cell>
          <cell r="F628" t="str">
            <v>[하자]</v>
          </cell>
          <cell r="G628" t="str">
            <v>운전감시 보안설비</v>
          </cell>
          <cell r="H628" t="str">
            <v>울타리감지설비</v>
          </cell>
          <cell r="I628" t="str">
            <v>감지케이블</v>
          </cell>
          <cell r="K628" t="str">
            <v xml:space="preserve">[하자] 운전감시 보안설비 울타리감지설비 감지케이블 </v>
          </cell>
          <cell r="L628" t="str">
            <v>m</v>
          </cell>
          <cell r="M628">
            <v>8</v>
          </cell>
          <cell r="N628">
            <v>8</v>
          </cell>
          <cell r="R628" t="str">
            <v/>
          </cell>
        </row>
        <row r="629">
          <cell r="B629">
            <v>20001628</v>
          </cell>
          <cell r="E629" t="str">
            <v>H/W유지보수</v>
          </cell>
          <cell r="F629" t="str">
            <v>[하자]</v>
          </cell>
          <cell r="G629" t="str">
            <v>운전감시 보안설비</v>
          </cell>
          <cell r="H629" t="str">
            <v>울타리감지설비</v>
          </cell>
          <cell r="I629" t="str">
            <v>PM</v>
          </cell>
          <cell r="K629" t="str">
            <v xml:space="preserve">[하자] 운전감시 보안설비 울타리감지설비 PM </v>
          </cell>
          <cell r="L629" t="str">
            <v>대</v>
          </cell>
          <cell r="M629">
            <v>3821</v>
          </cell>
          <cell r="N629">
            <v>3821</v>
          </cell>
          <cell r="R629" t="str">
            <v/>
          </cell>
        </row>
        <row r="630">
          <cell r="B630">
            <v>20001629</v>
          </cell>
          <cell r="E630" t="str">
            <v>H/W유지보수</v>
          </cell>
          <cell r="F630" t="str">
            <v>[하자]</v>
          </cell>
          <cell r="G630" t="str">
            <v>운전감시 보안설비</v>
          </cell>
          <cell r="H630" t="str">
            <v>울타리감지설비</v>
          </cell>
          <cell r="I630" t="str">
            <v>LU/ILU</v>
          </cell>
          <cell r="K630" t="str">
            <v xml:space="preserve">[하자] 운전감시 보안설비 울타리감지설비 LU/ILU </v>
          </cell>
          <cell r="L630" t="str">
            <v>대</v>
          </cell>
          <cell r="M630">
            <v>1270</v>
          </cell>
          <cell r="N630">
            <v>1270</v>
          </cell>
          <cell r="R630" t="str">
            <v/>
          </cell>
        </row>
        <row r="631">
          <cell r="B631">
            <v>20001630</v>
          </cell>
          <cell r="E631" t="str">
            <v>H/W유지보수</v>
          </cell>
          <cell r="F631" t="str">
            <v>[하자]</v>
          </cell>
          <cell r="G631" t="str">
            <v>운전감시 보안설비</v>
          </cell>
          <cell r="H631" t="str">
            <v>울타리감지설비</v>
          </cell>
          <cell r="I631" t="str">
            <v>RM</v>
          </cell>
          <cell r="K631" t="str">
            <v xml:space="preserve">[하자] 운전감시 보안설비 울타리감지설비 RM </v>
          </cell>
          <cell r="L631" t="str">
            <v>대</v>
          </cell>
          <cell r="M631">
            <v>19867</v>
          </cell>
          <cell r="N631">
            <v>19867</v>
          </cell>
          <cell r="R631" t="str">
            <v/>
          </cell>
        </row>
        <row r="632">
          <cell r="B632">
            <v>20001631</v>
          </cell>
          <cell r="E632" t="str">
            <v>H/W유지보수</v>
          </cell>
          <cell r="F632" t="str">
            <v>[하자]</v>
          </cell>
          <cell r="G632" t="str">
            <v>운전감시 보안설비</v>
          </cell>
          <cell r="H632" t="str">
            <v>울타리감지설비</v>
          </cell>
          <cell r="I632" t="str">
            <v>NIM</v>
          </cell>
          <cell r="K632" t="str">
            <v xml:space="preserve">[하자] 운전감시 보안설비 울타리감지설비 NIM </v>
          </cell>
          <cell r="L632" t="str">
            <v>대</v>
          </cell>
          <cell r="M632">
            <v>862</v>
          </cell>
          <cell r="N632">
            <v>862</v>
          </cell>
          <cell r="R632" t="str">
            <v/>
          </cell>
        </row>
        <row r="633">
          <cell r="B633">
            <v>20001632</v>
          </cell>
          <cell r="E633" t="str">
            <v>H/W유지보수</v>
          </cell>
          <cell r="F633" t="str">
            <v>[하자]</v>
          </cell>
          <cell r="G633" t="str">
            <v>운전감시 보안설비</v>
          </cell>
          <cell r="H633" t="str">
            <v>울타리감지설비</v>
          </cell>
          <cell r="I633" t="str">
            <v>NETWORK PM Control 장치</v>
          </cell>
          <cell r="K633" t="str">
            <v xml:space="preserve">[하자] 운전감시 보안설비 울타리감지설비 NETWORK PM Control 장치 </v>
          </cell>
          <cell r="L633" t="str">
            <v>대</v>
          </cell>
          <cell r="M633">
            <v>85</v>
          </cell>
          <cell r="N633">
            <v>85</v>
          </cell>
          <cell r="R633" t="str">
            <v/>
          </cell>
        </row>
        <row r="634">
          <cell r="B634">
            <v>20001633</v>
          </cell>
          <cell r="E634" t="str">
            <v>H/W유지보수</v>
          </cell>
          <cell r="F634" t="str">
            <v>[하자]</v>
          </cell>
          <cell r="G634" t="str">
            <v>운전감시 보안설비</v>
          </cell>
          <cell r="H634" t="str">
            <v>페지폰</v>
          </cell>
          <cell r="I634" t="str">
            <v>페지폰</v>
          </cell>
          <cell r="K634" t="str">
            <v xml:space="preserve">[하자] 운전감시 보안설비 페지폰 페지폰 </v>
          </cell>
          <cell r="L634" t="str">
            <v>대</v>
          </cell>
          <cell r="M634">
            <v>627</v>
          </cell>
          <cell r="N634">
            <v>627</v>
          </cell>
          <cell r="R634" t="str">
            <v/>
          </cell>
        </row>
        <row r="635">
          <cell r="B635">
            <v>20001634</v>
          </cell>
          <cell r="E635" t="str">
            <v>H/W유지보수</v>
          </cell>
          <cell r="F635" t="str">
            <v>[하자]</v>
          </cell>
          <cell r="G635" t="str">
            <v>운전감시 보안설비</v>
          </cell>
          <cell r="H635" t="str">
            <v>다이렉트폰</v>
          </cell>
          <cell r="I635" t="str">
            <v>모장치</v>
          </cell>
          <cell r="K635" t="str">
            <v xml:space="preserve">[하자] 운전감시 보안설비 다이렉트폰 모장치 </v>
          </cell>
          <cell r="L635" t="str">
            <v>대</v>
          </cell>
          <cell r="M635">
            <v>3529</v>
          </cell>
          <cell r="N635">
            <v>3529</v>
          </cell>
          <cell r="R635" t="str">
            <v/>
          </cell>
        </row>
        <row r="636">
          <cell r="B636">
            <v>20001635</v>
          </cell>
          <cell r="E636" t="str">
            <v>H/W유지보수</v>
          </cell>
          <cell r="F636" t="str">
            <v>[하자]</v>
          </cell>
          <cell r="G636" t="str">
            <v>운전감시 보안설비</v>
          </cell>
          <cell r="H636" t="str">
            <v>다이렉트폰</v>
          </cell>
          <cell r="I636" t="str">
            <v>자장치</v>
          </cell>
          <cell r="K636" t="str">
            <v xml:space="preserve">[하자] 운전감시 보안설비 다이렉트폰 자장치 </v>
          </cell>
          <cell r="L636" t="str">
            <v>대</v>
          </cell>
          <cell r="M636">
            <v>3049</v>
          </cell>
          <cell r="N636">
            <v>3049</v>
          </cell>
          <cell r="R636" t="str">
            <v/>
          </cell>
        </row>
        <row r="637">
          <cell r="B637">
            <v>20001636</v>
          </cell>
          <cell r="E637" t="str">
            <v>H/W유지보수</v>
          </cell>
          <cell r="F637" t="str">
            <v>[하자]</v>
          </cell>
          <cell r="G637" t="str">
            <v>IBS설비</v>
          </cell>
          <cell r="H637" t="str">
            <v>BAS</v>
          </cell>
          <cell r="I637" t="str">
            <v>BAS 주장치</v>
          </cell>
          <cell r="K637" t="str">
            <v xml:space="preserve">[하자] IBS설비 BAS BAS 주장치 </v>
          </cell>
          <cell r="L637" t="str">
            <v>대</v>
          </cell>
          <cell r="M637">
            <v>100907</v>
          </cell>
          <cell r="N637">
            <v>100907</v>
          </cell>
          <cell r="R637" t="str">
            <v/>
          </cell>
        </row>
        <row r="638">
          <cell r="B638">
            <v>20001637</v>
          </cell>
          <cell r="E638" t="str">
            <v>H/W유지보수</v>
          </cell>
          <cell r="F638" t="str">
            <v>[하자]</v>
          </cell>
          <cell r="G638" t="str">
            <v>IBS설비</v>
          </cell>
          <cell r="H638" t="str">
            <v>BAS</v>
          </cell>
          <cell r="I638" t="str">
            <v>DDC</v>
          </cell>
          <cell r="K638" t="str">
            <v xml:space="preserve">[하자] IBS설비 BAS DDC </v>
          </cell>
          <cell r="L638" t="str">
            <v>대</v>
          </cell>
          <cell r="M638">
            <v>36242</v>
          </cell>
          <cell r="N638">
            <v>36242</v>
          </cell>
          <cell r="R638" t="str">
            <v/>
          </cell>
        </row>
        <row r="639">
          <cell r="B639">
            <v>20001638</v>
          </cell>
          <cell r="E639" t="str">
            <v>H/W유지보수</v>
          </cell>
          <cell r="F639" t="str">
            <v>[하자]</v>
          </cell>
          <cell r="G639" t="str">
            <v>IBS설비</v>
          </cell>
          <cell r="H639" t="str">
            <v>BAS</v>
          </cell>
          <cell r="I639" t="str">
            <v>센서(1)</v>
          </cell>
          <cell r="K639" t="str">
            <v xml:space="preserve">[하자] IBS설비 BAS 센서(1) </v>
          </cell>
          <cell r="L639" t="str">
            <v>대</v>
          </cell>
          <cell r="M639">
            <v>2423</v>
          </cell>
          <cell r="N639">
            <v>2423</v>
          </cell>
          <cell r="R639" t="str">
            <v/>
          </cell>
        </row>
        <row r="640">
          <cell r="B640">
            <v>20001639</v>
          </cell>
          <cell r="E640" t="str">
            <v>H/W유지보수</v>
          </cell>
          <cell r="F640" t="str">
            <v>[하자]</v>
          </cell>
          <cell r="G640" t="str">
            <v>IBS설비</v>
          </cell>
          <cell r="H640" t="str">
            <v>전자시계</v>
          </cell>
          <cell r="I640" t="str">
            <v>전자시계 주장치</v>
          </cell>
          <cell r="K640" t="str">
            <v xml:space="preserve">[하자] IBS설비 전자시계 전자시계 주장치 </v>
          </cell>
          <cell r="L640" t="str">
            <v>대</v>
          </cell>
          <cell r="M640">
            <v>60591</v>
          </cell>
          <cell r="N640">
            <v>60591</v>
          </cell>
          <cell r="R640" t="str">
            <v/>
          </cell>
        </row>
        <row r="641">
          <cell r="B641">
            <v>20001640</v>
          </cell>
          <cell r="E641" t="str">
            <v>H/W유지보수</v>
          </cell>
          <cell r="F641" t="str">
            <v>[하자]</v>
          </cell>
          <cell r="G641" t="str">
            <v>IBS설비</v>
          </cell>
          <cell r="H641" t="str">
            <v>전자시계</v>
          </cell>
          <cell r="I641" t="str">
            <v>자시계</v>
          </cell>
          <cell r="K641" t="str">
            <v xml:space="preserve">[하자] IBS설비 전자시계 자시계 </v>
          </cell>
          <cell r="L641" t="str">
            <v>대</v>
          </cell>
          <cell r="M641">
            <v>230</v>
          </cell>
          <cell r="N641">
            <v>230</v>
          </cell>
          <cell r="R641" t="str">
            <v/>
          </cell>
        </row>
        <row r="642">
          <cell r="B642">
            <v>20001641</v>
          </cell>
          <cell r="E642" t="str">
            <v>H/W유지보수</v>
          </cell>
          <cell r="F642" t="str">
            <v>[하자]</v>
          </cell>
          <cell r="G642" t="str">
            <v>IBS설비</v>
          </cell>
          <cell r="H642" t="str">
            <v>전자시계</v>
          </cell>
          <cell r="I642" t="str">
            <v>전자시계설비 중계기</v>
          </cell>
          <cell r="K642" t="str">
            <v xml:space="preserve">[하자] IBS설비 전자시계 전자시계설비 중계기 </v>
          </cell>
          <cell r="L642" t="str">
            <v>대</v>
          </cell>
          <cell r="M642">
            <v>6438</v>
          </cell>
          <cell r="N642">
            <v>6438</v>
          </cell>
          <cell r="R642" t="str">
            <v/>
          </cell>
        </row>
        <row r="643">
          <cell r="B643">
            <v>20001642</v>
          </cell>
          <cell r="E643" t="str">
            <v>H/W유지보수</v>
          </cell>
          <cell r="F643" t="str">
            <v>[하자]</v>
          </cell>
          <cell r="G643" t="str">
            <v>IBS설비</v>
          </cell>
          <cell r="H643" t="str">
            <v>재석표시기</v>
          </cell>
          <cell r="I643" t="str">
            <v>재석표시 주장치</v>
          </cell>
          <cell r="K643" t="str">
            <v xml:space="preserve">[하자] IBS설비 재석표시기 재석표시 주장치 </v>
          </cell>
          <cell r="L643" t="str">
            <v>대</v>
          </cell>
          <cell r="M643">
            <v>45906</v>
          </cell>
          <cell r="N643">
            <v>45906</v>
          </cell>
          <cell r="R643" t="str">
            <v/>
          </cell>
        </row>
        <row r="644">
          <cell r="B644">
            <v>20001643</v>
          </cell>
          <cell r="E644" t="str">
            <v>H/W유지보수</v>
          </cell>
          <cell r="F644" t="str">
            <v>[하자]</v>
          </cell>
          <cell r="G644" t="str">
            <v>IBS설비</v>
          </cell>
          <cell r="H644" t="str">
            <v>재석표시기</v>
          </cell>
          <cell r="I644" t="str">
            <v>중계기</v>
          </cell>
          <cell r="K644" t="str">
            <v xml:space="preserve">[하자] IBS설비 재석표시기 중계기 </v>
          </cell>
          <cell r="L644" t="str">
            <v>대</v>
          </cell>
          <cell r="M644">
            <v>7925</v>
          </cell>
          <cell r="N644">
            <v>7925</v>
          </cell>
          <cell r="R644" t="str">
            <v/>
          </cell>
        </row>
        <row r="645">
          <cell r="B645">
            <v>20001644</v>
          </cell>
          <cell r="E645" t="str">
            <v>H/W유지보수</v>
          </cell>
          <cell r="F645" t="str">
            <v>[하자]</v>
          </cell>
          <cell r="G645" t="str">
            <v>IBS설비</v>
          </cell>
          <cell r="H645" t="str">
            <v>재석표시기</v>
          </cell>
          <cell r="I645" t="str">
            <v>표시등</v>
          </cell>
          <cell r="K645" t="str">
            <v xml:space="preserve">[하자] IBS설비 재석표시기 표시등 </v>
          </cell>
          <cell r="L645" t="str">
            <v>대</v>
          </cell>
          <cell r="M645">
            <v>703</v>
          </cell>
          <cell r="N645">
            <v>703</v>
          </cell>
          <cell r="R645" t="str">
            <v/>
          </cell>
        </row>
        <row r="646">
          <cell r="B646">
            <v>20001645</v>
          </cell>
          <cell r="E646" t="str">
            <v>H/W유지보수</v>
          </cell>
          <cell r="F646" t="str">
            <v>[하자]</v>
          </cell>
          <cell r="G646" t="str">
            <v>IBS설비</v>
          </cell>
          <cell r="H646" t="str">
            <v>주차관제설비</v>
          </cell>
          <cell r="I646" t="str">
            <v>차량계수장치</v>
          </cell>
          <cell r="K646" t="str">
            <v xml:space="preserve">[하자] IBS설비 주차관제설비 차량계수장치 </v>
          </cell>
          <cell r="L646" t="str">
            <v>대</v>
          </cell>
          <cell r="M646">
            <v>9658</v>
          </cell>
          <cell r="N646">
            <v>9658</v>
          </cell>
          <cell r="R646" t="str">
            <v/>
          </cell>
        </row>
        <row r="647">
          <cell r="B647">
            <v>20001646</v>
          </cell>
          <cell r="E647" t="str">
            <v>H/W유지보수</v>
          </cell>
          <cell r="F647" t="str">
            <v>[하자]</v>
          </cell>
          <cell r="G647" t="str">
            <v>IBS설비</v>
          </cell>
          <cell r="H647" t="str">
            <v>주차관제설비</v>
          </cell>
          <cell r="I647" t="str">
            <v>차량통제장치</v>
          </cell>
          <cell r="K647" t="str">
            <v xml:space="preserve">[하자] IBS설비 주차관제설비 차량통제장치 </v>
          </cell>
          <cell r="L647" t="str">
            <v>대</v>
          </cell>
          <cell r="M647">
            <v>252970</v>
          </cell>
          <cell r="N647">
            <v>252970</v>
          </cell>
          <cell r="R647" t="str">
            <v/>
          </cell>
        </row>
        <row r="648">
          <cell r="B648">
            <v>20001647</v>
          </cell>
          <cell r="E648" t="str">
            <v>H/W유지보수</v>
          </cell>
          <cell r="F648" t="str">
            <v>[하자]</v>
          </cell>
          <cell r="G648" t="str">
            <v>IBS설비</v>
          </cell>
          <cell r="H648" t="str">
            <v>주차관제설비</v>
          </cell>
          <cell r="I648" t="str">
            <v>차량번호 인식장치</v>
          </cell>
          <cell r="K648" t="str">
            <v xml:space="preserve">[하자] IBS설비 주차관제설비 차량번호 인식장치 </v>
          </cell>
          <cell r="L648" t="str">
            <v>대</v>
          </cell>
          <cell r="M648">
            <v>44895</v>
          </cell>
          <cell r="N648">
            <v>44895</v>
          </cell>
          <cell r="R648" t="str">
            <v/>
          </cell>
        </row>
        <row r="649">
          <cell r="B649">
            <v>20001648</v>
          </cell>
          <cell r="E649" t="str">
            <v>H/W유지보수</v>
          </cell>
          <cell r="F649" t="str">
            <v>[하자]</v>
          </cell>
          <cell r="G649" t="str">
            <v>멀티미디어 설비</v>
          </cell>
          <cell r="H649" t="str">
            <v>음향설비</v>
          </cell>
          <cell r="I649" t="str">
            <v>방송주장치</v>
          </cell>
          <cell r="K649" t="str">
            <v xml:space="preserve">[하자] 멀티미디어 설비 음향설비 방송주장치 </v>
          </cell>
          <cell r="L649" t="str">
            <v>대</v>
          </cell>
          <cell r="M649">
            <v>26927</v>
          </cell>
          <cell r="N649">
            <v>26927</v>
          </cell>
          <cell r="R649" t="str">
            <v/>
          </cell>
        </row>
        <row r="650">
          <cell r="B650">
            <v>20001649</v>
          </cell>
          <cell r="E650" t="str">
            <v>H/W유지보수</v>
          </cell>
          <cell r="F650" t="str">
            <v>[하자]</v>
          </cell>
          <cell r="G650" t="str">
            <v>멀티미디어 설비</v>
          </cell>
          <cell r="H650" t="str">
            <v>음향설비</v>
          </cell>
          <cell r="I650" t="str">
            <v>MIXER</v>
          </cell>
          <cell r="K650" t="str">
            <v xml:space="preserve">[하자] 멀티미디어 설비 음향설비 MIXER </v>
          </cell>
          <cell r="L650" t="str">
            <v>대</v>
          </cell>
          <cell r="M650">
            <v>12084</v>
          </cell>
          <cell r="N650">
            <v>12084</v>
          </cell>
          <cell r="R650" t="str">
            <v/>
          </cell>
        </row>
        <row r="651">
          <cell r="B651">
            <v>20001650</v>
          </cell>
          <cell r="E651" t="str">
            <v>H/W유지보수</v>
          </cell>
          <cell r="F651" t="str">
            <v>[하자]</v>
          </cell>
          <cell r="G651" t="str">
            <v>멀티미디어 설비</v>
          </cell>
          <cell r="H651" t="str">
            <v>음향설비</v>
          </cell>
          <cell r="I651" t="str">
            <v>AMP(1)</v>
          </cell>
          <cell r="K651" t="str">
            <v xml:space="preserve">[하자] 멀티미디어 설비 음향설비 AMP(1) </v>
          </cell>
          <cell r="L651" t="str">
            <v>대</v>
          </cell>
          <cell r="M651">
            <v>9646</v>
          </cell>
          <cell r="N651">
            <v>9646</v>
          </cell>
          <cell r="R651" t="str">
            <v/>
          </cell>
        </row>
        <row r="652">
          <cell r="B652">
            <v>20001651</v>
          </cell>
          <cell r="E652" t="str">
            <v>H/W유지보수</v>
          </cell>
          <cell r="F652" t="str">
            <v>[하자]</v>
          </cell>
          <cell r="G652" t="str">
            <v>멀티미디어 설비</v>
          </cell>
          <cell r="H652" t="str">
            <v>음향설비</v>
          </cell>
          <cell r="I652" t="str">
            <v>동시방송 주장치(본사)</v>
          </cell>
          <cell r="K652" t="str">
            <v xml:space="preserve">[하자] 멀티미디어 설비 음향설비 동시방송 주장치(본사) </v>
          </cell>
          <cell r="L652" t="str">
            <v>대</v>
          </cell>
          <cell r="M652">
            <v>321404</v>
          </cell>
          <cell r="N652">
            <v>321404</v>
          </cell>
          <cell r="R652" t="str">
            <v/>
          </cell>
        </row>
        <row r="653">
          <cell r="B653">
            <v>20001652</v>
          </cell>
          <cell r="E653" t="str">
            <v>H/W유지보수</v>
          </cell>
          <cell r="F653" t="str">
            <v>[하자]</v>
          </cell>
          <cell r="G653" t="str">
            <v>멀티미디어 설비</v>
          </cell>
          <cell r="H653" t="str">
            <v>음향설비</v>
          </cell>
          <cell r="I653" t="str">
            <v>동시방송 중계장치</v>
          </cell>
          <cell r="K653" t="str">
            <v xml:space="preserve">[하자] 멀티미디어 설비 음향설비 동시방송 중계장치 </v>
          </cell>
          <cell r="L653" t="str">
            <v>대</v>
          </cell>
          <cell r="M653">
            <v>10598</v>
          </cell>
          <cell r="N653">
            <v>10598</v>
          </cell>
          <cell r="R653" t="str">
            <v/>
          </cell>
        </row>
        <row r="654">
          <cell r="B654">
            <v>20001653</v>
          </cell>
          <cell r="E654" t="str">
            <v>H/W유지보수</v>
          </cell>
          <cell r="F654" t="str">
            <v>[하자]</v>
          </cell>
          <cell r="G654" t="str">
            <v>멀티미디어 설비</v>
          </cell>
          <cell r="H654" t="str">
            <v>음향설비</v>
          </cell>
          <cell r="I654" t="str">
            <v>동시방송 주장치(Digital 방식)</v>
          </cell>
          <cell r="K654" t="str">
            <v xml:space="preserve">[하자] 멀티미디어 설비 음향설비 동시방송 주장치(Digital 방식) </v>
          </cell>
          <cell r="L654" t="str">
            <v>대</v>
          </cell>
          <cell r="M654">
            <v>154167</v>
          </cell>
          <cell r="N654">
            <v>154167</v>
          </cell>
          <cell r="R654" t="str">
            <v/>
          </cell>
        </row>
        <row r="655">
          <cell r="B655">
            <v>20001654</v>
          </cell>
          <cell r="E655" t="str">
            <v>H/W유지보수</v>
          </cell>
          <cell r="F655" t="str">
            <v>[하자]</v>
          </cell>
          <cell r="G655" t="str">
            <v>멀티미디어 설비</v>
          </cell>
          <cell r="H655" t="str">
            <v>음향설비</v>
          </cell>
          <cell r="I655" t="str">
            <v>동시방송 단말기(Digital 방식)</v>
          </cell>
          <cell r="K655" t="str">
            <v xml:space="preserve">[하자] 멀티미디어 설비 음향설비 동시방송 단말기(Digital 방식) </v>
          </cell>
          <cell r="L655" t="str">
            <v>대</v>
          </cell>
          <cell r="M655">
            <v>1080</v>
          </cell>
          <cell r="N655">
            <v>1080</v>
          </cell>
          <cell r="R655" t="str">
            <v/>
          </cell>
        </row>
        <row r="656">
          <cell r="B656">
            <v>20001655</v>
          </cell>
          <cell r="E656" t="str">
            <v>H/W유지보수</v>
          </cell>
          <cell r="F656" t="str">
            <v>[하자]</v>
          </cell>
          <cell r="G656" t="str">
            <v>멀티미디어 설비</v>
          </cell>
          <cell r="H656" t="str">
            <v>음향설비</v>
          </cell>
          <cell r="I656" t="str">
            <v>동시방송 단말기</v>
          </cell>
          <cell r="K656" t="str">
            <v xml:space="preserve">[하자] 멀티미디어 설비 음향설비 동시방송 단말기 </v>
          </cell>
          <cell r="L656" t="str">
            <v>대</v>
          </cell>
          <cell r="M656">
            <v>382</v>
          </cell>
          <cell r="N656">
            <v>382</v>
          </cell>
          <cell r="R656" t="str">
            <v/>
          </cell>
        </row>
        <row r="657">
          <cell r="B657">
            <v>20001656</v>
          </cell>
          <cell r="E657" t="str">
            <v>H/W유지보수</v>
          </cell>
          <cell r="F657" t="str">
            <v>[하자]</v>
          </cell>
          <cell r="G657" t="str">
            <v>멀티미디어 설비</v>
          </cell>
          <cell r="H657" t="str">
            <v>음향설비</v>
          </cell>
          <cell r="I657" t="str">
            <v>스피커(2)</v>
          </cell>
          <cell r="K657" t="str">
            <v xml:space="preserve">[하자] 멀티미디어 설비 음향설비 스피커(2) </v>
          </cell>
          <cell r="L657" t="str">
            <v>대</v>
          </cell>
          <cell r="M657">
            <v>644</v>
          </cell>
          <cell r="N657">
            <v>644</v>
          </cell>
          <cell r="R657" t="str">
            <v/>
          </cell>
        </row>
        <row r="658">
          <cell r="B658">
            <v>20001657</v>
          </cell>
          <cell r="E658" t="str">
            <v>H/W유지보수</v>
          </cell>
          <cell r="F658" t="str">
            <v>[하자]</v>
          </cell>
          <cell r="G658" t="str">
            <v>멀티미디어 설비</v>
          </cell>
          <cell r="H658" t="str">
            <v>음향설비</v>
          </cell>
          <cell r="I658" t="str">
            <v>마이크(유선)</v>
          </cell>
          <cell r="K658" t="str">
            <v xml:space="preserve">[하자] 멀티미디어 설비 음향설비 마이크(유선) </v>
          </cell>
          <cell r="L658" t="str">
            <v>대</v>
          </cell>
          <cell r="M658">
            <v>252</v>
          </cell>
          <cell r="N658">
            <v>252</v>
          </cell>
          <cell r="R658" t="str">
            <v/>
          </cell>
        </row>
        <row r="659">
          <cell r="B659">
            <v>20001658</v>
          </cell>
          <cell r="E659" t="str">
            <v>H/W유지보수</v>
          </cell>
          <cell r="F659" t="str">
            <v>[하자]</v>
          </cell>
          <cell r="G659" t="str">
            <v>멀티미디어 설비</v>
          </cell>
          <cell r="H659" t="str">
            <v>음향설비</v>
          </cell>
          <cell r="I659" t="str">
            <v>마이크(무선)</v>
          </cell>
          <cell r="K659" t="str">
            <v xml:space="preserve">[하자] 멀티미디어 설비 음향설비 마이크(무선) </v>
          </cell>
          <cell r="L659" t="str">
            <v>대</v>
          </cell>
          <cell r="M659">
            <v>1315</v>
          </cell>
          <cell r="N659">
            <v>1315</v>
          </cell>
          <cell r="R659" t="str">
            <v/>
          </cell>
        </row>
        <row r="660">
          <cell r="B660">
            <v>20001659</v>
          </cell>
          <cell r="E660" t="str">
            <v>H/W유지보수</v>
          </cell>
          <cell r="F660" t="str">
            <v>[하자]</v>
          </cell>
          <cell r="G660" t="str">
            <v>멀티미디어 설비</v>
          </cell>
          <cell r="H660" t="str">
            <v>음향설비</v>
          </cell>
          <cell r="I660" t="str">
            <v>스피커(3)</v>
          </cell>
          <cell r="K660" t="str">
            <v xml:space="preserve">[하자] 멀티미디어 설비 음향설비 스피커(3) </v>
          </cell>
          <cell r="L660" t="str">
            <v>대</v>
          </cell>
          <cell r="M660">
            <v>3</v>
          </cell>
          <cell r="N660">
            <v>3</v>
          </cell>
          <cell r="R660" t="str">
            <v/>
          </cell>
        </row>
        <row r="661">
          <cell r="B661">
            <v>20001660</v>
          </cell>
          <cell r="E661" t="str">
            <v>H/W유지보수</v>
          </cell>
          <cell r="F661" t="str">
            <v>[하자]</v>
          </cell>
          <cell r="G661" t="str">
            <v>멀티미디어 설비</v>
          </cell>
          <cell r="H661" t="str">
            <v>영상설비</v>
          </cell>
          <cell r="I661" t="str">
            <v>사내CATV 주장치</v>
          </cell>
          <cell r="K661" t="str">
            <v xml:space="preserve">[하자] 멀티미디어 설비 영상설비 사내CATV 주장치 </v>
          </cell>
          <cell r="L661" t="str">
            <v>대</v>
          </cell>
          <cell r="M661">
            <v>17087</v>
          </cell>
          <cell r="N661">
            <v>17087</v>
          </cell>
          <cell r="R661" t="str">
            <v/>
          </cell>
        </row>
        <row r="662">
          <cell r="B662">
            <v>20001661</v>
          </cell>
          <cell r="E662" t="str">
            <v>H/W유지보수</v>
          </cell>
          <cell r="F662" t="str">
            <v>[하자]</v>
          </cell>
          <cell r="G662" t="str">
            <v>멀티미디어 설비</v>
          </cell>
          <cell r="H662" t="str">
            <v>영상설비</v>
          </cell>
          <cell r="I662" t="str">
            <v>인코더/디코더</v>
          </cell>
          <cell r="K662" t="str">
            <v xml:space="preserve">[하자] 멀티미디어 설비 영상설비 인코더/디코더 </v>
          </cell>
          <cell r="L662" t="str">
            <v>대</v>
          </cell>
          <cell r="M662">
            <v>7720</v>
          </cell>
          <cell r="N662">
            <v>7720</v>
          </cell>
          <cell r="R662" t="str">
            <v/>
          </cell>
        </row>
        <row r="663">
          <cell r="B663">
            <v>20001662</v>
          </cell>
          <cell r="E663" t="str">
            <v>H/W유지보수</v>
          </cell>
          <cell r="F663" t="str">
            <v>[하자]</v>
          </cell>
          <cell r="G663" t="str">
            <v>멀티미디어 설비</v>
          </cell>
          <cell r="H663" t="str">
            <v>영상설비</v>
          </cell>
          <cell r="I663" t="str">
            <v>영사기(본사)</v>
          </cell>
          <cell r="K663" t="str">
            <v xml:space="preserve">[하자] 멀티미디어 설비 영상설비 영사기(본사) </v>
          </cell>
          <cell r="L663" t="str">
            <v>대</v>
          </cell>
          <cell r="M663">
            <v>3435</v>
          </cell>
          <cell r="N663">
            <v>3435</v>
          </cell>
          <cell r="R663" t="str">
            <v/>
          </cell>
        </row>
        <row r="664">
          <cell r="B664">
            <v>20001663</v>
          </cell>
          <cell r="E664" t="str">
            <v>H/W유지보수</v>
          </cell>
          <cell r="F664" t="str">
            <v>[하자]</v>
          </cell>
          <cell r="G664" t="str">
            <v>멀티미디어 설비</v>
          </cell>
          <cell r="H664" t="str">
            <v>영상설비</v>
          </cell>
          <cell r="I664" t="str">
            <v>카메라(ENG, EFP,사진)</v>
          </cell>
          <cell r="K664" t="str">
            <v xml:space="preserve">[하자] 멀티미디어 설비 영상설비 카메라(ENG, EFP,사진) </v>
          </cell>
          <cell r="L664" t="str">
            <v>대</v>
          </cell>
          <cell r="M664">
            <v>7762</v>
          </cell>
          <cell r="N664">
            <v>7762</v>
          </cell>
          <cell r="R664" t="str">
            <v/>
          </cell>
        </row>
        <row r="665">
          <cell r="B665">
            <v>20001664</v>
          </cell>
          <cell r="E665" t="str">
            <v>H/W유지보수</v>
          </cell>
          <cell r="F665" t="str">
            <v>[하자]</v>
          </cell>
          <cell r="G665" t="str">
            <v>멀티미디어 설비</v>
          </cell>
          <cell r="H665" t="str">
            <v>영상설비</v>
          </cell>
          <cell r="I665" t="str">
            <v>편집설비VTR(본사)</v>
          </cell>
          <cell r="K665" t="str">
            <v xml:space="preserve">[하자] 멀티미디어 설비 영상설비 편집설비VTR(본사) </v>
          </cell>
          <cell r="L665" t="str">
            <v>대</v>
          </cell>
          <cell r="M665">
            <v>51598</v>
          </cell>
          <cell r="N665">
            <v>51598</v>
          </cell>
          <cell r="R665" t="str">
            <v/>
          </cell>
        </row>
        <row r="666">
          <cell r="B666">
            <v>20001665</v>
          </cell>
          <cell r="E666" t="str">
            <v>H/W유지보수</v>
          </cell>
          <cell r="F666" t="str">
            <v>[하자]</v>
          </cell>
          <cell r="G666" t="str">
            <v>멀티미디어 설비</v>
          </cell>
          <cell r="H666" t="str">
            <v>영상설비</v>
          </cell>
          <cell r="I666" t="str">
            <v>편집설비(문자발생기, 본사)</v>
          </cell>
          <cell r="K666" t="str">
            <v xml:space="preserve">[하자] 멀티미디어 설비 영상설비 편집설비(문자발생기, 본사) </v>
          </cell>
          <cell r="L666" t="str">
            <v>대</v>
          </cell>
          <cell r="M666">
            <v>2857</v>
          </cell>
          <cell r="N666">
            <v>2857</v>
          </cell>
          <cell r="R666" t="str">
            <v/>
          </cell>
        </row>
        <row r="667">
          <cell r="B667">
            <v>20001666</v>
          </cell>
          <cell r="E667" t="str">
            <v>H/W유지보수</v>
          </cell>
          <cell r="F667" t="str">
            <v>[하자]</v>
          </cell>
          <cell r="G667" t="str">
            <v>멀티미디어 설비</v>
          </cell>
          <cell r="H667" t="str">
            <v>영상설비</v>
          </cell>
          <cell r="I667" t="str">
            <v>A/V스위쳐(본사)</v>
          </cell>
          <cell r="K667" t="str">
            <v xml:space="preserve">[하자] 멀티미디어 설비 영상설비 A/V스위쳐(본사) </v>
          </cell>
          <cell r="L667" t="str">
            <v>대</v>
          </cell>
          <cell r="M667">
            <v>12481</v>
          </cell>
          <cell r="N667">
            <v>12481</v>
          </cell>
          <cell r="R667" t="str">
            <v/>
          </cell>
        </row>
        <row r="668">
          <cell r="B668">
            <v>20001667</v>
          </cell>
          <cell r="E668" t="str">
            <v>H/W유지보수</v>
          </cell>
          <cell r="F668" t="str">
            <v>[하자]</v>
          </cell>
          <cell r="G668" t="str">
            <v>멀티미디어 설비</v>
          </cell>
          <cell r="H668" t="str">
            <v>영상설비</v>
          </cell>
          <cell r="I668" t="str">
            <v>조명(DIMMER, 본사)</v>
          </cell>
          <cell r="K668" t="str">
            <v xml:space="preserve">[하자] 멀티미디어 설비 영상설비 조명(DIMMER, 본사) </v>
          </cell>
          <cell r="L668" t="str">
            <v>대</v>
          </cell>
          <cell r="M668">
            <v>3544</v>
          </cell>
          <cell r="N668">
            <v>3544</v>
          </cell>
          <cell r="R668" t="str">
            <v/>
          </cell>
        </row>
        <row r="669">
          <cell r="B669">
            <v>20001668</v>
          </cell>
          <cell r="E669" t="str">
            <v>H/W유지보수</v>
          </cell>
          <cell r="F669" t="str">
            <v>[하자]</v>
          </cell>
          <cell r="G669" t="str">
            <v>멀티미디어 설비</v>
          </cell>
          <cell r="H669" t="str">
            <v>영상설비</v>
          </cell>
          <cell r="I669" t="str">
            <v>영상모니터</v>
          </cell>
          <cell r="K669" t="str">
            <v xml:space="preserve">[하자] 멀티미디어 설비 영상설비 영상모니터 </v>
          </cell>
          <cell r="L669" t="str">
            <v>대</v>
          </cell>
          <cell r="M669">
            <v>26869</v>
          </cell>
          <cell r="N669">
            <v>26869</v>
          </cell>
          <cell r="R669" t="str">
            <v/>
          </cell>
        </row>
        <row r="670">
          <cell r="B670">
            <v>20001669</v>
          </cell>
          <cell r="E670" t="str">
            <v>H/W유지보수</v>
          </cell>
          <cell r="F670" t="str">
            <v>[하자]</v>
          </cell>
          <cell r="G670" t="str">
            <v>멀티미디어 설비</v>
          </cell>
          <cell r="H670" t="str">
            <v>영상설비</v>
          </cell>
          <cell r="I670" t="str">
            <v>고정형 BEAM PROJECTOR(LCD P/J)</v>
          </cell>
          <cell r="K670" t="str">
            <v xml:space="preserve">[하자] 멀티미디어 설비 영상설비 고정형 BEAM PROJECTOR(LCD P/J) </v>
          </cell>
          <cell r="L670" t="str">
            <v>대</v>
          </cell>
          <cell r="M670">
            <v>9164</v>
          </cell>
          <cell r="N670">
            <v>9164</v>
          </cell>
          <cell r="R670" t="str">
            <v/>
          </cell>
        </row>
        <row r="671">
          <cell r="B671">
            <v>20001670</v>
          </cell>
          <cell r="E671" t="str">
            <v>H/W유지보수</v>
          </cell>
          <cell r="F671" t="str">
            <v>[하자]</v>
          </cell>
          <cell r="G671" t="str">
            <v>멀티미디어 설비</v>
          </cell>
          <cell r="H671" t="str">
            <v>영상설비</v>
          </cell>
          <cell r="I671" t="str">
            <v>이동형 BEAM PROJECTOR(LCD P/J)</v>
          </cell>
          <cell r="K671" t="str">
            <v xml:space="preserve">[하자] 멀티미디어 설비 영상설비 이동형 BEAM PROJECTOR(LCD P/J) </v>
          </cell>
          <cell r="L671" t="str">
            <v>대</v>
          </cell>
          <cell r="M671">
            <v>6343</v>
          </cell>
          <cell r="N671">
            <v>6343</v>
          </cell>
          <cell r="R671" t="str">
            <v/>
          </cell>
        </row>
        <row r="672">
          <cell r="B672">
            <v>20001671</v>
          </cell>
          <cell r="E672" t="str">
            <v>H/W유지보수</v>
          </cell>
          <cell r="F672" t="str">
            <v>[하자]</v>
          </cell>
          <cell r="G672" t="str">
            <v>멀티미디어 설비</v>
          </cell>
          <cell r="H672" t="str">
            <v>영상설비</v>
          </cell>
          <cell r="I672" t="str">
            <v>SLIDE PROJECTOR(환등기)</v>
          </cell>
          <cell r="K672" t="str">
            <v xml:space="preserve">[하자] 멀티미디어 설비 영상설비 SLIDE PROJECTOR(환등기) </v>
          </cell>
          <cell r="L672" t="str">
            <v>대</v>
          </cell>
          <cell r="M672">
            <v>11938</v>
          </cell>
          <cell r="N672">
            <v>11938</v>
          </cell>
          <cell r="R672" t="str">
            <v/>
          </cell>
        </row>
        <row r="673">
          <cell r="B673">
            <v>20001672</v>
          </cell>
          <cell r="E673" t="str">
            <v>H/W유지보수</v>
          </cell>
          <cell r="F673" t="str">
            <v>[하자]</v>
          </cell>
          <cell r="G673" t="str">
            <v>멀티미디어 설비</v>
          </cell>
          <cell r="H673" t="str">
            <v>영상설비</v>
          </cell>
          <cell r="I673" t="str">
            <v>SLIDE VIDEO CONVERTER</v>
          </cell>
          <cell r="K673" t="str">
            <v xml:space="preserve">[하자] 멀티미디어 설비 영상설비 SLIDE VIDEO CONVERTER </v>
          </cell>
          <cell r="L673" t="str">
            <v>대</v>
          </cell>
          <cell r="M673">
            <v>1760</v>
          </cell>
          <cell r="N673">
            <v>1760</v>
          </cell>
          <cell r="R673" t="str">
            <v/>
          </cell>
        </row>
        <row r="674">
          <cell r="B674">
            <v>20001673</v>
          </cell>
          <cell r="E674" t="str">
            <v>H/W유지보수</v>
          </cell>
          <cell r="F674" t="str">
            <v>[하자]</v>
          </cell>
          <cell r="G674" t="str">
            <v>멀티미디어 설비</v>
          </cell>
          <cell r="H674" t="str">
            <v>영상설비</v>
          </cell>
          <cell r="I674" t="str">
            <v>실물화상기</v>
          </cell>
          <cell r="K674" t="str">
            <v xml:space="preserve">[하자] 멀티미디어 설비 영상설비 실물화상기 </v>
          </cell>
          <cell r="L674" t="str">
            <v>대</v>
          </cell>
          <cell r="M674">
            <v>30795</v>
          </cell>
          <cell r="N674">
            <v>30795</v>
          </cell>
          <cell r="R674" t="str">
            <v/>
          </cell>
        </row>
        <row r="675">
          <cell r="B675">
            <v>20001674</v>
          </cell>
          <cell r="E675" t="str">
            <v>H/W유지보수</v>
          </cell>
          <cell r="F675" t="str">
            <v>[하자]</v>
          </cell>
          <cell r="G675" t="str">
            <v>멀티미디어 설비</v>
          </cell>
          <cell r="H675" t="str">
            <v>영상설비</v>
          </cell>
          <cell r="I675" t="str">
            <v>일반 TV</v>
          </cell>
          <cell r="K675" t="str">
            <v xml:space="preserve">[하자] 멀티미디어 설비 영상설비 일반 TV </v>
          </cell>
          <cell r="L675" t="str">
            <v>대</v>
          </cell>
          <cell r="M675">
            <v>547</v>
          </cell>
          <cell r="N675">
            <v>547</v>
          </cell>
          <cell r="R675" t="str">
            <v/>
          </cell>
        </row>
        <row r="676">
          <cell r="B676">
            <v>20001675</v>
          </cell>
          <cell r="E676" t="str">
            <v>H/W유지보수</v>
          </cell>
          <cell r="F676" t="str">
            <v>[하자]</v>
          </cell>
          <cell r="G676" t="str">
            <v>멀티미디어 설비</v>
          </cell>
          <cell r="H676" t="str">
            <v>영상설비</v>
          </cell>
          <cell r="I676" t="str">
            <v>PDP/LCD TV(33이상)</v>
          </cell>
          <cell r="K676" t="str">
            <v xml:space="preserve">[하자] 멀티미디어 설비 영상설비 PDP/LCD TV(33이상) </v>
          </cell>
          <cell r="L676" t="str">
            <v>대</v>
          </cell>
          <cell r="M676">
            <v>1036</v>
          </cell>
          <cell r="N676">
            <v>1036</v>
          </cell>
          <cell r="R676" t="str">
            <v/>
          </cell>
        </row>
        <row r="677">
          <cell r="B677">
            <v>20001676</v>
          </cell>
          <cell r="E677" t="str">
            <v>H/W유지보수</v>
          </cell>
          <cell r="F677" t="str">
            <v>[하자]</v>
          </cell>
          <cell r="G677" t="str">
            <v>멀티미디어 설비</v>
          </cell>
          <cell r="H677" t="str">
            <v>영상설비</v>
          </cell>
          <cell r="I677" t="str">
            <v>PDP/LCD TV(33미만)</v>
          </cell>
          <cell r="K677" t="str">
            <v xml:space="preserve">[하자] 멀티미디어 설비 영상설비 PDP/LCD TV(33미만) </v>
          </cell>
          <cell r="L677" t="str">
            <v>대</v>
          </cell>
          <cell r="M677">
            <v>407</v>
          </cell>
          <cell r="N677">
            <v>407</v>
          </cell>
          <cell r="R677" t="str">
            <v/>
          </cell>
        </row>
        <row r="678">
          <cell r="B678">
            <v>20001677</v>
          </cell>
          <cell r="E678" t="str">
            <v>H/W유지보수</v>
          </cell>
          <cell r="F678" t="str">
            <v>[하자]</v>
          </cell>
          <cell r="G678" t="str">
            <v>멀티미디어 설비</v>
          </cell>
          <cell r="H678" t="str">
            <v>영상설비</v>
          </cell>
          <cell r="I678" t="str">
            <v>TCU(1)</v>
          </cell>
          <cell r="K678" t="str">
            <v xml:space="preserve">[하자] 멀티미디어 설비 영상설비 TCU(1) </v>
          </cell>
          <cell r="L678" t="str">
            <v>대</v>
          </cell>
          <cell r="M678">
            <v>727</v>
          </cell>
          <cell r="N678">
            <v>727</v>
          </cell>
          <cell r="R678" t="str">
            <v/>
          </cell>
        </row>
        <row r="679">
          <cell r="B679">
            <v>20001678</v>
          </cell>
          <cell r="E679" t="str">
            <v>H/W유지보수</v>
          </cell>
          <cell r="F679" t="str">
            <v>[하자]</v>
          </cell>
          <cell r="G679" t="str">
            <v>멀티미디어 설비</v>
          </cell>
          <cell r="H679" t="str">
            <v>VR장치</v>
          </cell>
          <cell r="I679" t="str">
            <v>트레드밀</v>
          </cell>
          <cell r="K679" t="str">
            <v xml:space="preserve">[하자] 멀티미디어 설비 VR장치 트레드밀 </v>
          </cell>
          <cell r="L679" t="str">
            <v>대</v>
          </cell>
          <cell r="M679">
            <v>1570</v>
          </cell>
          <cell r="N679">
            <v>1570</v>
          </cell>
          <cell r="R679" t="str">
            <v/>
          </cell>
        </row>
        <row r="680">
          <cell r="B680">
            <v>20001679</v>
          </cell>
          <cell r="E680" t="str">
            <v>H/W유지보수</v>
          </cell>
          <cell r="F680" t="str">
            <v>[하자]</v>
          </cell>
          <cell r="G680" t="str">
            <v>멀티미디어 설비</v>
          </cell>
          <cell r="H680" t="str">
            <v>VR장치</v>
          </cell>
          <cell r="I680" t="str">
            <v>VR장치(HMD)</v>
          </cell>
          <cell r="K680" t="str">
            <v xml:space="preserve">[하자] 멀티미디어 설비 VR장치 VR장치(HMD) </v>
          </cell>
          <cell r="L680" t="str">
            <v>대</v>
          </cell>
          <cell r="M680">
            <v>2421</v>
          </cell>
          <cell r="N680">
            <v>2421</v>
          </cell>
          <cell r="R680" t="str">
            <v/>
          </cell>
        </row>
        <row r="681">
          <cell r="B681">
            <v>20001680</v>
          </cell>
          <cell r="E681" t="str">
            <v>H/W유지보수</v>
          </cell>
          <cell r="F681" t="str">
            <v>[하자]</v>
          </cell>
          <cell r="G681" t="str">
            <v>멀티미디어 설비</v>
          </cell>
          <cell r="H681" t="str">
            <v>통합정보표시시스템</v>
          </cell>
          <cell r="I681" t="str">
            <v>통합정보표시 단말장치</v>
          </cell>
          <cell r="K681" t="str">
            <v xml:space="preserve">[하자] 멀티미디어 설비 통합정보표시시스템 통합정보표시 단말장치 </v>
          </cell>
          <cell r="L681" t="str">
            <v>대</v>
          </cell>
          <cell r="M681">
            <v>1467</v>
          </cell>
          <cell r="N681">
            <v>1467</v>
          </cell>
          <cell r="Q681" t="str">
            <v>유지보수</v>
          </cell>
          <cell r="R681">
            <v>1071</v>
          </cell>
        </row>
        <row r="682">
          <cell r="B682">
            <v>20001681</v>
          </cell>
          <cell r="E682" t="str">
            <v>H/W유지보수</v>
          </cell>
          <cell r="F682" t="str">
            <v>[하자]</v>
          </cell>
          <cell r="G682" t="str">
            <v>멀티미디어 설비</v>
          </cell>
          <cell r="H682" t="str">
            <v>화상회의설비</v>
          </cell>
          <cell r="I682" t="str">
            <v>CODEC/화상회의시스템(일체형)</v>
          </cell>
          <cell r="K682" t="str">
            <v xml:space="preserve">[하자] 멀티미디어 설비 화상회의설비 CODEC/화상회의시스템(일체형) </v>
          </cell>
          <cell r="L682" t="str">
            <v>대</v>
          </cell>
          <cell r="M682">
            <v>68695</v>
          </cell>
          <cell r="N682">
            <v>68695</v>
          </cell>
          <cell r="R682" t="str">
            <v/>
          </cell>
        </row>
        <row r="683">
          <cell r="B683">
            <v>20001682</v>
          </cell>
          <cell r="E683" t="str">
            <v>H/W유지보수</v>
          </cell>
          <cell r="F683" t="str">
            <v>[하자]</v>
          </cell>
          <cell r="G683" t="str">
            <v>멀티미디어 설비</v>
          </cell>
          <cell r="H683" t="str">
            <v>화상회의설비</v>
          </cell>
          <cell r="I683" t="str">
            <v>MCU/다자간회의시스템(일체형)</v>
          </cell>
          <cell r="K683" t="str">
            <v xml:space="preserve">[하자] 멀티미디어 설비 화상회의설비 MCU/다자간회의시스템(일체형) </v>
          </cell>
          <cell r="L683" t="str">
            <v>대</v>
          </cell>
          <cell r="M683">
            <v>102816</v>
          </cell>
          <cell r="N683">
            <v>102816</v>
          </cell>
          <cell r="R683" t="str">
            <v/>
          </cell>
        </row>
        <row r="684">
          <cell r="B684">
            <v>20001683</v>
          </cell>
          <cell r="E684" t="str">
            <v>H/W유지보수</v>
          </cell>
          <cell r="F684" t="str">
            <v>[하자]</v>
          </cell>
          <cell r="G684" t="str">
            <v>멀티미디어 설비</v>
          </cell>
          <cell r="H684" t="str">
            <v>화상회의설비</v>
          </cell>
          <cell r="I684" t="str">
            <v>VideoCenter/실시간 스트리밍 시스템(일체형)</v>
          </cell>
          <cell r="K684" t="str">
            <v xml:space="preserve">[하자] 멀티미디어 설비 화상회의설비 VideoCenter/실시간 스트리밍 시스템(일체형) </v>
          </cell>
          <cell r="L684" t="str">
            <v>대</v>
          </cell>
          <cell r="M684">
            <v>251926</v>
          </cell>
          <cell r="N684">
            <v>251926</v>
          </cell>
          <cell r="R684" t="str">
            <v/>
          </cell>
        </row>
        <row r="685">
          <cell r="B685">
            <v>20001684</v>
          </cell>
          <cell r="E685" t="str">
            <v>H/W유지보수</v>
          </cell>
          <cell r="F685" t="str">
            <v>[하자]</v>
          </cell>
          <cell r="G685" t="str">
            <v>멀티미디어 설비</v>
          </cell>
          <cell r="H685" t="str">
            <v>HD방송</v>
          </cell>
          <cell r="I685" t="str">
            <v>프롬프터</v>
          </cell>
          <cell r="K685" t="str">
            <v xml:space="preserve">[하자] 멀티미디어 설비 HD방송 프롬프터 </v>
          </cell>
          <cell r="L685" t="str">
            <v>대</v>
          </cell>
          <cell r="M685">
            <v>62904</v>
          </cell>
          <cell r="N685">
            <v>62904</v>
          </cell>
          <cell r="R685" t="str">
            <v/>
          </cell>
        </row>
        <row r="686">
          <cell r="B686">
            <v>20001685</v>
          </cell>
          <cell r="E686" t="str">
            <v>H/W유지보수</v>
          </cell>
          <cell r="F686" t="str">
            <v>[하자]</v>
          </cell>
          <cell r="G686" t="str">
            <v>멀티미디어 설비</v>
          </cell>
          <cell r="H686" t="str">
            <v>HD방송</v>
          </cell>
          <cell r="I686" t="str">
            <v>조명</v>
          </cell>
          <cell r="K686" t="str">
            <v xml:space="preserve">[하자] 멀티미디어 설비 HD방송 조명 </v>
          </cell>
          <cell r="L686" t="str">
            <v>대</v>
          </cell>
          <cell r="M686">
            <v>268199</v>
          </cell>
          <cell r="N686">
            <v>268199</v>
          </cell>
          <cell r="R686" t="str">
            <v/>
          </cell>
        </row>
        <row r="687">
          <cell r="B687">
            <v>20001686</v>
          </cell>
          <cell r="E687" t="str">
            <v>H/W유지보수</v>
          </cell>
          <cell r="F687" t="str">
            <v>[하자]</v>
          </cell>
          <cell r="G687" t="str">
            <v>멀티미디어 설비</v>
          </cell>
          <cell r="H687" t="str">
            <v>HD방송</v>
          </cell>
          <cell r="I687" t="str">
            <v>DID</v>
          </cell>
          <cell r="K687" t="str">
            <v xml:space="preserve">[하자] 멀티미디어 설비 HD방송 DID </v>
          </cell>
          <cell r="L687" t="str">
            <v>대</v>
          </cell>
          <cell r="M687">
            <v>24289</v>
          </cell>
          <cell r="N687">
            <v>24289</v>
          </cell>
          <cell r="R687" t="str">
            <v/>
          </cell>
        </row>
        <row r="688">
          <cell r="B688">
            <v>20001687</v>
          </cell>
          <cell r="E688" t="str">
            <v>H/W유지보수</v>
          </cell>
          <cell r="F688" t="str">
            <v>[하자]</v>
          </cell>
          <cell r="G688" t="str">
            <v>멀티미디어 설비</v>
          </cell>
          <cell r="H688" t="str">
            <v>HD방송</v>
          </cell>
          <cell r="I688" t="str">
            <v>Wall Controller</v>
          </cell>
          <cell r="K688" t="str">
            <v xml:space="preserve">[하자] 멀티미디어 설비 HD방송 Wall Controller </v>
          </cell>
          <cell r="L688" t="str">
            <v>대</v>
          </cell>
          <cell r="M688">
            <v>42033</v>
          </cell>
          <cell r="N688">
            <v>42033</v>
          </cell>
          <cell r="R688" t="str">
            <v/>
          </cell>
        </row>
        <row r="689">
          <cell r="B689">
            <v>20001688</v>
          </cell>
          <cell r="E689" t="str">
            <v>H/W유지보수</v>
          </cell>
          <cell r="F689" t="str">
            <v>[하자]</v>
          </cell>
          <cell r="G689" t="str">
            <v>멀티미디어 설비</v>
          </cell>
          <cell r="H689" t="str">
            <v>HD방송</v>
          </cell>
          <cell r="I689" t="str">
            <v>비디오스위처</v>
          </cell>
          <cell r="K689" t="str">
            <v xml:space="preserve">[하자] 멀티미디어 설비 HD방송 비디오스위처 </v>
          </cell>
          <cell r="L689" t="str">
            <v>대</v>
          </cell>
          <cell r="M689">
            <v>485506</v>
          </cell>
          <cell r="N689">
            <v>485506</v>
          </cell>
          <cell r="R689" t="str">
            <v/>
          </cell>
        </row>
        <row r="690">
          <cell r="B690">
            <v>20001689</v>
          </cell>
          <cell r="E690" t="str">
            <v>H/W유지보수</v>
          </cell>
          <cell r="F690" t="str">
            <v>[하자]</v>
          </cell>
          <cell r="G690" t="str">
            <v>멀티미디어 설비</v>
          </cell>
          <cell r="H690" t="str">
            <v>HD방송</v>
          </cell>
          <cell r="I690" t="str">
            <v>VCR</v>
          </cell>
          <cell r="K690" t="str">
            <v xml:space="preserve">[하자] 멀티미디어 설비 HD방송 VCR </v>
          </cell>
          <cell r="L690" t="str">
            <v>대</v>
          </cell>
          <cell r="M690">
            <v>342279</v>
          </cell>
          <cell r="N690">
            <v>342279</v>
          </cell>
          <cell r="R690" t="str">
            <v/>
          </cell>
        </row>
        <row r="691">
          <cell r="B691">
            <v>20001690</v>
          </cell>
          <cell r="E691" t="str">
            <v>H/W유지보수</v>
          </cell>
          <cell r="F691" t="str">
            <v>[하자]</v>
          </cell>
          <cell r="G691" t="str">
            <v>멀티미디어 설비</v>
          </cell>
          <cell r="H691" t="str">
            <v>HD방송</v>
          </cell>
          <cell r="I691" t="str">
            <v>자막발생기</v>
          </cell>
          <cell r="K691" t="str">
            <v xml:space="preserve">[하자] 멀티미디어 설비 HD방송 자막발생기 </v>
          </cell>
          <cell r="L691" t="str">
            <v>대</v>
          </cell>
          <cell r="M691">
            <v>119459</v>
          </cell>
          <cell r="N691">
            <v>119459</v>
          </cell>
          <cell r="R691" t="str">
            <v/>
          </cell>
        </row>
        <row r="692">
          <cell r="B692">
            <v>20001691</v>
          </cell>
          <cell r="E692" t="str">
            <v>H/W유지보수</v>
          </cell>
          <cell r="F692" t="str">
            <v>[하자]</v>
          </cell>
          <cell r="G692" t="str">
            <v>멀티미디어 설비</v>
          </cell>
          <cell r="H692" t="str">
            <v>HD방송</v>
          </cell>
          <cell r="I692" t="str">
            <v>오디오믹서</v>
          </cell>
          <cell r="K692" t="str">
            <v xml:space="preserve">[하자] 멀티미디어 설비 HD방송 오디오믹서 </v>
          </cell>
          <cell r="L692" t="str">
            <v>대</v>
          </cell>
          <cell r="M692">
            <v>113889</v>
          </cell>
          <cell r="N692">
            <v>113889</v>
          </cell>
          <cell r="R692" t="str">
            <v/>
          </cell>
        </row>
        <row r="693">
          <cell r="B693">
            <v>20001692</v>
          </cell>
          <cell r="E693" t="str">
            <v>H/W유지보수</v>
          </cell>
          <cell r="F693" t="str">
            <v>[하자]</v>
          </cell>
          <cell r="G693" t="str">
            <v>멀티미디어 설비</v>
          </cell>
          <cell r="H693" t="str">
            <v>HD방송</v>
          </cell>
          <cell r="I693" t="str">
            <v>마이크시스템</v>
          </cell>
          <cell r="K693" t="str">
            <v xml:space="preserve">[하자] 멀티미디어 설비 HD방송 마이크시스템 </v>
          </cell>
          <cell r="L693" t="str">
            <v>대</v>
          </cell>
          <cell r="M693">
            <v>144970</v>
          </cell>
          <cell r="N693">
            <v>144970</v>
          </cell>
          <cell r="R693" t="str">
            <v/>
          </cell>
        </row>
        <row r="694">
          <cell r="B694">
            <v>20001693</v>
          </cell>
          <cell r="E694" t="str">
            <v>H/W유지보수</v>
          </cell>
          <cell r="F694" t="str">
            <v>[하자]</v>
          </cell>
          <cell r="G694" t="str">
            <v>멀티미디어 설비</v>
          </cell>
          <cell r="H694" t="str">
            <v>HD방송</v>
          </cell>
          <cell r="I694" t="str">
            <v>인터콤시스템</v>
          </cell>
          <cell r="K694" t="str">
            <v xml:space="preserve">[하자] 멀티미디어 설비 HD방송 인터콤시스템 </v>
          </cell>
          <cell r="L694" t="str">
            <v>대</v>
          </cell>
          <cell r="M694">
            <v>102035</v>
          </cell>
          <cell r="N694">
            <v>102035</v>
          </cell>
          <cell r="R694" t="str">
            <v/>
          </cell>
        </row>
        <row r="695">
          <cell r="B695">
            <v>20001694</v>
          </cell>
          <cell r="E695" t="str">
            <v>H/W유지보수</v>
          </cell>
          <cell r="F695" t="str">
            <v>[하자]</v>
          </cell>
          <cell r="G695" t="str">
            <v>멀티미디어 설비</v>
          </cell>
          <cell r="H695" t="str">
            <v>HD방송</v>
          </cell>
          <cell r="I695" t="str">
            <v>클럭시스템</v>
          </cell>
          <cell r="K695" t="str">
            <v xml:space="preserve">[하자] 멀티미디어 설비 HD방송 클럭시스템 </v>
          </cell>
          <cell r="L695" t="str">
            <v>대</v>
          </cell>
          <cell r="M695">
            <v>49234</v>
          </cell>
          <cell r="N695">
            <v>49234</v>
          </cell>
          <cell r="R695" t="str">
            <v/>
          </cell>
        </row>
        <row r="696">
          <cell r="B696">
            <v>20001695</v>
          </cell>
          <cell r="E696" t="str">
            <v>H/W유지보수</v>
          </cell>
          <cell r="F696" t="str">
            <v>[하자]</v>
          </cell>
          <cell r="G696" t="str">
            <v>멀티미디어 설비</v>
          </cell>
          <cell r="H696" t="str">
            <v>HD방송</v>
          </cell>
          <cell r="I696" t="str">
            <v>모듈러</v>
          </cell>
          <cell r="K696" t="str">
            <v xml:space="preserve">[하자] 멀티미디어 설비 HD방송 모듈러 </v>
          </cell>
          <cell r="L696" t="str">
            <v>대</v>
          </cell>
          <cell r="M696">
            <v>353913</v>
          </cell>
          <cell r="N696">
            <v>353913</v>
          </cell>
          <cell r="R696" t="str">
            <v/>
          </cell>
        </row>
        <row r="697">
          <cell r="B697">
            <v>20001696</v>
          </cell>
          <cell r="E697" t="str">
            <v>H/W유지보수</v>
          </cell>
          <cell r="F697" t="str">
            <v>[하자]</v>
          </cell>
          <cell r="G697" t="str">
            <v>멀티미디어 설비</v>
          </cell>
          <cell r="H697" t="str">
            <v>HD방송</v>
          </cell>
          <cell r="I697" t="str">
            <v>스피커(4)</v>
          </cell>
          <cell r="K697" t="str">
            <v xml:space="preserve">[하자] 멀티미디어 설비 HD방송 스피커(4) </v>
          </cell>
          <cell r="L697" t="str">
            <v>대</v>
          </cell>
          <cell r="M697">
            <v>12505</v>
          </cell>
          <cell r="N697">
            <v>12505</v>
          </cell>
          <cell r="R697" t="str">
            <v/>
          </cell>
        </row>
        <row r="698">
          <cell r="B698">
            <v>20001697</v>
          </cell>
          <cell r="E698" t="str">
            <v>H/W유지보수</v>
          </cell>
          <cell r="F698" t="str">
            <v>[하자]</v>
          </cell>
          <cell r="G698" t="str">
            <v>멀티미디어 설비</v>
          </cell>
          <cell r="H698" t="str">
            <v>HD방송</v>
          </cell>
          <cell r="I698" t="str">
            <v>멀티뷰어</v>
          </cell>
          <cell r="K698" t="str">
            <v xml:space="preserve">[하자] 멀티미디어 설비 HD방송 멀티뷰어 </v>
          </cell>
          <cell r="L698" t="str">
            <v>대</v>
          </cell>
          <cell r="M698">
            <v>325518</v>
          </cell>
          <cell r="N698">
            <v>325518</v>
          </cell>
          <cell r="R698" t="str">
            <v/>
          </cell>
        </row>
        <row r="699">
          <cell r="B699">
            <v>20001698</v>
          </cell>
          <cell r="E699" t="str">
            <v>H/W유지보수</v>
          </cell>
          <cell r="F699" t="str">
            <v>[하자]</v>
          </cell>
          <cell r="G699" t="str">
            <v>멀티미디어 설비</v>
          </cell>
          <cell r="H699" t="str">
            <v>HD방송</v>
          </cell>
          <cell r="I699" t="str">
            <v>방송인코더</v>
          </cell>
          <cell r="K699" t="str">
            <v xml:space="preserve">[하자] 멀티미디어 설비 HD방송 방송인코더 </v>
          </cell>
          <cell r="L699" t="str">
            <v>대</v>
          </cell>
          <cell r="M699">
            <v>265935</v>
          </cell>
          <cell r="N699">
            <v>265935</v>
          </cell>
          <cell r="R699" t="str">
            <v/>
          </cell>
        </row>
        <row r="700">
          <cell r="B700">
            <v>20001699</v>
          </cell>
          <cell r="E700" t="str">
            <v>H/W유지보수</v>
          </cell>
          <cell r="F700" t="str">
            <v>[하자]</v>
          </cell>
          <cell r="G700" t="str">
            <v>멀티미디어 설비</v>
          </cell>
          <cell r="H700" t="str">
            <v>HD방송</v>
          </cell>
          <cell r="I700" t="str">
            <v>HD방송단말기</v>
          </cell>
          <cell r="K700" t="str">
            <v xml:space="preserve">[하자] 멀티미디어 설비 HD방송 HD방송단말기 </v>
          </cell>
          <cell r="L700" t="str">
            <v>대</v>
          </cell>
          <cell r="M700">
            <v>3100</v>
          </cell>
          <cell r="N700">
            <v>3100</v>
          </cell>
          <cell r="R700" t="str">
            <v/>
          </cell>
        </row>
        <row r="701">
          <cell r="B701">
            <v>20001700</v>
          </cell>
          <cell r="E701" t="str">
            <v>H/W유지보수</v>
          </cell>
          <cell r="F701" t="str">
            <v>[하자]</v>
          </cell>
          <cell r="G701" t="str">
            <v>멀티미디어 설비</v>
          </cell>
          <cell r="H701" t="str">
            <v>HD방송</v>
          </cell>
          <cell r="I701" t="str">
            <v>RS-232단말기</v>
          </cell>
          <cell r="K701" t="str">
            <v xml:space="preserve">[하자] 멀티미디어 설비 HD방송 RS-232단말기 </v>
          </cell>
          <cell r="L701" t="str">
            <v>대</v>
          </cell>
          <cell r="M701">
            <v>1340</v>
          </cell>
          <cell r="N701">
            <v>1340</v>
          </cell>
          <cell r="R701" t="str">
            <v/>
          </cell>
        </row>
        <row r="702">
          <cell r="B702">
            <v>20001701</v>
          </cell>
          <cell r="E702" t="str">
            <v>H/W유지보수</v>
          </cell>
          <cell r="F702" t="str">
            <v>[하자]</v>
          </cell>
          <cell r="G702" t="str">
            <v>멀티미디어 설비</v>
          </cell>
          <cell r="H702" t="str">
            <v>HD방송</v>
          </cell>
          <cell r="I702" t="str">
            <v>싱크제네레이터</v>
          </cell>
          <cell r="K702" t="str">
            <v xml:space="preserve">[하자] 멀티미디어 설비 HD방송 싱크제네레이터 </v>
          </cell>
          <cell r="L702" t="str">
            <v>대</v>
          </cell>
          <cell r="M702">
            <v>39791</v>
          </cell>
          <cell r="N702">
            <v>39791</v>
          </cell>
          <cell r="R702" t="str">
            <v/>
          </cell>
        </row>
        <row r="703">
          <cell r="B703">
            <v>20001702</v>
          </cell>
          <cell r="E703" t="str">
            <v>H/W유지보수</v>
          </cell>
          <cell r="F703" t="str">
            <v>[하자]</v>
          </cell>
          <cell r="G703" t="str">
            <v>멀티미디어 설비</v>
          </cell>
          <cell r="H703" t="str">
            <v>HD방송</v>
          </cell>
          <cell r="I703" t="str">
            <v>라우팅스위쳐</v>
          </cell>
          <cell r="K703" t="str">
            <v xml:space="preserve">[하자] 멀티미디어 설비 HD방송 라우팅스위쳐 </v>
          </cell>
          <cell r="L703" t="str">
            <v>대</v>
          </cell>
          <cell r="M703">
            <v>8073</v>
          </cell>
          <cell r="N703">
            <v>8073</v>
          </cell>
          <cell r="R703" t="str">
            <v/>
          </cell>
        </row>
        <row r="704">
          <cell r="B704">
            <v>20001703</v>
          </cell>
          <cell r="E704" t="str">
            <v>H/W유지보수</v>
          </cell>
          <cell r="F704" t="str">
            <v>[하자]</v>
          </cell>
          <cell r="G704" t="str">
            <v>멀티미디어 설비</v>
          </cell>
          <cell r="H704" t="str">
            <v>HD방송</v>
          </cell>
          <cell r="I704" t="str">
            <v>포터블레코더</v>
          </cell>
          <cell r="K704" t="str">
            <v xml:space="preserve">[하자] 멀티미디어 설비 HD방송 포터블레코더 </v>
          </cell>
          <cell r="L704" t="str">
            <v>대</v>
          </cell>
          <cell r="M704">
            <v>4359</v>
          </cell>
          <cell r="N704">
            <v>4359</v>
          </cell>
          <cell r="R704" t="str">
            <v/>
          </cell>
        </row>
        <row r="705">
          <cell r="B705">
            <v>20001704</v>
          </cell>
          <cell r="E705" t="str">
            <v>H/W유지보수</v>
          </cell>
          <cell r="F705" t="str">
            <v>[하자]</v>
          </cell>
          <cell r="G705" t="str">
            <v>멀티미디어 설비</v>
          </cell>
          <cell r="H705" t="str">
            <v>HD방송</v>
          </cell>
          <cell r="I705" t="str">
            <v>캠코더</v>
          </cell>
          <cell r="K705" t="str">
            <v xml:space="preserve">[하자] 멀티미디어 설비 HD방송 캠코더 </v>
          </cell>
          <cell r="L705" t="str">
            <v>대</v>
          </cell>
          <cell r="M705">
            <v>13115</v>
          </cell>
          <cell r="N705">
            <v>13115</v>
          </cell>
          <cell r="R705" t="str">
            <v/>
          </cell>
        </row>
        <row r="706">
          <cell r="B706">
            <v>20001705</v>
          </cell>
          <cell r="E706" t="str">
            <v>H/W유지보수</v>
          </cell>
          <cell r="F706" t="str">
            <v>[하자]</v>
          </cell>
          <cell r="G706" t="str">
            <v>멀티미디어 설비</v>
          </cell>
          <cell r="H706" t="str">
            <v>HD방송</v>
          </cell>
          <cell r="I706" t="str">
            <v>EFP카메라</v>
          </cell>
          <cell r="K706" t="str">
            <v xml:space="preserve">[하자] 멀티미디어 설비 HD방송 EFP카메라 </v>
          </cell>
          <cell r="L706" t="str">
            <v>대</v>
          </cell>
          <cell r="M706">
            <v>739619</v>
          </cell>
          <cell r="N706">
            <v>739619</v>
          </cell>
          <cell r="R706" t="str">
            <v/>
          </cell>
        </row>
        <row r="707">
          <cell r="B707">
            <v>20001706</v>
          </cell>
          <cell r="E707" t="str">
            <v>H/W유지보수</v>
          </cell>
          <cell r="F707" t="str">
            <v>[하자]</v>
          </cell>
          <cell r="G707" t="str">
            <v>관제설비</v>
          </cell>
          <cell r="H707" t="str">
            <v>ICT관제 설비</v>
          </cell>
          <cell r="I707" t="str">
            <v>관제용 DLP모니터</v>
          </cell>
          <cell r="K707" t="str">
            <v xml:space="preserve">[하자] 관제설비 ICT관제 설비 관제용 DLP모니터 </v>
          </cell>
          <cell r="L707" t="str">
            <v>대</v>
          </cell>
          <cell r="M707">
            <v>199348</v>
          </cell>
          <cell r="N707">
            <v>199348</v>
          </cell>
          <cell r="R707" t="str">
            <v/>
          </cell>
        </row>
        <row r="708">
          <cell r="B708">
            <v>20001707</v>
          </cell>
          <cell r="E708" t="str">
            <v>H/W유지보수</v>
          </cell>
          <cell r="F708" t="str">
            <v>[하자]</v>
          </cell>
          <cell r="G708" t="str">
            <v>관제설비</v>
          </cell>
          <cell r="H708" t="str">
            <v>ICT관제 설비</v>
          </cell>
          <cell r="I708" t="str">
            <v>종합상황판 콘트롤러</v>
          </cell>
          <cell r="K708" t="str">
            <v xml:space="preserve">[하자] 관제설비 ICT관제 설비 종합상황판 콘트롤러 </v>
          </cell>
          <cell r="L708" t="str">
            <v>대</v>
          </cell>
          <cell r="M708">
            <v>334008</v>
          </cell>
          <cell r="N708">
            <v>334008</v>
          </cell>
          <cell r="R708" t="str">
            <v/>
          </cell>
        </row>
        <row r="709">
          <cell r="B709">
            <v>20001708</v>
          </cell>
          <cell r="E709" t="str">
            <v>H/W유지보수</v>
          </cell>
          <cell r="F709" t="str">
            <v>[하자]</v>
          </cell>
          <cell r="G709" t="str">
            <v>관제설비</v>
          </cell>
          <cell r="H709" t="str">
            <v>재해재난설비</v>
          </cell>
          <cell r="I709" t="str">
            <v>재해재난 주장치(본사)</v>
          </cell>
          <cell r="K709" t="str">
            <v xml:space="preserve">[하자] 관제설비 재해재난설비 재해재난 주장치(본사) </v>
          </cell>
          <cell r="L709" t="str">
            <v>대</v>
          </cell>
          <cell r="M709">
            <v>13212</v>
          </cell>
          <cell r="N709">
            <v>13212</v>
          </cell>
          <cell r="R709" t="str">
            <v/>
          </cell>
        </row>
        <row r="710">
          <cell r="B710">
            <v>20001709</v>
          </cell>
          <cell r="E710" t="str">
            <v>H/W유지보수</v>
          </cell>
          <cell r="F710" t="str">
            <v>[하자]</v>
          </cell>
          <cell r="G710" t="str">
            <v>관제설비</v>
          </cell>
          <cell r="H710" t="str">
            <v>재해재난설비</v>
          </cell>
          <cell r="I710" t="str">
            <v>제어콘트롤러(본사)</v>
          </cell>
          <cell r="K710" t="str">
            <v xml:space="preserve">[하자] 관제설비 재해재난설비 제어콘트롤러(본사) </v>
          </cell>
          <cell r="L710" t="str">
            <v>대</v>
          </cell>
          <cell r="M710">
            <v>9793</v>
          </cell>
          <cell r="N710">
            <v>9793</v>
          </cell>
          <cell r="R710" t="str">
            <v/>
          </cell>
        </row>
        <row r="711">
          <cell r="B711">
            <v>20001710</v>
          </cell>
          <cell r="E711" t="str">
            <v>H/W유지보수</v>
          </cell>
          <cell r="F711" t="str">
            <v>[하자]</v>
          </cell>
          <cell r="G711" t="str">
            <v>관제설비</v>
          </cell>
          <cell r="H711" t="str">
            <v>재해재난설비</v>
          </cell>
          <cell r="I711" t="str">
            <v>전동콘트롤러(본사)</v>
          </cell>
          <cell r="K711" t="str">
            <v xml:space="preserve">[하자] 관제설비 재해재난설비 전동콘트롤러(본사) </v>
          </cell>
          <cell r="L711" t="str">
            <v>대</v>
          </cell>
          <cell r="M711">
            <v>8479</v>
          </cell>
          <cell r="N711">
            <v>8479</v>
          </cell>
          <cell r="R711" t="str">
            <v/>
          </cell>
        </row>
        <row r="712">
          <cell r="B712">
            <v>20001711</v>
          </cell>
          <cell r="E712" t="str">
            <v>H/W유지보수</v>
          </cell>
          <cell r="F712" t="str">
            <v>[하자]</v>
          </cell>
          <cell r="G712" t="str">
            <v>관제설비</v>
          </cell>
          <cell r="H712" t="str">
            <v>재해재난설비</v>
          </cell>
          <cell r="I712" t="str">
            <v>영상제어장치(본사)</v>
          </cell>
          <cell r="K712" t="str">
            <v xml:space="preserve">[하자] 관제설비 재해재난설비 영상제어장치(본사) </v>
          </cell>
          <cell r="L712" t="str">
            <v>대</v>
          </cell>
          <cell r="M712">
            <v>54303</v>
          </cell>
          <cell r="N712">
            <v>54303</v>
          </cell>
          <cell r="R712" t="str">
            <v/>
          </cell>
        </row>
        <row r="713">
          <cell r="B713">
            <v>20001712</v>
          </cell>
          <cell r="E713" t="str">
            <v>H/W유지보수</v>
          </cell>
          <cell r="F713" t="str">
            <v>[하자]</v>
          </cell>
          <cell r="G713" t="str">
            <v>관제설비</v>
          </cell>
          <cell r="H713" t="str">
            <v>전자식전광판</v>
          </cell>
          <cell r="I713" t="str">
            <v>전광판 주장치(본사)</v>
          </cell>
          <cell r="K713" t="str">
            <v xml:space="preserve">[하자] 관제설비 전자식전광판 전광판 주장치(본사) </v>
          </cell>
          <cell r="L713" t="str">
            <v>대</v>
          </cell>
          <cell r="M713">
            <v>94137</v>
          </cell>
          <cell r="N713">
            <v>94137</v>
          </cell>
          <cell r="R713" t="str">
            <v/>
          </cell>
        </row>
        <row r="714">
          <cell r="B714">
            <v>20001713</v>
          </cell>
          <cell r="E714" t="str">
            <v>H/W유지보수</v>
          </cell>
          <cell r="F714" t="str">
            <v>[하자]</v>
          </cell>
          <cell r="G714" t="str">
            <v>관제설비</v>
          </cell>
          <cell r="H714" t="str">
            <v>전자식전광판</v>
          </cell>
          <cell r="I714" t="str">
            <v>표시판(본사)</v>
          </cell>
          <cell r="K714" t="str">
            <v xml:space="preserve">[하자] 관제설비 전자식전광판 표시판(본사) </v>
          </cell>
          <cell r="L714" t="str">
            <v>대</v>
          </cell>
          <cell r="M714">
            <v>195661</v>
          </cell>
          <cell r="N714">
            <v>195661</v>
          </cell>
          <cell r="R714" t="str">
            <v/>
          </cell>
        </row>
        <row r="715">
          <cell r="B715">
            <v>20001714</v>
          </cell>
          <cell r="E715" t="str">
            <v>H/W유지보수</v>
          </cell>
          <cell r="F715" t="str">
            <v>[하자]</v>
          </cell>
          <cell r="G715" t="str">
            <v>관제설비</v>
          </cell>
          <cell r="H715" t="str">
            <v>전자식전광판</v>
          </cell>
          <cell r="I715" t="str">
            <v>전광판 주장치(사업소)</v>
          </cell>
          <cell r="K715" t="str">
            <v xml:space="preserve">[하자] 관제설비 전자식전광판 전광판 주장치(사업소) </v>
          </cell>
          <cell r="L715" t="str">
            <v>대</v>
          </cell>
          <cell r="M715">
            <v>66393</v>
          </cell>
          <cell r="N715">
            <v>66393</v>
          </cell>
          <cell r="R715" t="str">
            <v/>
          </cell>
        </row>
        <row r="716">
          <cell r="B716">
            <v>20001715</v>
          </cell>
          <cell r="E716" t="str">
            <v>H/W유지보수</v>
          </cell>
          <cell r="F716" t="str">
            <v>[하자]</v>
          </cell>
          <cell r="G716" t="str">
            <v>관제설비</v>
          </cell>
          <cell r="H716" t="str">
            <v>전자식전광판</v>
          </cell>
          <cell r="I716" t="str">
            <v>표시판(사업소)</v>
          </cell>
          <cell r="K716" t="str">
            <v xml:space="preserve">[하자] 관제설비 전자식전광판 표시판(사업소) </v>
          </cell>
          <cell r="L716" t="str">
            <v>대</v>
          </cell>
          <cell r="M716">
            <v>9287</v>
          </cell>
          <cell r="N716">
            <v>9287</v>
          </cell>
          <cell r="R716" t="str">
            <v/>
          </cell>
        </row>
        <row r="717">
          <cell r="B717">
            <v>20001716</v>
          </cell>
          <cell r="E717" t="str">
            <v>H/W유지보수</v>
          </cell>
          <cell r="F717" t="str">
            <v>[하자]</v>
          </cell>
          <cell r="G717" t="str">
            <v>관제설비</v>
          </cell>
          <cell r="H717" t="str">
            <v>정보보안관제 설비</v>
          </cell>
          <cell r="I717" t="str">
            <v>DLP 월프로세스 (워크스테이션)</v>
          </cell>
          <cell r="K717" t="str">
            <v xml:space="preserve">[하자] 관제설비 정보보안관제 설비 DLP 월프로세스 (워크스테이션) </v>
          </cell>
          <cell r="L717" t="str">
            <v>대</v>
          </cell>
          <cell r="M717">
            <v>450888</v>
          </cell>
          <cell r="N717">
            <v>450888</v>
          </cell>
          <cell r="R717" t="str">
            <v/>
          </cell>
        </row>
        <row r="718">
          <cell r="B718">
            <v>20001717</v>
          </cell>
          <cell r="E718" t="str">
            <v>H/W유지보수</v>
          </cell>
          <cell r="F718" t="str">
            <v>[하자]</v>
          </cell>
          <cell r="G718" t="str">
            <v>관제설비</v>
          </cell>
          <cell r="H718" t="str">
            <v>지진계측기</v>
          </cell>
          <cell r="I718" t="str">
            <v>지진기록계 및 센서</v>
          </cell>
          <cell r="K718" t="str">
            <v xml:space="preserve">[하자] 관제설비 지진계측기 지진기록계 및 센서 </v>
          </cell>
          <cell r="L718" t="str">
            <v>대</v>
          </cell>
          <cell r="M718">
            <v>171073</v>
          </cell>
          <cell r="N718">
            <v>171073</v>
          </cell>
          <cell r="R718" t="str">
            <v/>
          </cell>
        </row>
        <row r="719">
          <cell r="B719">
            <v>20001718</v>
          </cell>
          <cell r="E719" t="str">
            <v>H/W유지보수</v>
          </cell>
          <cell r="F719" t="str">
            <v>[하자]</v>
          </cell>
          <cell r="G719" t="str">
            <v>OA설비</v>
          </cell>
          <cell r="H719" t="str">
            <v>PC</v>
          </cell>
          <cell r="I719" t="str">
            <v>데스크탑</v>
          </cell>
          <cell r="K719" t="str">
            <v xml:space="preserve">[하자] OA설비 PC 데스크탑 </v>
          </cell>
          <cell r="L719" t="str">
            <v>대</v>
          </cell>
          <cell r="M719">
            <v>4340</v>
          </cell>
          <cell r="N719">
            <v>4340</v>
          </cell>
          <cell r="Q719" t="str">
            <v>유지보수</v>
          </cell>
          <cell r="R719">
            <v>3171</v>
          </cell>
        </row>
        <row r="720">
          <cell r="B720">
            <v>20001719</v>
          </cell>
          <cell r="E720" t="str">
            <v>H/W유지보수</v>
          </cell>
          <cell r="F720" t="str">
            <v>[하자]</v>
          </cell>
          <cell r="G720" t="str">
            <v>OA설비</v>
          </cell>
          <cell r="H720" t="str">
            <v>PC</v>
          </cell>
          <cell r="I720" t="str">
            <v>데스크탑(인터넷망용)</v>
          </cell>
          <cell r="K720" t="str">
            <v xml:space="preserve">[하자] OA설비 PC 데스크탑(인터넷망용) </v>
          </cell>
          <cell r="L720" t="str">
            <v>대</v>
          </cell>
          <cell r="M720">
            <v>1190</v>
          </cell>
          <cell r="N720">
            <v>1190</v>
          </cell>
          <cell r="Q720" t="str">
            <v>유지보수</v>
          </cell>
          <cell r="R720">
            <v>869</v>
          </cell>
        </row>
        <row r="721">
          <cell r="B721">
            <v>20001720</v>
          </cell>
          <cell r="E721" t="str">
            <v>H/W유지보수</v>
          </cell>
          <cell r="F721" t="str">
            <v>[하자]</v>
          </cell>
          <cell r="G721" t="str">
            <v>OA설비</v>
          </cell>
          <cell r="H721" t="str">
            <v>PC</v>
          </cell>
          <cell r="I721" t="str">
            <v>노트북</v>
          </cell>
          <cell r="K721" t="str">
            <v xml:space="preserve">[하자] OA설비 PC 노트북 </v>
          </cell>
          <cell r="L721" t="str">
            <v>대</v>
          </cell>
          <cell r="M721">
            <v>3028</v>
          </cell>
          <cell r="N721">
            <v>3028</v>
          </cell>
          <cell r="Q721" t="str">
            <v>유지보수</v>
          </cell>
          <cell r="R721">
            <v>2212</v>
          </cell>
        </row>
        <row r="722">
          <cell r="B722">
            <v>20001721</v>
          </cell>
          <cell r="E722" t="str">
            <v>H/W유지보수</v>
          </cell>
          <cell r="F722" t="str">
            <v>[하자]</v>
          </cell>
          <cell r="G722" t="str">
            <v>OA설비</v>
          </cell>
          <cell r="H722" t="str">
            <v>PC</v>
          </cell>
          <cell r="I722" t="str">
            <v>TFT LCD</v>
          </cell>
          <cell r="K722" t="str">
            <v xml:space="preserve">[하자] OA설비 PC TFT LCD </v>
          </cell>
          <cell r="L722" t="str">
            <v>대</v>
          </cell>
          <cell r="M722">
            <v>674</v>
          </cell>
          <cell r="N722">
            <v>674</v>
          </cell>
          <cell r="R722" t="str">
            <v/>
          </cell>
        </row>
        <row r="723">
          <cell r="B723">
            <v>20001722</v>
          </cell>
          <cell r="E723" t="str">
            <v>H/W유지보수</v>
          </cell>
          <cell r="F723" t="str">
            <v>[하자]</v>
          </cell>
          <cell r="G723" t="str">
            <v>OA설비</v>
          </cell>
          <cell r="H723" t="str">
            <v>PC</v>
          </cell>
          <cell r="I723" t="str">
            <v>클라우드 PC</v>
          </cell>
          <cell r="K723" t="str">
            <v xml:space="preserve">[하자] OA설비 PC 클라우드 PC </v>
          </cell>
          <cell r="L723" t="str">
            <v>대</v>
          </cell>
          <cell r="M723">
            <v>2248</v>
          </cell>
          <cell r="N723">
            <v>2248</v>
          </cell>
          <cell r="Q723" t="str">
            <v>유지보수</v>
          </cell>
          <cell r="R723">
            <v>1642</v>
          </cell>
        </row>
        <row r="724">
          <cell r="B724">
            <v>20001723</v>
          </cell>
          <cell r="E724" t="str">
            <v>H/W유지보수</v>
          </cell>
          <cell r="F724" t="str">
            <v>[하자]</v>
          </cell>
          <cell r="G724" t="str">
            <v>OA설비</v>
          </cell>
          <cell r="H724" t="str">
            <v>PC</v>
          </cell>
          <cell r="I724" t="str">
            <v>일체형 PC</v>
          </cell>
          <cell r="K724" t="str">
            <v xml:space="preserve">[하자] OA설비 PC 일체형 PC </v>
          </cell>
          <cell r="L724" t="str">
            <v>대</v>
          </cell>
          <cell r="M724">
            <v>6802</v>
          </cell>
          <cell r="N724">
            <v>6802</v>
          </cell>
          <cell r="Q724" t="str">
            <v>유지보수</v>
          </cell>
          <cell r="R724">
            <v>4970</v>
          </cell>
        </row>
        <row r="725">
          <cell r="B725">
            <v>20001724</v>
          </cell>
          <cell r="E725" t="str">
            <v>H/W유지보수</v>
          </cell>
          <cell r="F725" t="str">
            <v>[하자]</v>
          </cell>
          <cell r="G725" t="str">
            <v>OA설비</v>
          </cell>
          <cell r="H725" t="str">
            <v>PC</v>
          </cell>
          <cell r="I725" t="str">
            <v>스마트패드</v>
          </cell>
          <cell r="K725" t="str">
            <v xml:space="preserve">[하자] OA설비 PC 스마트패드 </v>
          </cell>
          <cell r="L725" t="str">
            <v>대</v>
          </cell>
          <cell r="M725">
            <v>3626</v>
          </cell>
          <cell r="N725">
            <v>3626</v>
          </cell>
          <cell r="Q725" t="str">
            <v>유지보수</v>
          </cell>
          <cell r="R725">
            <v>2649</v>
          </cell>
        </row>
        <row r="726">
          <cell r="B726">
            <v>20001725</v>
          </cell>
          <cell r="E726" t="str">
            <v>H/W유지보수</v>
          </cell>
          <cell r="F726" t="str">
            <v>[하자]</v>
          </cell>
          <cell r="G726" t="str">
            <v>OA설비</v>
          </cell>
          <cell r="H726" t="str">
            <v>입출력장치</v>
          </cell>
          <cell r="I726" t="str">
            <v>스캐너</v>
          </cell>
          <cell r="K726" t="str">
            <v xml:space="preserve">[하자] OA설비 입출력장치 스캐너 </v>
          </cell>
          <cell r="L726" t="str">
            <v>대</v>
          </cell>
          <cell r="M726">
            <v>3884</v>
          </cell>
          <cell r="N726">
            <v>3884</v>
          </cell>
          <cell r="Q726" t="str">
            <v>유지보수</v>
          </cell>
          <cell r="R726">
            <v>2838</v>
          </cell>
        </row>
        <row r="727">
          <cell r="B727">
            <v>20001726</v>
          </cell>
          <cell r="E727" t="str">
            <v>H/W유지보수</v>
          </cell>
          <cell r="F727" t="str">
            <v>[하자]</v>
          </cell>
          <cell r="G727" t="str">
            <v>OA설비</v>
          </cell>
          <cell r="H727" t="str">
            <v>입출력장치</v>
          </cell>
          <cell r="I727" t="str">
            <v>도트프린터</v>
          </cell>
          <cell r="K727" t="str">
            <v xml:space="preserve">[하자] OA설비 입출력장치 도트프린터 </v>
          </cell>
          <cell r="L727" t="str">
            <v>대</v>
          </cell>
          <cell r="M727">
            <v>6140</v>
          </cell>
          <cell r="N727">
            <v>6140</v>
          </cell>
          <cell r="Q727" t="str">
            <v>유지보수</v>
          </cell>
          <cell r="R727">
            <v>4486</v>
          </cell>
        </row>
        <row r="728">
          <cell r="B728">
            <v>20001727</v>
          </cell>
          <cell r="E728" t="str">
            <v>H/W유지보수</v>
          </cell>
          <cell r="F728" t="str">
            <v>[하자]</v>
          </cell>
          <cell r="G728" t="str">
            <v>OA설비</v>
          </cell>
          <cell r="H728" t="str">
            <v>입출력장치</v>
          </cell>
          <cell r="I728" t="str">
            <v>레이저젯(칼라)</v>
          </cell>
          <cell r="K728" t="str">
            <v xml:space="preserve">[하자] OA설비 입출력장치 레이저젯(칼라) </v>
          </cell>
          <cell r="L728" t="str">
            <v>대</v>
          </cell>
          <cell r="M728">
            <v>3759</v>
          </cell>
          <cell r="N728">
            <v>3759</v>
          </cell>
          <cell r="Q728" t="str">
            <v>유지보수</v>
          </cell>
          <cell r="R728">
            <v>2746</v>
          </cell>
        </row>
        <row r="729">
          <cell r="B729">
            <v>20001728</v>
          </cell>
          <cell r="E729" t="str">
            <v>H/W유지보수</v>
          </cell>
          <cell r="F729" t="str">
            <v>[하자]</v>
          </cell>
          <cell r="G729" t="str">
            <v>OA설비</v>
          </cell>
          <cell r="H729" t="str">
            <v>입출력장치</v>
          </cell>
          <cell r="I729" t="str">
            <v>레이저젯(흑백)</v>
          </cell>
          <cell r="K729" t="str">
            <v xml:space="preserve">[하자] OA설비 입출력장치 레이저젯(흑백) </v>
          </cell>
          <cell r="L729" t="str">
            <v>대</v>
          </cell>
          <cell r="M729">
            <v>1637</v>
          </cell>
          <cell r="N729">
            <v>1637</v>
          </cell>
          <cell r="Q729" t="str">
            <v>유지보수</v>
          </cell>
          <cell r="R729">
            <v>1196</v>
          </cell>
        </row>
        <row r="730">
          <cell r="B730">
            <v>20001729</v>
          </cell>
          <cell r="E730" t="str">
            <v>H/W유지보수</v>
          </cell>
          <cell r="F730" t="str">
            <v>[하자]</v>
          </cell>
          <cell r="G730" t="str">
            <v>OA설비</v>
          </cell>
          <cell r="H730" t="str">
            <v>입출력장치</v>
          </cell>
          <cell r="I730" t="str">
            <v>잉크젯</v>
          </cell>
          <cell r="K730" t="str">
            <v xml:space="preserve">[하자] OA설비 입출력장치 잉크젯 </v>
          </cell>
          <cell r="L730" t="str">
            <v>대</v>
          </cell>
          <cell r="M730">
            <v>876</v>
          </cell>
          <cell r="N730">
            <v>876</v>
          </cell>
          <cell r="Q730" t="str">
            <v>유지보수</v>
          </cell>
          <cell r="R730">
            <v>640</v>
          </cell>
        </row>
        <row r="731">
          <cell r="B731">
            <v>20001730</v>
          </cell>
          <cell r="E731" t="str">
            <v>H/W유지보수</v>
          </cell>
          <cell r="F731" t="str">
            <v>[하자]</v>
          </cell>
          <cell r="G731" t="str">
            <v>OA설비</v>
          </cell>
          <cell r="H731" t="str">
            <v>입출력장치</v>
          </cell>
          <cell r="I731" t="str">
            <v>플로터</v>
          </cell>
          <cell r="K731" t="str">
            <v xml:space="preserve">[하자] OA설비 입출력장치 플로터 </v>
          </cell>
          <cell r="L731" t="str">
            <v>대</v>
          </cell>
          <cell r="M731">
            <v>8133</v>
          </cell>
          <cell r="N731">
            <v>8133</v>
          </cell>
          <cell r="Q731" t="str">
            <v>유지보수</v>
          </cell>
          <cell r="R731">
            <v>5942</v>
          </cell>
        </row>
        <row r="732">
          <cell r="B732">
            <v>20001731</v>
          </cell>
          <cell r="E732" t="str">
            <v>H/W유지보수</v>
          </cell>
          <cell r="F732" t="str">
            <v>[하자]</v>
          </cell>
          <cell r="G732" t="str">
            <v>OA설비</v>
          </cell>
          <cell r="H732" t="str">
            <v>입출력장치</v>
          </cell>
          <cell r="I732" t="str">
            <v>복합기기</v>
          </cell>
          <cell r="K732" t="str">
            <v xml:space="preserve">[하자] OA설비 입출력장치 복합기기 </v>
          </cell>
          <cell r="L732" t="str">
            <v>대</v>
          </cell>
          <cell r="M732">
            <v>1489</v>
          </cell>
          <cell r="N732">
            <v>1489</v>
          </cell>
          <cell r="Q732" t="str">
            <v>유지보수</v>
          </cell>
          <cell r="R732">
            <v>1088</v>
          </cell>
        </row>
        <row r="733">
          <cell r="B733">
            <v>20001732</v>
          </cell>
          <cell r="E733" t="str">
            <v>H/W유지보수</v>
          </cell>
          <cell r="F733" t="str">
            <v>[하자]</v>
          </cell>
          <cell r="G733" t="str">
            <v>OA설비</v>
          </cell>
          <cell r="H733" t="str">
            <v>입출력장치</v>
          </cell>
          <cell r="I733" t="str">
            <v>A3 컬러복합기</v>
          </cell>
          <cell r="K733" t="str">
            <v xml:space="preserve">[하자] OA설비 입출력장치 A3 컬러복합기 </v>
          </cell>
          <cell r="L733" t="str">
            <v>대</v>
          </cell>
          <cell r="M733">
            <v>5820</v>
          </cell>
          <cell r="N733">
            <v>5820</v>
          </cell>
          <cell r="Q733" t="str">
            <v>유지보수</v>
          </cell>
          <cell r="R733">
            <v>4252</v>
          </cell>
        </row>
        <row r="734">
          <cell r="B734">
            <v>20001733</v>
          </cell>
          <cell r="E734" t="str">
            <v>패키지S/W유지보수</v>
          </cell>
          <cell r="F734" t="str">
            <v>[일반]</v>
          </cell>
          <cell r="G734" t="str">
            <v>전산설비</v>
          </cell>
          <cell r="H734" t="str">
            <v>통합전자문서관리시스템</v>
          </cell>
          <cell r="I734" t="str">
            <v>RDBMS(ORACLE)</v>
          </cell>
          <cell r="K734" t="str">
            <v xml:space="preserve">[일반] 전산설비 통합전자문서관리시스템 RDBMS(ORACLE) </v>
          </cell>
          <cell r="L734" t="str">
            <v>식</v>
          </cell>
          <cell r="M734">
            <v>201636</v>
          </cell>
          <cell r="N734">
            <v>201636</v>
          </cell>
          <cell r="R734" t="str">
            <v/>
          </cell>
        </row>
        <row r="735">
          <cell r="B735">
            <v>20001734</v>
          </cell>
          <cell r="E735" t="str">
            <v>패키지S/W유지보수</v>
          </cell>
          <cell r="F735" t="str">
            <v>[일반]</v>
          </cell>
          <cell r="G735" t="str">
            <v>전산설비</v>
          </cell>
          <cell r="H735" t="str">
            <v>통합전자문서관리시스템</v>
          </cell>
          <cell r="I735" t="str">
            <v>전자결재(RDBMS)_2007년 11월 이후_ORACLE</v>
          </cell>
          <cell r="K735" t="str">
            <v xml:space="preserve">[일반] 전산설비 통합전자문서관리시스템 전자결재(RDBMS)_2007년 11월 이후_ORACLE </v>
          </cell>
          <cell r="L735" t="str">
            <v>식</v>
          </cell>
          <cell r="M735">
            <v>180481</v>
          </cell>
          <cell r="N735">
            <v>180481</v>
          </cell>
          <cell r="R735" t="str">
            <v/>
          </cell>
        </row>
        <row r="736">
          <cell r="B736">
            <v>20001735</v>
          </cell>
          <cell r="E736" t="str">
            <v>패키지S/W유지보수</v>
          </cell>
          <cell r="F736" t="str">
            <v>[일반]</v>
          </cell>
          <cell r="G736" t="str">
            <v>전산설비</v>
          </cell>
          <cell r="H736" t="str">
            <v>통합전자문서관리시스템</v>
          </cell>
          <cell r="I736" t="str">
            <v>전자결재(HA S/W)</v>
          </cell>
          <cell r="K736" t="str">
            <v xml:space="preserve">[일반] 전산설비 통합전자문서관리시스템 전자결재(HA S/W) </v>
          </cell>
          <cell r="L736" t="str">
            <v>식</v>
          </cell>
          <cell r="M736">
            <v>200171</v>
          </cell>
          <cell r="N736">
            <v>200171</v>
          </cell>
          <cell r="R736" t="str">
            <v/>
          </cell>
        </row>
        <row r="737">
          <cell r="B737">
            <v>20001736</v>
          </cell>
          <cell r="E737" t="str">
            <v>패키지S/W유지보수</v>
          </cell>
          <cell r="F737" t="str">
            <v>[일반]</v>
          </cell>
          <cell r="G737" t="str">
            <v>전산설비</v>
          </cell>
          <cell r="H737" t="str">
            <v>통합전자문서관리시스템</v>
          </cell>
          <cell r="I737" t="str">
            <v>전자결재 문서보안 엔진S/W</v>
          </cell>
          <cell r="K737" t="str">
            <v xml:space="preserve">[일반] 전산설비 통합전자문서관리시스템 전자결재 문서보안 엔진S/W </v>
          </cell>
          <cell r="L737" t="str">
            <v>식</v>
          </cell>
          <cell r="M737">
            <v>10313965</v>
          </cell>
          <cell r="N737">
            <v>10313965</v>
          </cell>
          <cell r="R737" t="str">
            <v/>
          </cell>
        </row>
        <row r="738">
          <cell r="B738">
            <v>20001737</v>
          </cell>
          <cell r="E738" t="str">
            <v>패키지S/W유지보수</v>
          </cell>
          <cell r="F738" t="str">
            <v>[일반]</v>
          </cell>
          <cell r="G738" t="str">
            <v>전산설비</v>
          </cell>
          <cell r="H738" t="str">
            <v>통합전자문서관리시스템</v>
          </cell>
          <cell r="I738" t="str">
            <v>전자결재 문서보안 연동S/W</v>
          </cell>
          <cell r="K738" t="str">
            <v xml:space="preserve">[일반] 전산설비 통합전자문서관리시스템 전자결재 문서보안 연동S/W </v>
          </cell>
          <cell r="L738" t="str">
            <v>식</v>
          </cell>
          <cell r="M738">
            <v>180865</v>
          </cell>
          <cell r="N738">
            <v>180865</v>
          </cell>
          <cell r="R738" t="str">
            <v/>
          </cell>
        </row>
        <row r="739">
          <cell r="B739">
            <v>20001738</v>
          </cell>
          <cell r="E739" t="str">
            <v>패키지S/W유지보수</v>
          </cell>
          <cell r="F739" t="str">
            <v>[일반]</v>
          </cell>
          <cell r="G739" t="str">
            <v>전산설비</v>
          </cell>
          <cell r="H739" t="str">
            <v>통합전자문서관리시스템</v>
          </cell>
          <cell r="I739" t="str">
            <v>전자결재 정부유통센터연계S/W</v>
          </cell>
          <cell r="K739" t="str">
            <v xml:space="preserve">[일반] 전산설비 통합전자문서관리시스템 전자결재 정부유통센터연계S/W </v>
          </cell>
          <cell r="L739" t="str">
            <v>식</v>
          </cell>
          <cell r="M739">
            <v>1756533</v>
          </cell>
          <cell r="N739">
            <v>1756533</v>
          </cell>
          <cell r="R739" t="str">
            <v/>
          </cell>
        </row>
        <row r="740">
          <cell r="B740">
            <v>20001739</v>
          </cell>
          <cell r="E740" t="str">
            <v>패키지S/W유지보수</v>
          </cell>
          <cell r="F740" t="str">
            <v>[일반]</v>
          </cell>
          <cell r="G740" t="str">
            <v>전산설비</v>
          </cell>
          <cell r="H740" t="str">
            <v>통합전자문서관리시스템</v>
          </cell>
          <cell r="I740" t="str">
            <v>전자결재 연계모듈</v>
          </cell>
          <cell r="K740" t="str">
            <v xml:space="preserve">[일반] 전산설비 통합전자문서관리시스템 전자결재 연계모듈 </v>
          </cell>
          <cell r="L740" t="str">
            <v>식</v>
          </cell>
          <cell r="M740">
            <v>234683</v>
          </cell>
          <cell r="N740">
            <v>234683</v>
          </cell>
          <cell r="R740" t="str">
            <v/>
          </cell>
        </row>
        <row r="741">
          <cell r="B741">
            <v>20001740</v>
          </cell>
          <cell r="E741" t="str">
            <v>패키지S/W유지보수</v>
          </cell>
          <cell r="F741" t="str">
            <v>[일반]</v>
          </cell>
          <cell r="G741" t="str">
            <v>전산설비</v>
          </cell>
          <cell r="H741" t="str">
            <v>KEPCO-EP</v>
          </cell>
          <cell r="I741" t="str">
            <v>KEPCO-EP(RDBMS,Oracle)</v>
          </cell>
          <cell r="K741" t="str">
            <v xml:space="preserve">[일반] 전산설비 KEPCO-EP KEPCO-EP(RDBMS,Oracle) </v>
          </cell>
          <cell r="L741" t="str">
            <v>식</v>
          </cell>
          <cell r="M741">
            <v>96309</v>
          </cell>
          <cell r="N741">
            <v>96309</v>
          </cell>
          <cell r="R741" t="str">
            <v/>
          </cell>
        </row>
        <row r="742">
          <cell r="B742">
            <v>20001741</v>
          </cell>
          <cell r="E742" t="str">
            <v>패키지S/W유지보수</v>
          </cell>
          <cell r="F742" t="str">
            <v>[일반]</v>
          </cell>
          <cell r="G742" t="str">
            <v>전산설비</v>
          </cell>
          <cell r="H742" t="str">
            <v>KEPCO-EP</v>
          </cell>
          <cell r="I742" t="str">
            <v>KEPCO-EP(RDBMS,MS-SQL)</v>
          </cell>
          <cell r="K742" t="str">
            <v xml:space="preserve">[일반] 전산설비 KEPCO-EP KEPCO-EP(RDBMS,MS-SQL) </v>
          </cell>
          <cell r="L742" t="str">
            <v>식</v>
          </cell>
          <cell r="M742">
            <v>620488</v>
          </cell>
          <cell r="N742">
            <v>620488</v>
          </cell>
          <cell r="R742" t="str">
            <v/>
          </cell>
        </row>
        <row r="743">
          <cell r="B743">
            <v>20001742</v>
          </cell>
          <cell r="E743" t="str">
            <v>패키지S/W유지보수</v>
          </cell>
          <cell r="F743" t="str">
            <v>[일반]</v>
          </cell>
          <cell r="G743" t="str">
            <v>전산설비</v>
          </cell>
          <cell r="H743" t="str">
            <v>KEPCO-EP</v>
          </cell>
          <cell r="I743" t="str">
            <v>KEPCO-EP(명함관리 S/W)</v>
          </cell>
          <cell r="K743" t="str">
            <v xml:space="preserve">[일반] 전산설비 KEPCO-EP KEPCO-EP(명함관리 S/W) </v>
          </cell>
          <cell r="L743" t="str">
            <v>식</v>
          </cell>
          <cell r="M743">
            <v>641339</v>
          </cell>
          <cell r="N743">
            <v>641339</v>
          </cell>
          <cell r="R743" t="str">
            <v/>
          </cell>
        </row>
        <row r="744">
          <cell r="B744">
            <v>20001743</v>
          </cell>
          <cell r="E744" t="str">
            <v>패키지S/W유지보수</v>
          </cell>
          <cell r="F744" t="str">
            <v>[일반]</v>
          </cell>
          <cell r="G744" t="str">
            <v>전산설비</v>
          </cell>
          <cell r="H744" t="str">
            <v>KEPCO-EP</v>
          </cell>
          <cell r="I744" t="str">
            <v>KEPCO-EP(웹2.0 플랫폼 S/W)</v>
          </cell>
          <cell r="K744" t="str">
            <v xml:space="preserve">[일반] 전산설비 KEPCO-EP KEPCO-EP(웹2.0 플랫폼 S/W) </v>
          </cell>
          <cell r="L744" t="str">
            <v>식</v>
          </cell>
          <cell r="M744">
            <v>5735836</v>
          </cell>
          <cell r="N744">
            <v>5735836</v>
          </cell>
          <cell r="R744" t="str">
            <v/>
          </cell>
        </row>
        <row r="745">
          <cell r="B745">
            <v>20001744</v>
          </cell>
          <cell r="E745" t="str">
            <v>패키지S/W유지보수</v>
          </cell>
          <cell r="F745" t="str">
            <v>[일반]</v>
          </cell>
          <cell r="G745" t="str">
            <v>전산설비</v>
          </cell>
          <cell r="H745" t="str">
            <v>KEPCO-EP</v>
          </cell>
          <cell r="I745" t="str">
            <v>KEPCO-EP(재석표시 S/W, '07년식)</v>
          </cell>
          <cell r="K745" t="str">
            <v xml:space="preserve">[일반] 전산설비 KEPCO-EP KEPCO-EP(재석표시 S/W, '07년식) </v>
          </cell>
          <cell r="L745" t="str">
            <v>식</v>
          </cell>
          <cell r="M745">
            <v>112413</v>
          </cell>
          <cell r="N745">
            <v>112413</v>
          </cell>
          <cell r="R745" t="str">
            <v/>
          </cell>
        </row>
        <row r="746">
          <cell r="B746">
            <v>20001745</v>
          </cell>
          <cell r="E746" t="str">
            <v>패키지S/W유지보수</v>
          </cell>
          <cell r="F746" t="str">
            <v>[일반]</v>
          </cell>
          <cell r="G746" t="str">
            <v>전산설비</v>
          </cell>
          <cell r="H746" t="str">
            <v>KEPCO-EP</v>
          </cell>
          <cell r="I746" t="str">
            <v>KEPCO-EP(WAS S/W)</v>
          </cell>
          <cell r="K746" t="str">
            <v xml:space="preserve">[일반] 전산설비 KEPCO-EP KEPCO-EP(WAS S/W) </v>
          </cell>
          <cell r="L746" t="str">
            <v>식</v>
          </cell>
          <cell r="M746">
            <v>224003</v>
          </cell>
          <cell r="N746">
            <v>224003</v>
          </cell>
          <cell r="R746" t="str">
            <v/>
          </cell>
        </row>
        <row r="747">
          <cell r="B747">
            <v>20001746</v>
          </cell>
          <cell r="E747" t="str">
            <v>패키지S/W유지보수</v>
          </cell>
          <cell r="F747" t="str">
            <v>[일반]</v>
          </cell>
          <cell r="G747" t="str">
            <v>전산설비</v>
          </cell>
          <cell r="H747" t="str">
            <v>KEPCO-EP</v>
          </cell>
          <cell r="I747" t="str">
            <v>KEPCO-EP(웹서버 S/W)</v>
          </cell>
          <cell r="K747" t="str">
            <v xml:space="preserve">[일반] 전산설비 KEPCO-EP KEPCO-EP(웹서버 S/W) </v>
          </cell>
          <cell r="L747" t="str">
            <v>식</v>
          </cell>
          <cell r="M747">
            <v>77242</v>
          </cell>
          <cell r="N747">
            <v>77242</v>
          </cell>
          <cell r="R747" t="str">
            <v/>
          </cell>
        </row>
        <row r="748">
          <cell r="B748">
            <v>20001747</v>
          </cell>
          <cell r="E748" t="str">
            <v>패키지S/W유지보수</v>
          </cell>
          <cell r="F748" t="str">
            <v>[일반]</v>
          </cell>
          <cell r="G748" t="str">
            <v>전산설비</v>
          </cell>
          <cell r="H748" t="str">
            <v>KEPCO-EP</v>
          </cell>
          <cell r="I748" t="str">
            <v>KEPCO-EP(게시판엔진 S/W)</v>
          </cell>
          <cell r="K748" t="str">
            <v xml:space="preserve">[일반] 전산설비 KEPCO-EP KEPCO-EP(게시판엔진 S/W) </v>
          </cell>
          <cell r="L748" t="str">
            <v>식</v>
          </cell>
          <cell r="M748">
            <v>796627</v>
          </cell>
          <cell r="N748">
            <v>796627</v>
          </cell>
          <cell r="R748" t="str">
            <v/>
          </cell>
        </row>
        <row r="749">
          <cell r="B749">
            <v>20001748</v>
          </cell>
          <cell r="E749" t="str">
            <v>패키지S/W유지보수</v>
          </cell>
          <cell r="F749" t="str">
            <v>[일반]</v>
          </cell>
          <cell r="G749" t="str">
            <v>전산설비</v>
          </cell>
          <cell r="H749" t="str">
            <v>KEPCO-EP</v>
          </cell>
          <cell r="I749" t="str">
            <v>KEPCO-EP(파워팩스 S/W)</v>
          </cell>
          <cell r="K749" t="str">
            <v xml:space="preserve">[일반] 전산설비 KEPCO-EP KEPCO-EP(파워팩스 S/W) </v>
          </cell>
          <cell r="L749" t="str">
            <v>식</v>
          </cell>
          <cell r="M749">
            <v>621534</v>
          </cell>
          <cell r="N749">
            <v>621534</v>
          </cell>
          <cell r="R749" t="str">
            <v/>
          </cell>
        </row>
        <row r="750">
          <cell r="B750">
            <v>20001749</v>
          </cell>
          <cell r="E750" t="str">
            <v>패키지S/W유지보수</v>
          </cell>
          <cell r="F750" t="str">
            <v>[일반]</v>
          </cell>
          <cell r="G750" t="str">
            <v>전산설비</v>
          </cell>
          <cell r="H750" t="str">
            <v>KEPCO-EP</v>
          </cell>
          <cell r="I750" t="str">
            <v>KEPCO-EP(전력설비운전용 SMS S/W)</v>
          </cell>
          <cell r="K750" t="str">
            <v xml:space="preserve">[일반] 전산설비 KEPCO-EP KEPCO-EP(전력설비운전용 SMS S/W) </v>
          </cell>
          <cell r="L750" t="str">
            <v>식</v>
          </cell>
          <cell r="M750">
            <v>998477</v>
          </cell>
          <cell r="N750">
            <v>998477</v>
          </cell>
          <cell r="R750" t="str">
            <v/>
          </cell>
        </row>
        <row r="751">
          <cell r="B751">
            <v>20001750</v>
          </cell>
          <cell r="E751" t="str">
            <v>패키지S/W유지보수</v>
          </cell>
          <cell r="F751" t="str">
            <v>[일반]</v>
          </cell>
          <cell r="G751" t="str">
            <v>전산설비</v>
          </cell>
          <cell r="H751" t="str">
            <v>KEPCO-EP</v>
          </cell>
          <cell r="I751" t="str">
            <v>KEPCO-EP(스팸차단시스템-발송 S/W)</v>
          </cell>
          <cell r="K751" t="str">
            <v xml:space="preserve">[일반] 전산설비 KEPCO-EP KEPCO-EP(스팸차단시스템-발송 S/W) </v>
          </cell>
          <cell r="L751" t="str">
            <v>식</v>
          </cell>
          <cell r="M751">
            <v>1563633</v>
          </cell>
          <cell r="N751">
            <v>1563633</v>
          </cell>
          <cell r="R751" t="str">
            <v/>
          </cell>
        </row>
        <row r="752">
          <cell r="B752">
            <v>20001751</v>
          </cell>
          <cell r="E752" t="str">
            <v>패키지S/W유지보수</v>
          </cell>
          <cell r="F752" t="str">
            <v>[일반]</v>
          </cell>
          <cell r="G752" t="str">
            <v>전산설비</v>
          </cell>
          <cell r="H752" t="str">
            <v>KEPCO-EP</v>
          </cell>
          <cell r="I752" t="str">
            <v>KEPCO-EP(스팸차단시스템-수신 S/W)</v>
          </cell>
          <cell r="K752" t="str">
            <v xml:space="preserve">[일반] 전산설비 KEPCO-EP KEPCO-EP(스팸차단시스템-수신 S/W) </v>
          </cell>
          <cell r="L752" t="str">
            <v>식</v>
          </cell>
          <cell r="M752">
            <v>1297672</v>
          </cell>
          <cell r="N752">
            <v>1297672</v>
          </cell>
          <cell r="R752" t="str">
            <v/>
          </cell>
        </row>
        <row r="753">
          <cell r="B753">
            <v>20001752</v>
          </cell>
          <cell r="E753" t="str">
            <v>패키지S/W유지보수</v>
          </cell>
          <cell r="F753" t="str">
            <v>[일반]</v>
          </cell>
          <cell r="G753" t="str">
            <v>전산설비</v>
          </cell>
          <cell r="H753" t="str">
            <v>KEPCO-EP</v>
          </cell>
          <cell r="I753" t="str">
            <v>KEPCO-EP(재해영상 S/W)</v>
          </cell>
          <cell r="K753" t="str">
            <v xml:space="preserve">[일반] 전산설비 KEPCO-EP KEPCO-EP(재해영상 S/W) </v>
          </cell>
          <cell r="L753" t="str">
            <v>식</v>
          </cell>
          <cell r="M753">
            <v>1235878</v>
          </cell>
          <cell r="N753">
            <v>1235878</v>
          </cell>
          <cell r="R753" t="str">
            <v/>
          </cell>
        </row>
        <row r="754">
          <cell r="B754">
            <v>20001753</v>
          </cell>
          <cell r="E754" t="str">
            <v>패키지S/W유지보수</v>
          </cell>
          <cell r="F754" t="str">
            <v>[일반]</v>
          </cell>
          <cell r="G754" t="str">
            <v>전산설비</v>
          </cell>
          <cell r="H754" t="str">
            <v>KEPCO-EP</v>
          </cell>
          <cell r="I754" t="str">
            <v>KEPCO-EP(Smart e-mail MS-Exchane S/W)</v>
          </cell>
          <cell r="K754" t="str">
            <v xml:space="preserve">[일반] 전산설비 KEPCO-EP KEPCO-EP(Smart e-mail MS-Exchane S/W) </v>
          </cell>
          <cell r="L754" t="str">
            <v>식</v>
          </cell>
          <cell r="M754">
            <v>814701</v>
          </cell>
          <cell r="N754">
            <v>814701</v>
          </cell>
          <cell r="R754" t="str">
            <v/>
          </cell>
        </row>
        <row r="755">
          <cell r="B755">
            <v>20001754</v>
          </cell>
          <cell r="E755" t="str">
            <v>패키지S/W유지보수</v>
          </cell>
          <cell r="F755" t="str">
            <v>[일반]</v>
          </cell>
          <cell r="G755" t="str">
            <v>전산설비</v>
          </cell>
          <cell r="H755" t="str">
            <v>KEPCO-EP</v>
          </cell>
          <cell r="I755" t="str">
            <v>KEPCO-EP(Smart e-mail 백업관리 S/W)</v>
          </cell>
          <cell r="K755" t="str">
            <v xml:space="preserve">[일반] 전산설비 KEPCO-EP KEPCO-EP(Smart e-mail 백업관리 S/W) </v>
          </cell>
          <cell r="L755" t="str">
            <v>식</v>
          </cell>
          <cell r="M755">
            <v>407067</v>
          </cell>
          <cell r="N755">
            <v>407067</v>
          </cell>
          <cell r="R755" t="str">
            <v/>
          </cell>
        </row>
        <row r="756">
          <cell r="B756">
            <v>20001755</v>
          </cell>
          <cell r="E756" t="str">
            <v>패키지S/W유지보수</v>
          </cell>
          <cell r="F756" t="str">
            <v>[일반]</v>
          </cell>
          <cell r="G756" t="str">
            <v>전산설비</v>
          </cell>
          <cell r="H756" t="str">
            <v>KEPCO-EP</v>
          </cell>
          <cell r="I756" t="str">
            <v>KEPCO-EP(Smart e-mail 웹메일솔루션 S/W)</v>
          </cell>
          <cell r="K756" t="str">
            <v xml:space="preserve">[일반] 전산설비 KEPCO-EP KEPCO-EP(Smart e-mail 웹메일솔루션 S/W) </v>
          </cell>
          <cell r="L756" t="str">
            <v>식</v>
          </cell>
          <cell r="M756">
            <v>5986482</v>
          </cell>
          <cell r="N756">
            <v>5986482</v>
          </cell>
          <cell r="R756" t="str">
            <v/>
          </cell>
        </row>
        <row r="757">
          <cell r="B757">
            <v>20001756</v>
          </cell>
          <cell r="E757" t="str">
            <v>패키지S/W유지보수</v>
          </cell>
          <cell r="F757" t="str">
            <v>[일반]</v>
          </cell>
          <cell r="G757" t="str">
            <v>전산설비</v>
          </cell>
          <cell r="H757" t="str">
            <v>KEPCO-EP</v>
          </cell>
          <cell r="I757" t="str">
            <v>KEPCO-EP(일정관리 S/W)</v>
          </cell>
          <cell r="K757" t="str">
            <v xml:space="preserve">[일반] 전산설비 KEPCO-EP KEPCO-EP(일정관리 S/W) </v>
          </cell>
          <cell r="L757" t="str">
            <v>식</v>
          </cell>
          <cell r="M757">
            <v>938650</v>
          </cell>
          <cell r="N757">
            <v>938650</v>
          </cell>
          <cell r="R757" t="str">
            <v/>
          </cell>
        </row>
        <row r="758">
          <cell r="B758">
            <v>20001757</v>
          </cell>
          <cell r="E758" t="str">
            <v>패키지S/W유지보수</v>
          </cell>
          <cell r="F758" t="str">
            <v>[일반]</v>
          </cell>
          <cell r="G758" t="str">
            <v>전산설비</v>
          </cell>
          <cell r="H758" t="str">
            <v>KEPCO-EP</v>
          </cell>
          <cell r="I758" t="str">
            <v>KEPCO-EP(E-Book제작 솔루션)</v>
          </cell>
          <cell r="K758" t="str">
            <v xml:space="preserve">[일반] 전산설비 KEPCO-EP KEPCO-EP(E-Book제작 솔루션) </v>
          </cell>
          <cell r="L758" t="str">
            <v>식</v>
          </cell>
          <cell r="M758">
            <v>503620</v>
          </cell>
          <cell r="N758">
            <v>503620</v>
          </cell>
          <cell r="R758" t="str">
            <v/>
          </cell>
        </row>
        <row r="759">
          <cell r="B759">
            <v>20001758</v>
          </cell>
          <cell r="E759" t="str">
            <v>패키지S/W유지보수</v>
          </cell>
          <cell r="F759" t="str">
            <v>[일반]</v>
          </cell>
          <cell r="G759" t="str">
            <v>전산설비</v>
          </cell>
          <cell r="H759" t="str">
            <v>KEPCO-EP</v>
          </cell>
          <cell r="I759" t="str">
            <v>KEPCO-EP(Vmware 솔루션 1차 S/W)</v>
          </cell>
          <cell r="K759" t="str">
            <v xml:space="preserve">[일반] 전산설비 KEPCO-EP KEPCO-EP(Vmware 솔루션 1차 S/W) </v>
          </cell>
          <cell r="L759" t="str">
            <v>식</v>
          </cell>
          <cell r="M759">
            <v>2906374</v>
          </cell>
          <cell r="N759">
            <v>2906374</v>
          </cell>
          <cell r="R759" t="str">
            <v/>
          </cell>
        </row>
        <row r="760">
          <cell r="B760">
            <v>20001759</v>
          </cell>
          <cell r="E760" t="str">
            <v>패키지S/W유지보수</v>
          </cell>
          <cell r="F760" t="str">
            <v>[일반]</v>
          </cell>
          <cell r="G760" t="str">
            <v>전산설비</v>
          </cell>
          <cell r="H760" t="str">
            <v>KEPCO-EP</v>
          </cell>
          <cell r="I760" t="str">
            <v>KEPCO-EP(Vmware 솔루션 2차 S/W)</v>
          </cell>
          <cell r="K760" t="str">
            <v xml:space="preserve">[일반] 전산설비 KEPCO-EP KEPCO-EP(Vmware 솔루션 2차 S/W) </v>
          </cell>
          <cell r="L760" t="str">
            <v>식</v>
          </cell>
          <cell r="M760">
            <v>626178</v>
          </cell>
          <cell r="N760">
            <v>626178</v>
          </cell>
          <cell r="R760" t="str">
            <v/>
          </cell>
        </row>
        <row r="761">
          <cell r="B761">
            <v>20001760</v>
          </cell>
          <cell r="E761" t="str">
            <v>패키지S/W유지보수</v>
          </cell>
          <cell r="F761" t="str">
            <v>[일반]</v>
          </cell>
          <cell r="G761" t="str">
            <v>전산설비</v>
          </cell>
          <cell r="H761" t="str">
            <v>KEPCO-EP</v>
          </cell>
          <cell r="I761" t="str">
            <v>KEPCO-EP(WAS, 웹서버 통합  1차S/W)</v>
          </cell>
          <cell r="K761" t="str">
            <v xml:space="preserve">[일반] 전산설비 KEPCO-EP KEPCO-EP(WAS, 웹서버 통합  1차S/W) </v>
          </cell>
          <cell r="L761" t="str">
            <v>식</v>
          </cell>
          <cell r="M761">
            <v>898082</v>
          </cell>
          <cell r="N761">
            <v>898082</v>
          </cell>
          <cell r="R761" t="str">
            <v/>
          </cell>
        </row>
        <row r="762">
          <cell r="B762">
            <v>20001761</v>
          </cell>
          <cell r="E762" t="str">
            <v>패키지S/W유지보수</v>
          </cell>
          <cell r="F762" t="str">
            <v>[일반]</v>
          </cell>
          <cell r="G762" t="str">
            <v>전산설비</v>
          </cell>
          <cell r="H762" t="str">
            <v>KEPCO-EP</v>
          </cell>
          <cell r="I762" t="str">
            <v>KEPCO-EP(WAS, 웹서버 통합 2차 S/W)</v>
          </cell>
          <cell r="K762" t="str">
            <v xml:space="preserve">[일반] 전산설비 KEPCO-EP KEPCO-EP(WAS, 웹서버 통합 2차 S/W) </v>
          </cell>
          <cell r="L762" t="str">
            <v>식</v>
          </cell>
          <cell r="M762">
            <v>245579</v>
          </cell>
          <cell r="N762">
            <v>245579</v>
          </cell>
          <cell r="R762" t="str">
            <v/>
          </cell>
        </row>
        <row r="763">
          <cell r="B763">
            <v>20001762</v>
          </cell>
          <cell r="E763" t="str">
            <v>패키지S/W유지보수</v>
          </cell>
          <cell r="F763" t="str">
            <v>[일반]</v>
          </cell>
          <cell r="G763" t="str">
            <v>전산설비</v>
          </cell>
          <cell r="H763" t="str">
            <v>KEPCO-EP</v>
          </cell>
          <cell r="I763" t="str">
            <v>KEPCO-EP(Web2.0 확장모듈 S/W)</v>
          </cell>
          <cell r="K763" t="str">
            <v xml:space="preserve">[일반] 전산설비 KEPCO-EP KEPCO-EP(Web2.0 확장모듈 S/W) </v>
          </cell>
          <cell r="L763" t="str">
            <v>식</v>
          </cell>
          <cell r="M763">
            <v>9341944</v>
          </cell>
          <cell r="N763">
            <v>9341944</v>
          </cell>
          <cell r="R763" t="str">
            <v/>
          </cell>
        </row>
        <row r="764">
          <cell r="B764">
            <v>20001763</v>
          </cell>
          <cell r="E764" t="str">
            <v>패키지S/W유지보수</v>
          </cell>
          <cell r="F764" t="str">
            <v>[일반]</v>
          </cell>
          <cell r="G764" t="str">
            <v>전산설비</v>
          </cell>
          <cell r="H764" t="str">
            <v>KEPCO-EP</v>
          </cell>
          <cell r="I764" t="str">
            <v>KEPCO-EP(kCloud웹하드 S/W)</v>
          </cell>
          <cell r="K764" t="str">
            <v xml:space="preserve">[일반] 전산설비 KEPCO-EP KEPCO-EP(kCloud웹하드 S/W) </v>
          </cell>
          <cell r="L764" t="str">
            <v>식</v>
          </cell>
          <cell r="M764">
            <v>3062507</v>
          </cell>
          <cell r="N764">
            <v>3062507</v>
          </cell>
          <cell r="R764" t="str">
            <v/>
          </cell>
        </row>
        <row r="765">
          <cell r="B765">
            <v>20001764</v>
          </cell>
          <cell r="E765" t="str">
            <v>패키지S/W유지보수</v>
          </cell>
          <cell r="F765" t="str">
            <v>[일반]</v>
          </cell>
          <cell r="G765" t="str">
            <v>전산설비</v>
          </cell>
          <cell r="H765" t="str">
            <v>KEPCO-EP</v>
          </cell>
          <cell r="I765" t="str">
            <v>KEPCO-EP(메일박스 이중화 S/W)</v>
          </cell>
          <cell r="K765" t="str">
            <v xml:space="preserve">[일반] 전산설비 KEPCO-EP KEPCO-EP(메일박스 이중화 S/W) </v>
          </cell>
          <cell r="L765" t="str">
            <v>식</v>
          </cell>
          <cell r="M765">
            <v>370764</v>
          </cell>
          <cell r="N765">
            <v>370764</v>
          </cell>
          <cell r="R765" t="str">
            <v/>
          </cell>
        </row>
        <row r="766">
          <cell r="B766">
            <v>20001765</v>
          </cell>
          <cell r="E766" t="str">
            <v>패키지S/W유지보수</v>
          </cell>
          <cell r="F766" t="str">
            <v>[일반]</v>
          </cell>
          <cell r="G766" t="str">
            <v>전산설비</v>
          </cell>
          <cell r="H766" t="str">
            <v>KEPCO-EP</v>
          </cell>
          <cell r="I766" t="str">
            <v>KEPCO-EP(Communication S/W)</v>
          </cell>
          <cell r="K766" t="str">
            <v xml:space="preserve">[일반] 전산설비 KEPCO-EP KEPCO-EP(Communication S/W) </v>
          </cell>
          <cell r="L766" t="str">
            <v>식</v>
          </cell>
          <cell r="M766">
            <v>2455845</v>
          </cell>
          <cell r="N766">
            <v>2455845</v>
          </cell>
          <cell r="R766" t="str">
            <v/>
          </cell>
        </row>
        <row r="767">
          <cell r="B767">
            <v>20001766</v>
          </cell>
          <cell r="E767" t="str">
            <v>패키지S/W유지보수</v>
          </cell>
          <cell r="F767" t="str">
            <v>[일반]</v>
          </cell>
          <cell r="G767" t="str">
            <v>전산설비</v>
          </cell>
          <cell r="H767" t="str">
            <v>KEPCO-EP</v>
          </cell>
          <cell r="I767" t="str">
            <v>KEPCO-EP(PowerGate S/W)</v>
          </cell>
          <cell r="K767" t="str">
            <v xml:space="preserve">[일반] 전산설비 KEPCO-EP KEPCO-EP(PowerGate S/W) </v>
          </cell>
          <cell r="L767" t="str">
            <v>식</v>
          </cell>
          <cell r="M767">
            <v>2504961</v>
          </cell>
          <cell r="N767">
            <v>2504961</v>
          </cell>
          <cell r="R767" t="str">
            <v/>
          </cell>
        </row>
        <row r="768">
          <cell r="B768">
            <v>20001767</v>
          </cell>
          <cell r="E768" t="str">
            <v>패키지S/W유지보수</v>
          </cell>
          <cell r="F768" t="str">
            <v>[일반]</v>
          </cell>
          <cell r="G768" t="str">
            <v>전산설비</v>
          </cell>
          <cell r="H768" t="str">
            <v>KEPCO-EP</v>
          </cell>
          <cell r="I768" t="str">
            <v>KEPCO-EP(메일기능 고도화 모듈 S/W)</v>
          </cell>
          <cell r="K768" t="str">
            <v xml:space="preserve">[일반] 전산설비 KEPCO-EP KEPCO-EP(메일기능 고도화 모듈 S/W) </v>
          </cell>
          <cell r="L768" t="str">
            <v>식</v>
          </cell>
          <cell r="M768">
            <v>1043730</v>
          </cell>
          <cell r="N768">
            <v>1043730</v>
          </cell>
          <cell r="R768" t="str">
            <v/>
          </cell>
        </row>
        <row r="769">
          <cell r="B769">
            <v>20001768</v>
          </cell>
          <cell r="E769" t="str">
            <v>패키지S/W유지보수</v>
          </cell>
          <cell r="F769" t="str">
            <v>[일반]</v>
          </cell>
          <cell r="G769" t="str">
            <v>전산설비</v>
          </cell>
          <cell r="H769" t="str">
            <v>KEPCO-EP</v>
          </cell>
          <cell r="I769" t="str">
            <v>KEPCO-EP(웹결재 S/W)</v>
          </cell>
          <cell r="K769" t="str">
            <v xml:space="preserve">[일반] 전산설비 KEPCO-EP KEPCO-EP(웹결재 S/W) </v>
          </cell>
          <cell r="L769" t="str">
            <v>식</v>
          </cell>
          <cell r="M769">
            <v>2146865</v>
          </cell>
          <cell r="N769">
            <v>2146865</v>
          </cell>
          <cell r="R769" t="str">
            <v/>
          </cell>
        </row>
        <row r="770">
          <cell r="B770">
            <v>20001769</v>
          </cell>
          <cell r="E770" t="str">
            <v>패키지S/W유지보수</v>
          </cell>
          <cell r="F770" t="str">
            <v>[일반]</v>
          </cell>
          <cell r="G770" t="str">
            <v>전산설비</v>
          </cell>
          <cell r="H770" t="str">
            <v>CTI시스템</v>
          </cell>
          <cell r="I770" t="str">
            <v>모바일엔진(Power Mobile Office Server S/W ver1.1)</v>
          </cell>
          <cell r="K770" t="str">
            <v xml:space="preserve">[일반] 전산설비 CTI시스템 모바일엔진(Power Mobile Office Server S/W ver1.1) </v>
          </cell>
          <cell r="L770" t="str">
            <v>식</v>
          </cell>
          <cell r="M770">
            <v>1235878</v>
          </cell>
          <cell r="N770">
            <v>1235878</v>
          </cell>
          <cell r="R770" t="str">
            <v/>
          </cell>
        </row>
        <row r="771">
          <cell r="B771">
            <v>20001770</v>
          </cell>
          <cell r="E771" t="str">
            <v>패키지S/W유지보수</v>
          </cell>
          <cell r="F771" t="str">
            <v>[일반]</v>
          </cell>
          <cell r="G771" t="str">
            <v>전산설비</v>
          </cell>
          <cell r="H771" t="str">
            <v>CTI시스템</v>
          </cell>
          <cell r="I771" t="str">
            <v>모바일엔진(UC Server)</v>
          </cell>
          <cell r="K771" t="str">
            <v xml:space="preserve">[일반] 전산설비 CTI시스템 모바일엔진(UC Server) </v>
          </cell>
          <cell r="L771" t="str">
            <v>식</v>
          </cell>
          <cell r="M771">
            <v>411959</v>
          </cell>
          <cell r="N771">
            <v>411959</v>
          </cell>
          <cell r="R771" t="str">
            <v/>
          </cell>
        </row>
        <row r="772">
          <cell r="B772">
            <v>20001771</v>
          </cell>
          <cell r="E772" t="str">
            <v>패키지S/W유지보수</v>
          </cell>
          <cell r="F772" t="str">
            <v>[일반]</v>
          </cell>
          <cell r="G772" t="str">
            <v>전산설비</v>
          </cell>
          <cell r="H772" t="str">
            <v>CTI시스템</v>
          </cell>
          <cell r="I772" t="str">
            <v>모바일엔진(Legacy interface Server)</v>
          </cell>
          <cell r="K772" t="str">
            <v xml:space="preserve">[일반] 전산설비 CTI시스템 모바일엔진(Legacy interface Server) </v>
          </cell>
          <cell r="L772" t="str">
            <v>식</v>
          </cell>
          <cell r="M772">
            <v>823919</v>
          </cell>
          <cell r="N772">
            <v>823919</v>
          </cell>
          <cell r="R772" t="str">
            <v/>
          </cell>
        </row>
        <row r="773">
          <cell r="B773">
            <v>20001772</v>
          </cell>
          <cell r="E773" t="str">
            <v>패키지S/W유지보수</v>
          </cell>
          <cell r="F773" t="str">
            <v>[일반]</v>
          </cell>
          <cell r="G773" t="str">
            <v>전산설비</v>
          </cell>
          <cell r="H773" t="str">
            <v>CTI시스템</v>
          </cell>
          <cell r="I773" t="str">
            <v>모바일엔진(Mobile AppCenter Server)</v>
          </cell>
          <cell r="K773" t="str">
            <v xml:space="preserve">[일반] 전산설비 CTI시스템 모바일엔진(Mobile AppCenter Server) </v>
          </cell>
          <cell r="L773" t="str">
            <v>식</v>
          </cell>
          <cell r="M773">
            <v>514949</v>
          </cell>
          <cell r="N773">
            <v>514949</v>
          </cell>
          <cell r="R773" t="str">
            <v/>
          </cell>
        </row>
        <row r="774">
          <cell r="B774">
            <v>20001773</v>
          </cell>
          <cell r="E774" t="str">
            <v>패키지S/W유지보수</v>
          </cell>
          <cell r="F774" t="str">
            <v>[일반]</v>
          </cell>
          <cell r="G774" t="str">
            <v>전산설비</v>
          </cell>
          <cell r="H774" t="str">
            <v>CTI시스템</v>
          </cell>
          <cell r="I774" t="str">
            <v>모바일 클라이언트(Power Mobile Office Client S/W ver1.1)</v>
          </cell>
          <cell r="K774" t="str">
            <v xml:space="preserve">[일반] 전산설비 CTI시스템 모바일 클라이언트(Power Mobile Office Client S/W ver1.1) </v>
          </cell>
          <cell r="L774" t="str">
            <v>식</v>
          </cell>
          <cell r="M774">
            <v>2059797</v>
          </cell>
          <cell r="N774">
            <v>2059797</v>
          </cell>
          <cell r="R774" t="str">
            <v/>
          </cell>
        </row>
        <row r="775">
          <cell r="B775">
            <v>20001774</v>
          </cell>
          <cell r="E775" t="str">
            <v>패키지S/W유지보수</v>
          </cell>
          <cell r="F775" t="str">
            <v>[일반]</v>
          </cell>
          <cell r="G775" t="str">
            <v>전산설비</v>
          </cell>
          <cell r="H775" t="str">
            <v>CTI시스템</v>
          </cell>
          <cell r="I775" t="str">
            <v>모바일 클라이언트(UC Client)</v>
          </cell>
          <cell r="K775" t="str">
            <v xml:space="preserve">[일반] 전산설비 CTI시스템 모바일 클라이언트(UC Client) </v>
          </cell>
          <cell r="L775" t="str">
            <v>식</v>
          </cell>
          <cell r="M775">
            <v>617939</v>
          </cell>
          <cell r="N775">
            <v>617939</v>
          </cell>
          <cell r="R775" t="str">
            <v/>
          </cell>
        </row>
        <row r="776">
          <cell r="B776">
            <v>20001775</v>
          </cell>
          <cell r="E776" t="str">
            <v>패키지S/W유지보수</v>
          </cell>
          <cell r="F776" t="str">
            <v>[일반]</v>
          </cell>
          <cell r="G776" t="str">
            <v>전산설비</v>
          </cell>
          <cell r="H776" t="str">
            <v>CTI시스템</v>
          </cell>
          <cell r="I776" t="str">
            <v>모바일 클라이언트(Legacy Interface Client)</v>
          </cell>
          <cell r="K776" t="str">
            <v xml:space="preserve">[일반] 전산설비 CTI시스템 모바일 클라이언트(Legacy Interface Client) </v>
          </cell>
          <cell r="L776" t="str">
            <v>식</v>
          </cell>
          <cell r="M776">
            <v>823919</v>
          </cell>
          <cell r="N776">
            <v>823919</v>
          </cell>
          <cell r="R776" t="str">
            <v/>
          </cell>
        </row>
        <row r="777">
          <cell r="B777">
            <v>20001776</v>
          </cell>
          <cell r="E777" t="str">
            <v>패키지S/W유지보수</v>
          </cell>
          <cell r="F777" t="str">
            <v>[일반]</v>
          </cell>
          <cell r="G777" t="str">
            <v>전산설비</v>
          </cell>
          <cell r="H777" t="str">
            <v>CTI시스템</v>
          </cell>
          <cell r="I777" t="str">
            <v>모바일 클라이언트(Mobile Appcenter Client)</v>
          </cell>
          <cell r="K777" t="str">
            <v xml:space="preserve">[일반] 전산설비 CTI시스템 모바일 클라이언트(Mobile Appcenter Client) </v>
          </cell>
          <cell r="L777" t="str">
            <v>식</v>
          </cell>
          <cell r="M777">
            <v>617939</v>
          </cell>
          <cell r="N777">
            <v>617939</v>
          </cell>
          <cell r="R777" t="str">
            <v/>
          </cell>
        </row>
        <row r="778">
          <cell r="B778">
            <v>20001777</v>
          </cell>
          <cell r="E778" t="str">
            <v>패키지S/W유지보수</v>
          </cell>
          <cell r="F778" t="str">
            <v>[일반]</v>
          </cell>
          <cell r="G778" t="str">
            <v>전산설비</v>
          </cell>
          <cell r="H778" t="str">
            <v>CTI시스템</v>
          </cell>
          <cell r="I778" t="str">
            <v>모바일 서비스(공통업무(Smart Office))</v>
          </cell>
          <cell r="K778" t="str">
            <v xml:space="preserve">[일반] 전산설비 CTI시스템 모바일 서비스(공통업무(Smart Office)) </v>
          </cell>
          <cell r="L778" t="str">
            <v>식</v>
          </cell>
          <cell r="M778">
            <v>1030</v>
          </cell>
          <cell r="N778">
            <v>1030</v>
          </cell>
          <cell r="R778" t="str">
            <v/>
          </cell>
        </row>
        <row r="779">
          <cell r="B779">
            <v>20001778</v>
          </cell>
          <cell r="E779" t="str">
            <v>패키지S/W유지보수</v>
          </cell>
          <cell r="F779" t="str">
            <v>[일반]</v>
          </cell>
          <cell r="G779" t="str">
            <v>전산설비</v>
          </cell>
          <cell r="H779" t="str">
            <v>CTI시스템</v>
          </cell>
          <cell r="I779" t="str">
            <v>모바일 서비스(현장업무)</v>
          </cell>
          <cell r="K779" t="str">
            <v xml:space="preserve">[일반] 전산설비 CTI시스템 모바일 서비스(현장업무) </v>
          </cell>
          <cell r="L779" t="str">
            <v>식</v>
          </cell>
          <cell r="M779">
            <v>377630</v>
          </cell>
          <cell r="N779">
            <v>377630</v>
          </cell>
          <cell r="R779" t="str">
            <v/>
          </cell>
        </row>
        <row r="780">
          <cell r="B780">
            <v>20001779</v>
          </cell>
          <cell r="E780" t="str">
            <v>패키지S/W유지보수</v>
          </cell>
          <cell r="F780" t="str">
            <v>[일반]</v>
          </cell>
          <cell r="G780" t="str">
            <v>전산설비</v>
          </cell>
          <cell r="H780" t="str">
            <v>CTI시스템</v>
          </cell>
          <cell r="I780" t="str">
            <v>모바일 서비스(웹조회용APP(KEPCO-Lite))</v>
          </cell>
          <cell r="K780" t="str">
            <v xml:space="preserve">[일반] 전산설비 CTI시스템 모바일 서비스(웹조회용APP(KEPCO-Lite)) </v>
          </cell>
          <cell r="L780" t="str">
            <v>식</v>
          </cell>
          <cell r="M780">
            <v>566444</v>
          </cell>
          <cell r="N780">
            <v>566444</v>
          </cell>
          <cell r="R780" t="str">
            <v/>
          </cell>
        </row>
        <row r="781">
          <cell r="B781">
            <v>20001780</v>
          </cell>
          <cell r="E781" t="str">
            <v>패키지S/W유지보수</v>
          </cell>
          <cell r="F781" t="str">
            <v>[일반]</v>
          </cell>
          <cell r="G781" t="str">
            <v>전산설비</v>
          </cell>
          <cell r="H781" t="str">
            <v>CTI시스템</v>
          </cell>
          <cell r="I781" t="str">
            <v>KEPCO-EP(6σ계량화 Tool)</v>
          </cell>
          <cell r="K781" t="str">
            <v xml:space="preserve">[일반] 전산설비 CTI시스템 KEPCO-EP(6σ계량화 Tool) </v>
          </cell>
          <cell r="L781" t="str">
            <v>식</v>
          </cell>
          <cell r="M781">
            <v>782342</v>
          </cell>
          <cell r="N781">
            <v>782342</v>
          </cell>
          <cell r="R781" t="str">
            <v/>
          </cell>
        </row>
        <row r="782">
          <cell r="B782">
            <v>20001781</v>
          </cell>
          <cell r="E782" t="str">
            <v>패키지S/W유지보수</v>
          </cell>
          <cell r="F782" t="str">
            <v>[일반]</v>
          </cell>
          <cell r="G782" t="str">
            <v>전산설비</v>
          </cell>
          <cell r="H782" t="str">
            <v>CTI시스템</v>
          </cell>
          <cell r="I782" t="str">
            <v>KEPCO-EP(활용도측정시스템S/W)</v>
          </cell>
          <cell r="K782" t="str">
            <v xml:space="preserve">[일반] 전산설비 CTI시스템 KEPCO-EP(활용도측정시스템S/W) </v>
          </cell>
          <cell r="L782" t="str">
            <v>식</v>
          </cell>
          <cell r="M782">
            <v>778428</v>
          </cell>
          <cell r="N782">
            <v>778428</v>
          </cell>
          <cell r="R782" t="str">
            <v/>
          </cell>
        </row>
        <row r="783">
          <cell r="B783">
            <v>20001782</v>
          </cell>
          <cell r="E783" t="str">
            <v>패키지S/W유지보수</v>
          </cell>
          <cell r="F783" t="str">
            <v>[일반]</v>
          </cell>
          <cell r="G783" t="str">
            <v>전산설비</v>
          </cell>
          <cell r="H783" t="str">
            <v>CTI시스템</v>
          </cell>
          <cell r="I783" t="str">
            <v>KEPCO-EP((활용도측정단말S/W)</v>
          </cell>
          <cell r="K783" t="str">
            <v xml:space="preserve">[일반] 전산설비 CTI시스템 KEPCO-EP((활용도측정단말S/W) </v>
          </cell>
          <cell r="L783" t="str">
            <v>식</v>
          </cell>
          <cell r="M783">
            <v>90818</v>
          </cell>
          <cell r="N783">
            <v>90818</v>
          </cell>
          <cell r="R783" t="str">
            <v/>
          </cell>
        </row>
        <row r="784">
          <cell r="B784">
            <v>20001783</v>
          </cell>
          <cell r="E784" t="str">
            <v>패키지S/W유지보수</v>
          </cell>
          <cell r="F784" t="str">
            <v>[일반]</v>
          </cell>
          <cell r="G784" t="str">
            <v>전산설비</v>
          </cell>
          <cell r="H784" t="str">
            <v>CTI시스템</v>
          </cell>
          <cell r="I784" t="str">
            <v>KEPCO-EP(품질측정Agent)</v>
          </cell>
          <cell r="K784" t="str">
            <v xml:space="preserve">[일반] 전산설비 CTI시스템 KEPCO-EP(품질측정Agent) </v>
          </cell>
          <cell r="L784" t="str">
            <v>식</v>
          </cell>
          <cell r="M784">
            <v>26078</v>
          </cell>
          <cell r="N784">
            <v>26078</v>
          </cell>
          <cell r="R784" t="str">
            <v/>
          </cell>
        </row>
        <row r="785">
          <cell r="B785">
            <v>20001784</v>
          </cell>
          <cell r="E785" t="str">
            <v>패키지S/W유지보수</v>
          </cell>
          <cell r="F785" t="str">
            <v>[일반]</v>
          </cell>
          <cell r="G785" t="str">
            <v>전산설비</v>
          </cell>
          <cell r="H785" t="str">
            <v>CTI시스템</v>
          </cell>
          <cell r="I785" t="str">
            <v>통합감시시스템S/W(Zenius-EMS,본사)</v>
          </cell>
          <cell r="K785" t="str">
            <v xml:space="preserve">[일반] 전산설비 CTI시스템 통합감시시스템S/W(Zenius-EMS,본사) </v>
          </cell>
          <cell r="L785" t="str">
            <v>식</v>
          </cell>
          <cell r="M785">
            <v>148496</v>
          </cell>
          <cell r="N785">
            <v>148496</v>
          </cell>
          <cell r="R785" t="str">
            <v/>
          </cell>
        </row>
        <row r="786">
          <cell r="B786">
            <v>20001785</v>
          </cell>
          <cell r="E786" t="str">
            <v>패키지S/W유지보수</v>
          </cell>
          <cell r="F786" t="str">
            <v>[일반]</v>
          </cell>
          <cell r="G786" t="str">
            <v>전산설비</v>
          </cell>
          <cell r="H786" t="str">
            <v>CTI시스템</v>
          </cell>
          <cell r="I786" t="str">
            <v>통합감시시스템S/W(Zenius-SMS,본사)</v>
          </cell>
          <cell r="K786" t="str">
            <v xml:space="preserve">[일반] 전산설비 CTI시스템 통합감시시스템S/W(Zenius-SMS,본사) </v>
          </cell>
          <cell r="L786" t="str">
            <v>식</v>
          </cell>
          <cell r="M786">
            <v>52473</v>
          </cell>
          <cell r="N786">
            <v>52473</v>
          </cell>
          <cell r="R786" t="str">
            <v/>
          </cell>
        </row>
        <row r="787">
          <cell r="B787">
            <v>20001786</v>
          </cell>
          <cell r="E787" t="str">
            <v>패키지S/W유지보수</v>
          </cell>
          <cell r="F787" t="str">
            <v>[일반]</v>
          </cell>
          <cell r="G787" t="str">
            <v>전산설비</v>
          </cell>
          <cell r="H787" t="str">
            <v>CTI시스템</v>
          </cell>
          <cell r="I787" t="str">
            <v>통합감시시스템S/W(Zenius-DBMS,본사)</v>
          </cell>
          <cell r="K787" t="str">
            <v xml:space="preserve">[일반] 전산설비 CTI시스템 통합감시시스템S/W(Zenius-DBMS,본사) </v>
          </cell>
          <cell r="L787" t="str">
            <v>식</v>
          </cell>
          <cell r="M787">
            <v>123835</v>
          </cell>
          <cell r="N787">
            <v>123835</v>
          </cell>
          <cell r="R787" t="str">
            <v/>
          </cell>
        </row>
        <row r="788">
          <cell r="B788">
            <v>20001787</v>
          </cell>
          <cell r="E788" t="str">
            <v>패키지S/W유지보수</v>
          </cell>
          <cell r="F788" t="str">
            <v>[일반]</v>
          </cell>
          <cell r="G788" t="str">
            <v>전산설비</v>
          </cell>
          <cell r="H788" t="str">
            <v>CTI시스템</v>
          </cell>
          <cell r="I788" t="str">
            <v>통합감시Agent(본사_SMS)</v>
          </cell>
          <cell r="K788" t="str">
            <v xml:space="preserve">[일반] 전산설비 CTI시스템 통합감시Agent(본사_SMS) </v>
          </cell>
          <cell r="L788" t="str">
            <v>식</v>
          </cell>
          <cell r="M788">
            <v>14371</v>
          </cell>
          <cell r="N788">
            <v>14371</v>
          </cell>
          <cell r="R788" t="str">
            <v/>
          </cell>
        </row>
        <row r="789">
          <cell r="B789">
            <v>20001788</v>
          </cell>
          <cell r="E789" t="str">
            <v>패키지S/W유지보수</v>
          </cell>
          <cell r="F789" t="str">
            <v>[일반]</v>
          </cell>
          <cell r="G789" t="str">
            <v>전산설비</v>
          </cell>
          <cell r="H789" t="str">
            <v>CTI시스템</v>
          </cell>
          <cell r="I789" t="str">
            <v>통합감시Agent(본사_DBMS)</v>
          </cell>
          <cell r="K789" t="str">
            <v xml:space="preserve">[일반] 전산설비 CTI시스템 통합감시Agent(본사_DBMS) </v>
          </cell>
          <cell r="L789" t="str">
            <v>식</v>
          </cell>
          <cell r="M789">
            <v>24274</v>
          </cell>
          <cell r="N789">
            <v>24274</v>
          </cell>
          <cell r="R789" t="str">
            <v/>
          </cell>
        </row>
        <row r="790">
          <cell r="B790">
            <v>20001789</v>
          </cell>
          <cell r="E790" t="str">
            <v>패키지S/W유지보수</v>
          </cell>
          <cell r="F790" t="str">
            <v>[일반]</v>
          </cell>
          <cell r="G790" t="str">
            <v>전산설비</v>
          </cell>
          <cell r="H790" t="str">
            <v>CTI시스템</v>
          </cell>
          <cell r="I790" t="str">
            <v>RDBMS(EMS Database)</v>
          </cell>
          <cell r="K790" t="str">
            <v xml:space="preserve">[일반] 전산설비 CTI시스템 RDBMS(EMS Database) </v>
          </cell>
          <cell r="L790" t="str">
            <v>식</v>
          </cell>
          <cell r="M790">
            <v>169767</v>
          </cell>
          <cell r="N790">
            <v>169767</v>
          </cell>
          <cell r="R790" t="str">
            <v/>
          </cell>
        </row>
        <row r="791">
          <cell r="B791">
            <v>20001790</v>
          </cell>
          <cell r="E791" t="str">
            <v>패키지S/W유지보수</v>
          </cell>
          <cell r="F791" t="str">
            <v>[일반]</v>
          </cell>
          <cell r="G791" t="str">
            <v>전산설비</v>
          </cell>
          <cell r="H791" t="str">
            <v>CTI시스템</v>
          </cell>
          <cell r="I791" t="str">
            <v>고객센터(RDBMS_ORACLE)</v>
          </cell>
          <cell r="K791" t="str">
            <v xml:space="preserve">[일반] 전산설비 CTI시스템 고객센터(RDBMS_ORACLE) </v>
          </cell>
          <cell r="L791" t="str">
            <v>식</v>
          </cell>
          <cell r="M791">
            <v>357576</v>
          </cell>
          <cell r="N791">
            <v>357576</v>
          </cell>
          <cell r="R791" t="str">
            <v/>
          </cell>
        </row>
        <row r="792">
          <cell r="B792">
            <v>20001791</v>
          </cell>
          <cell r="E792" t="str">
            <v>패키지S/W유지보수</v>
          </cell>
          <cell r="F792" t="str">
            <v>[일반]</v>
          </cell>
          <cell r="G792" t="str">
            <v>전산설비</v>
          </cell>
          <cell r="H792" t="str">
            <v>CTI시스템</v>
          </cell>
          <cell r="I792" t="str">
            <v>고객센터(FAX S/W(현진 WebFAX V5.0))</v>
          </cell>
          <cell r="K792" t="str">
            <v xml:space="preserve">[일반] 전산설비 CTI시스템 고객센터(FAX S/W(현진 WebFAX V5.0)) </v>
          </cell>
          <cell r="L792" t="str">
            <v>식</v>
          </cell>
          <cell r="M792">
            <v>1544848</v>
          </cell>
          <cell r="N792">
            <v>1544848</v>
          </cell>
          <cell r="R792" t="str">
            <v/>
          </cell>
        </row>
        <row r="793">
          <cell r="B793">
            <v>20001792</v>
          </cell>
          <cell r="E793" t="str">
            <v>패키지S/W유지보수</v>
          </cell>
          <cell r="F793" t="str">
            <v>[일반]</v>
          </cell>
          <cell r="G793" t="str">
            <v>전산설비</v>
          </cell>
          <cell r="H793" t="str">
            <v>CTI시스템</v>
          </cell>
          <cell r="I793" t="str">
            <v>고객센터(CTI통합M/W S/W)</v>
          </cell>
          <cell r="K793" t="str">
            <v xml:space="preserve">[일반] 전산설비 CTI시스템 고객센터(CTI통합M/W S/W) </v>
          </cell>
          <cell r="L793" t="str">
            <v>식</v>
          </cell>
          <cell r="M793">
            <v>240084</v>
          </cell>
          <cell r="N793">
            <v>240084</v>
          </cell>
          <cell r="R793" t="str">
            <v/>
          </cell>
        </row>
        <row r="794">
          <cell r="B794">
            <v>20001793</v>
          </cell>
          <cell r="E794" t="str">
            <v>패키지S/W유지보수</v>
          </cell>
          <cell r="F794" t="str">
            <v>[일반]</v>
          </cell>
          <cell r="G794" t="str">
            <v>전산설비</v>
          </cell>
          <cell r="H794" t="str">
            <v>CTI시스템</v>
          </cell>
          <cell r="I794" t="str">
            <v>고객센터(AES 6.X BSC TSAPI(서울))</v>
          </cell>
          <cell r="K794" t="str">
            <v xml:space="preserve">[일반] 전산설비 CTI시스템 고객센터(AES 6.X BSC TSAPI(서울)) </v>
          </cell>
          <cell r="L794" t="str">
            <v>식</v>
          </cell>
          <cell r="M794">
            <v>455</v>
          </cell>
          <cell r="N794">
            <v>455</v>
          </cell>
          <cell r="R794" t="str">
            <v/>
          </cell>
        </row>
        <row r="795">
          <cell r="B795">
            <v>20001794</v>
          </cell>
          <cell r="E795" t="str">
            <v>패키지S/W유지보수</v>
          </cell>
          <cell r="F795" t="str">
            <v>[일반]</v>
          </cell>
          <cell r="G795" t="str">
            <v>전산설비</v>
          </cell>
          <cell r="H795" t="str">
            <v>CTI시스템</v>
          </cell>
          <cell r="I795" t="str">
            <v>고객센터(AES 6.X BSC TSAPI(부산))</v>
          </cell>
          <cell r="K795" t="str">
            <v xml:space="preserve">[일반] 전산설비 CTI시스템 고객센터(AES 6.X BSC TSAPI(부산)) </v>
          </cell>
          <cell r="L795" t="str">
            <v>식</v>
          </cell>
          <cell r="M795">
            <v>501</v>
          </cell>
          <cell r="N795">
            <v>501</v>
          </cell>
          <cell r="R795" t="str">
            <v/>
          </cell>
        </row>
        <row r="796">
          <cell r="B796">
            <v>20001795</v>
          </cell>
          <cell r="E796" t="str">
            <v>패키지S/W유지보수</v>
          </cell>
          <cell r="F796" t="str">
            <v>[일반]</v>
          </cell>
          <cell r="G796" t="str">
            <v>전산설비</v>
          </cell>
          <cell r="H796" t="str">
            <v>CTI시스템</v>
          </cell>
          <cell r="I796" t="str">
            <v>고객센터(AES 6.X BSC TSAPI(경기,대구))</v>
          </cell>
          <cell r="K796" t="str">
            <v xml:space="preserve">[일반] 전산설비 CTI시스템 고객센터(AES 6.X BSC TSAPI(경기,대구)) </v>
          </cell>
          <cell r="L796" t="str">
            <v>식</v>
          </cell>
          <cell r="M796">
            <v>514</v>
          </cell>
          <cell r="N796">
            <v>514</v>
          </cell>
          <cell r="R796" t="str">
            <v/>
          </cell>
        </row>
        <row r="797">
          <cell r="B797">
            <v>20001796</v>
          </cell>
          <cell r="E797" t="str">
            <v>패키지S/W유지보수</v>
          </cell>
          <cell r="F797" t="str">
            <v>[일반]</v>
          </cell>
          <cell r="G797" t="str">
            <v>전산설비</v>
          </cell>
          <cell r="H797" t="str">
            <v>CTI시스템</v>
          </cell>
          <cell r="I797" t="str">
            <v>고객센터(AES 6.X BSC TSAPI(경기북부,대전))</v>
          </cell>
          <cell r="K797" t="str">
            <v xml:space="preserve">[일반] 전산설비 CTI시스템 고객센터(AES 6.X BSC TSAPI(경기북부,대전)) </v>
          </cell>
          <cell r="L797" t="str">
            <v>식</v>
          </cell>
          <cell r="M797">
            <v>571</v>
          </cell>
          <cell r="N797">
            <v>571</v>
          </cell>
          <cell r="R797" t="str">
            <v/>
          </cell>
        </row>
        <row r="798">
          <cell r="B798">
            <v>20001797</v>
          </cell>
          <cell r="E798" t="str">
            <v>패키지S/W유지보수</v>
          </cell>
          <cell r="F798" t="str">
            <v>[일반]</v>
          </cell>
          <cell r="G798" t="str">
            <v>전산설비</v>
          </cell>
          <cell r="H798" t="str">
            <v>CTI시스템</v>
          </cell>
          <cell r="I798" t="str">
            <v>고객센터(AES 6.X BSC TSAPI(충북,전북))</v>
          </cell>
          <cell r="K798" t="str">
            <v xml:space="preserve">[일반] 전산설비 CTI시스템 고객센터(AES 6.X BSC TSAPI(충북,전북)) </v>
          </cell>
          <cell r="L798" t="str">
            <v>식</v>
          </cell>
          <cell r="M798">
            <v>580</v>
          </cell>
          <cell r="N798">
            <v>580</v>
          </cell>
          <cell r="R798" t="str">
            <v/>
          </cell>
        </row>
        <row r="799">
          <cell r="B799">
            <v>20001798</v>
          </cell>
          <cell r="E799" t="str">
            <v>패키지S/W유지보수</v>
          </cell>
          <cell r="F799" t="str">
            <v>[일반]</v>
          </cell>
          <cell r="G799" t="str">
            <v>전산설비</v>
          </cell>
          <cell r="H799" t="str">
            <v>CTI시스템</v>
          </cell>
          <cell r="I799" t="str">
            <v>고객센터(AES 6.X BSC TSAPI(강원,제주))</v>
          </cell>
          <cell r="K799" t="str">
            <v xml:space="preserve">[일반] 전산설비 CTI시스템 고객센터(AES 6.X BSC TSAPI(강원,제주)) </v>
          </cell>
          <cell r="L799" t="str">
            <v>식</v>
          </cell>
          <cell r="M799">
            <v>617</v>
          </cell>
          <cell r="N799">
            <v>617</v>
          </cell>
          <cell r="R799" t="str">
            <v/>
          </cell>
        </row>
        <row r="800">
          <cell r="B800">
            <v>20001799</v>
          </cell>
          <cell r="E800" t="str">
            <v>패키지S/W유지보수</v>
          </cell>
          <cell r="F800" t="str">
            <v>[일반]</v>
          </cell>
          <cell r="G800" t="str">
            <v>전산설비</v>
          </cell>
          <cell r="H800" t="str">
            <v>CTI시스템</v>
          </cell>
          <cell r="I800" t="str">
            <v>고객센터(AES 6.X BSC TSAPI(광주))</v>
          </cell>
          <cell r="K800" t="str">
            <v xml:space="preserve">[일반] 전산설비 CTI시스템 고객센터(AES 6.X BSC TSAPI(광주)) </v>
          </cell>
          <cell r="L800" t="str">
            <v>식</v>
          </cell>
          <cell r="M800">
            <v>525</v>
          </cell>
          <cell r="N800">
            <v>525</v>
          </cell>
          <cell r="R800" t="str">
            <v/>
          </cell>
        </row>
        <row r="801">
          <cell r="B801">
            <v>20001800</v>
          </cell>
          <cell r="E801" t="str">
            <v>패키지S/W유지보수</v>
          </cell>
          <cell r="F801" t="str">
            <v>[일반]</v>
          </cell>
          <cell r="G801" t="str">
            <v>전산설비</v>
          </cell>
          <cell r="H801" t="str">
            <v>CTI시스템</v>
          </cell>
          <cell r="I801" t="str">
            <v>고객센터(AES 6.X BSC TSAPI(경남))</v>
          </cell>
          <cell r="K801" t="str">
            <v xml:space="preserve">[일반] 전산설비 CTI시스템 고객센터(AES 6.X BSC TSAPI(경남)) </v>
          </cell>
          <cell r="L801" t="str">
            <v>식</v>
          </cell>
          <cell r="M801">
            <v>577</v>
          </cell>
          <cell r="N801">
            <v>577</v>
          </cell>
          <cell r="R801" t="str">
            <v/>
          </cell>
        </row>
        <row r="802">
          <cell r="B802">
            <v>20001801</v>
          </cell>
          <cell r="E802" t="str">
            <v>패키지S/W유지보수</v>
          </cell>
          <cell r="F802" t="str">
            <v>[일반]</v>
          </cell>
          <cell r="G802" t="str">
            <v>전산설비</v>
          </cell>
          <cell r="H802" t="str">
            <v>CTI시스템</v>
          </cell>
          <cell r="I802" t="str">
            <v>고객센터(AES 6.X BSC TSAPI(인천))</v>
          </cell>
          <cell r="K802" t="str">
            <v xml:space="preserve">[일반] 전산설비 CTI시스템 고객센터(AES 6.X BSC TSAPI(인천)) </v>
          </cell>
          <cell r="L802" t="str">
            <v>식</v>
          </cell>
          <cell r="M802">
            <v>525</v>
          </cell>
          <cell r="N802">
            <v>525</v>
          </cell>
          <cell r="R802" t="str">
            <v/>
          </cell>
        </row>
        <row r="803">
          <cell r="B803">
            <v>20001802</v>
          </cell>
          <cell r="E803" t="str">
            <v>패키지S/W유지보수</v>
          </cell>
          <cell r="F803" t="str">
            <v>[일반]</v>
          </cell>
          <cell r="G803" t="str">
            <v>전산설비</v>
          </cell>
          <cell r="H803" t="str">
            <v>CTI시스템</v>
          </cell>
          <cell r="I803" t="str">
            <v>고객센터(시각화프로그램(V-SENS App Package))</v>
          </cell>
          <cell r="K803" t="str">
            <v xml:space="preserve">[일반] 전산설비 CTI시스템 고객센터(시각화프로그램(V-SENS App Package)) </v>
          </cell>
          <cell r="L803" t="str">
            <v>식</v>
          </cell>
          <cell r="M803">
            <v>873364</v>
          </cell>
          <cell r="N803">
            <v>873364</v>
          </cell>
          <cell r="R803" t="str">
            <v/>
          </cell>
        </row>
        <row r="804">
          <cell r="B804">
            <v>20001803</v>
          </cell>
          <cell r="E804" t="str">
            <v>패키지S/W유지보수</v>
          </cell>
          <cell r="F804" t="str">
            <v>[일반]</v>
          </cell>
          <cell r="G804" t="str">
            <v>전산설비</v>
          </cell>
          <cell r="H804" t="str">
            <v>CTI시스템</v>
          </cell>
          <cell r="I804" t="str">
            <v>고객센터(CTI 이중화 솔루션)</v>
          </cell>
          <cell r="K804" t="str">
            <v xml:space="preserve">[일반] 전산설비 CTI시스템 고객센터(CTI 이중화 솔루션) </v>
          </cell>
          <cell r="L804" t="str">
            <v>식</v>
          </cell>
          <cell r="M804">
            <v>102990</v>
          </cell>
          <cell r="N804">
            <v>102990</v>
          </cell>
          <cell r="R804" t="str">
            <v/>
          </cell>
        </row>
        <row r="805">
          <cell r="B805">
            <v>20001804</v>
          </cell>
          <cell r="E805" t="str">
            <v>패키지S/W유지보수</v>
          </cell>
          <cell r="F805" t="str">
            <v>[일반]</v>
          </cell>
          <cell r="G805" t="str">
            <v>전산설비</v>
          </cell>
          <cell r="H805" t="str">
            <v>CTI시스템</v>
          </cell>
          <cell r="I805" t="str">
            <v>고객센터(IVR 관리프로그램(IS-IVR OAM&amp;P))</v>
          </cell>
          <cell r="K805" t="str">
            <v xml:space="preserve">[일반] 전산설비 CTI시스템 고객센터(IVR 관리프로그램(IS-IVR OAM&amp;P)) </v>
          </cell>
          <cell r="L805" t="str">
            <v>식</v>
          </cell>
          <cell r="M805">
            <v>341504</v>
          </cell>
          <cell r="N805">
            <v>341504</v>
          </cell>
          <cell r="R805" t="str">
            <v/>
          </cell>
        </row>
        <row r="806">
          <cell r="B806">
            <v>20001805</v>
          </cell>
          <cell r="E806" t="str">
            <v>패키지S/W유지보수</v>
          </cell>
          <cell r="F806" t="str">
            <v>[일반]</v>
          </cell>
          <cell r="G806" t="str">
            <v>전산설비</v>
          </cell>
          <cell r="H806" t="str">
            <v>CTI시스템</v>
          </cell>
          <cell r="I806" t="str">
            <v>고객센터(콜백IVR S/W(IS-IVR Port License))</v>
          </cell>
          <cell r="K806" t="str">
            <v xml:space="preserve">[일반] 전산설비 CTI시스템 고객센터(콜백IVR S/W(IS-IVR Port License)) </v>
          </cell>
          <cell r="L806" t="str">
            <v>식</v>
          </cell>
          <cell r="M806">
            <v>4120</v>
          </cell>
          <cell r="N806">
            <v>4120</v>
          </cell>
          <cell r="R806" t="str">
            <v/>
          </cell>
        </row>
        <row r="807">
          <cell r="B807">
            <v>20001806</v>
          </cell>
          <cell r="E807" t="str">
            <v>패키지S/W유지보수</v>
          </cell>
          <cell r="F807" t="str">
            <v>[일반]</v>
          </cell>
          <cell r="G807" t="str">
            <v>전산설비</v>
          </cell>
          <cell r="H807" t="str">
            <v>CTI시스템</v>
          </cell>
          <cell r="I807" t="str">
            <v>고객센터(콜백관리프로그램(IS-CB Package Software))</v>
          </cell>
          <cell r="K807" t="str">
            <v xml:space="preserve">[일반] 전산설비 CTI시스템 고객센터(콜백관리프로그램(IS-CB Package Software)) </v>
          </cell>
          <cell r="L807" t="str">
            <v>식</v>
          </cell>
          <cell r="M807">
            <v>308970</v>
          </cell>
          <cell r="N807">
            <v>308970</v>
          </cell>
          <cell r="R807" t="str">
            <v/>
          </cell>
        </row>
        <row r="808">
          <cell r="B808">
            <v>20001807</v>
          </cell>
          <cell r="E808" t="str">
            <v>패키지S/W유지보수</v>
          </cell>
          <cell r="F808" t="str">
            <v>[일반]</v>
          </cell>
          <cell r="G808" t="str">
            <v>전산설비</v>
          </cell>
          <cell r="H808" t="str">
            <v>CTI시스템</v>
          </cell>
          <cell r="I808" t="str">
            <v>고객센터(말로하는ARS(Yespeech음성인식 ARS))</v>
          </cell>
          <cell r="K808" t="str">
            <v xml:space="preserve">[일반] 전산설비 CTI시스템 고객센터(말로하는ARS(Yespeech음성인식 ARS)) </v>
          </cell>
          <cell r="L808" t="str">
            <v>식</v>
          </cell>
          <cell r="M808">
            <v>2167844</v>
          </cell>
          <cell r="N808">
            <v>2167844</v>
          </cell>
          <cell r="R808" t="str">
            <v/>
          </cell>
        </row>
        <row r="809">
          <cell r="B809">
            <v>20001808</v>
          </cell>
          <cell r="E809" t="str">
            <v>패키지S/W유지보수</v>
          </cell>
          <cell r="F809" t="str">
            <v>[일반]</v>
          </cell>
          <cell r="G809" t="str">
            <v>전산설비</v>
          </cell>
          <cell r="H809" t="str">
            <v>CTI시스템</v>
          </cell>
          <cell r="I809" t="str">
            <v>고객센터(보이는ARS(Visual Voice))</v>
          </cell>
          <cell r="K809" t="str">
            <v xml:space="preserve">[일반] 전산설비 CTI시스템 고객센터(보이는ARS(Visual Voice)) </v>
          </cell>
          <cell r="L809" t="str">
            <v>식</v>
          </cell>
          <cell r="M809">
            <v>17416</v>
          </cell>
          <cell r="N809">
            <v>17416</v>
          </cell>
          <cell r="R809" t="str">
            <v/>
          </cell>
        </row>
        <row r="810">
          <cell r="B810">
            <v>20001809</v>
          </cell>
          <cell r="E810" t="str">
            <v>패키지S/W유지보수</v>
          </cell>
          <cell r="F810" t="str">
            <v>[일반]</v>
          </cell>
          <cell r="G810" t="str">
            <v>전산설비</v>
          </cell>
          <cell r="H810" t="str">
            <v>CTI시스템</v>
          </cell>
          <cell r="I810" t="str">
            <v>고객센터(IVR S/W(IS-IVR Package Software))</v>
          </cell>
          <cell r="K810" t="str">
            <v xml:space="preserve">[일반] 전산설비 CTI시스템 고객센터(IVR S/W(IS-IVR Package Software)) </v>
          </cell>
          <cell r="L810" t="str">
            <v>식</v>
          </cell>
          <cell r="M810">
            <v>341504</v>
          </cell>
          <cell r="N810">
            <v>341504</v>
          </cell>
          <cell r="R810" t="str">
            <v/>
          </cell>
        </row>
        <row r="811">
          <cell r="B811">
            <v>20001810</v>
          </cell>
          <cell r="E811" t="str">
            <v>패키지S/W유지보수</v>
          </cell>
          <cell r="F811" t="str">
            <v>[일반]</v>
          </cell>
          <cell r="G811" t="str">
            <v>전산설비</v>
          </cell>
          <cell r="H811" t="str">
            <v>CTI시스템</v>
          </cell>
          <cell r="I811" t="str">
            <v>고객센터(AURA Foundation Suite R6)</v>
          </cell>
          <cell r="K811" t="str">
            <v xml:space="preserve">[일반] 전산설비 CTI시스템 고객센터(AURA Foundation Suite R6) </v>
          </cell>
          <cell r="L811" t="str">
            <v>식</v>
          </cell>
          <cell r="M811">
            <v>1298</v>
          </cell>
          <cell r="N811">
            <v>1298</v>
          </cell>
          <cell r="R811" t="str">
            <v/>
          </cell>
        </row>
        <row r="812">
          <cell r="B812">
            <v>20001811</v>
          </cell>
          <cell r="E812" t="str">
            <v>패키지S/W유지보수</v>
          </cell>
          <cell r="F812" t="str">
            <v>[일반]</v>
          </cell>
          <cell r="G812" t="str">
            <v>전산설비</v>
          </cell>
          <cell r="H812" t="str">
            <v>CTI시스템</v>
          </cell>
          <cell r="I812" t="str">
            <v>고객센터(CC R6 ELITE)</v>
          </cell>
          <cell r="K812" t="str">
            <v xml:space="preserve">[일반] 전산설비 CTI시스템 고객센터(CC R6 ELITE) </v>
          </cell>
          <cell r="L812" t="str">
            <v>식</v>
          </cell>
          <cell r="M812">
            <v>1128</v>
          </cell>
          <cell r="N812">
            <v>1128</v>
          </cell>
          <cell r="R812" t="str">
            <v/>
          </cell>
        </row>
        <row r="813">
          <cell r="B813">
            <v>20001812</v>
          </cell>
          <cell r="E813" t="str">
            <v>패키지S/W유지보수</v>
          </cell>
          <cell r="F813" t="str">
            <v>[일반]</v>
          </cell>
          <cell r="G813" t="str">
            <v>전산설비</v>
          </cell>
          <cell r="H813" t="str">
            <v>CTI시스템</v>
          </cell>
          <cell r="I813" t="str">
            <v>고객센터 야간통합운영 교환기 S/W(IS-CM Package Software)</v>
          </cell>
          <cell r="K813" t="str">
            <v xml:space="preserve">[일반] 전산설비 CTI시스템 고객센터 야간통합운영 교환기 S/W(IS-CM Package Software) </v>
          </cell>
          <cell r="L813" t="str">
            <v>식</v>
          </cell>
          <cell r="M813">
            <v>205980</v>
          </cell>
          <cell r="N813">
            <v>205980</v>
          </cell>
          <cell r="R813" t="str">
            <v/>
          </cell>
        </row>
        <row r="814">
          <cell r="B814">
            <v>20001813</v>
          </cell>
          <cell r="E814" t="str">
            <v>패키지S/W유지보수</v>
          </cell>
          <cell r="F814" t="str">
            <v>[일반]</v>
          </cell>
          <cell r="G814" t="str">
            <v>전산설비</v>
          </cell>
          <cell r="H814" t="str">
            <v>CTI시스템</v>
          </cell>
          <cell r="I814" t="str">
            <v>고객센터 (요금안내 TTS S/W(Voice Text))_서울</v>
          </cell>
          <cell r="K814" t="str">
            <v xml:space="preserve">[일반] 전산설비 CTI시스템 고객센터 (요금안내 TTS S/W(Voice Text))_서울 </v>
          </cell>
          <cell r="L814" t="str">
            <v>식</v>
          </cell>
          <cell r="M814">
            <v>414915</v>
          </cell>
          <cell r="N814">
            <v>414915</v>
          </cell>
          <cell r="R814" t="str">
            <v/>
          </cell>
        </row>
        <row r="815">
          <cell r="B815">
            <v>20001814</v>
          </cell>
          <cell r="E815" t="str">
            <v>패키지S/W유지보수</v>
          </cell>
          <cell r="F815" t="str">
            <v>[일반]</v>
          </cell>
          <cell r="G815" t="str">
            <v>전산설비</v>
          </cell>
          <cell r="H815" t="str">
            <v>CTI시스템</v>
          </cell>
          <cell r="I815" t="str">
            <v>고객센터 (요금안내 TTS S/W(Voice Text))_부산</v>
          </cell>
          <cell r="K815" t="str">
            <v xml:space="preserve">[일반] 전산설비 CTI시스템 고객센터 (요금안내 TTS S/W(Voice Text))_부산 </v>
          </cell>
          <cell r="L815" t="str">
            <v>식</v>
          </cell>
          <cell r="M815">
            <v>414915</v>
          </cell>
          <cell r="N815">
            <v>414915</v>
          </cell>
          <cell r="R815" t="str">
            <v/>
          </cell>
        </row>
        <row r="816">
          <cell r="B816">
            <v>20001815</v>
          </cell>
          <cell r="E816" t="str">
            <v>패키지S/W유지보수</v>
          </cell>
          <cell r="F816" t="str">
            <v>[일반]</v>
          </cell>
          <cell r="G816" t="str">
            <v>전산설비</v>
          </cell>
          <cell r="H816" t="str">
            <v>CTI시스템</v>
          </cell>
          <cell r="I816" t="str">
            <v>고객센터 CMS R17 UPG AGT LIC 251+</v>
          </cell>
          <cell r="K816" t="str">
            <v xml:space="preserve">[일반] 전산설비 CTI시스템 고객센터 CMS R17 UPG AGT LIC 251+ </v>
          </cell>
          <cell r="L816" t="str">
            <v>식</v>
          </cell>
          <cell r="M816">
            <v>1230</v>
          </cell>
          <cell r="N816">
            <v>1230</v>
          </cell>
          <cell r="R816" t="str">
            <v/>
          </cell>
        </row>
        <row r="817">
          <cell r="B817">
            <v>20001816</v>
          </cell>
          <cell r="E817" t="str">
            <v>패키지S/W유지보수</v>
          </cell>
          <cell r="F817" t="str">
            <v>[일반]</v>
          </cell>
          <cell r="G817" t="str">
            <v>전산설비</v>
          </cell>
          <cell r="H817" t="str">
            <v>CTI시스템</v>
          </cell>
          <cell r="I817" t="str">
            <v>고객센터 CMS R17 SUPV LIC UPG</v>
          </cell>
          <cell r="K817" t="str">
            <v xml:space="preserve">[일반] 전산설비 CTI시스템 고객센터 CMS R17 SUPV LIC UPG </v>
          </cell>
          <cell r="L817" t="str">
            <v>식</v>
          </cell>
          <cell r="M817">
            <v>3985</v>
          </cell>
          <cell r="N817">
            <v>3985</v>
          </cell>
          <cell r="R817" t="str">
            <v/>
          </cell>
        </row>
        <row r="818">
          <cell r="B818">
            <v>20001817</v>
          </cell>
          <cell r="E818" t="str">
            <v>패키지S/W유지보수</v>
          </cell>
          <cell r="F818" t="str">
            <v>[일반]</v>
          </cell>
          <cell r="G818" t="str">
            <v>전산설비</v>
          </cell>
          <cell r="H818" t="str">
            <v>CTI시스템</v>
          </cell>
          <cell r="I818" t="str">
            <v>고객센터 통합통계 패키지(IS-NR Software Package)</v>
          </cell>
          <cell r="K818" t="str">
            <v xml:space="preserve">[일반] 전산설비 CTI시스템 고객센터 통합통계 패키지(IS-NR Software Package) </v>
          </cell>
          <cell r="L818" t="str">
            <v>식</v>
          </cell>
          <cell r="M818">
            <v>411959</v>
          </cell>
          <cell r="N818">
            <v>411959</v>
          </cell>
          <cell r="R818" t="str">
            <v/>
          </cell>
        </row>
        <row r="819">
          <cell r="B819">
            <v>20001818</v>
          </cell>
          <cell r="E819" t="str">
            <v>패키지S/W유지보수</v>
          </cell>
          <cell r="F819" t="str">
            <v>[일반]</v>
          </cell>
          <cell r="G819" t="str">
            <v>전산설비</v>
          </cell>
          <cell r="H819" t="str">
            <v>CTI시스템</v>
          </cell>
          <cell r="I819" t="str">
            <v>고객센터 통합통계용 WAS(Oracle WebLogic Server Standard Edition 1 Pro)</v>
          </cell>
          <cell r="K819" t="str">
            <v xml:space="preserve">[일반] 전산설비 CTI시스템 고객센터 통합통계용 WAS(Oracle WebLogic Server Standard Edition 1 Pro) </v>
          </cell>
          <cell r="L819" t="str">
            <v>식</v>
          </cell>
          <cell r="M819">
            <v>205980</v>
          </cell>
          <cell r="N819">
            <v>205980</v>
          </cell>
          <cell r="R819" t="str">
            <v/>
          </cell>
        </row>
        <row r="820">
          <cell r="B820">
            <v>20001819</v>
          </cell>
          <cell r="E820" t="str">
            <v>패키지S/W유지보수</v>
          </cell>
          <cell r="F820" t="str">
            <v>[일반]</v>
          </cell>
          <cell r="G820" t="str">
            <v>전산설비</v>
          </cell>
          <cell r="H820" t="str">
            <v>CTI시스템</v>
          </cell>
          <cell r="I820" t="str">
            <v>고객센터 통합통계용 DBMS(Oracle Database Standard Edition 1 Pro)</v>
          </cell>
          <cell r="K820" t="str">
            <v xml:space="preserve">[일반] 전산설비 CTI시스템 고객센터 통합통계용 DBMS(Oracle Database Standard Edition 1 Pro) </v>
          </cell>
          <cell r="L820" t="str">
            <v>식</v>
          </cell>
          <cell r="M820">
            <v>522872</v>
          </cell>
          <cell r="N820">
            <v>522872</v>
          </cell>
          <cell r="R820" t="str">
            <v/>
          </cell>
        </row>
        <row r="821">
          <cell r="B821">
            <v>20001820</v>
          </cell>
          <cell r="E821" t="str">
            <v>패키지S/W유지보수</v>
          </cell>
          <cell r="F821" t="str">
            <v>[일반]</v>
          </cell>
          <cell r="G821" t="str">
            <v>전산설비</v>
          </cell>
          <cell r="H821" t="str">
            <v>CTI시스템</v>
          </cell>
          <cell r="I821" t="str">
            <v>고객센터 야간통합운영 통계 S/W(IS-NR Software Package)</v>
          </cell>
          <cell r="K821" t="str">
            <v xml:space="preserve">[일반] 전산설비 CTI시스템 고객센터 야간통합운영 통계 S/W(IS-NR Software Package) </v>
          </cell>
          <cell r="L821" t="str">
            <v>식</v>
          </cell>
          <cell r="M821">
            <v>117439</v>
          </cell>
          <cell r="N821">
            <v>117439</v>
          </cell>
          <cell r="R821" t="str">
            <v/>
          </cell>
        </row>
        <row r="822">
          <cell r="B822">
            <v>20001821</v>
          </cell>
          <cell r="E822" t="str">
            <v>패키지S/W유지보수</v>
          </cell>
          <cell r="F822" t="str">
            <v>[일반]</v>
          </cell>
          <cell r="G822" t="str">
            <v>전산설비</v>
          </cell>
          <cell r="H822" t="str">
            <v>CTI시스템</v>
          </cell>
          <cell r="I822" t="str">
            <v>고객센터(STT엔진(VoiceEz For record reconition))</v>
          </cell>
          <cell r="K822" t="str">
            <v xml:space="preserve">[일반] 전산설비 CTI시스템 고객센터(STT엔진(VoiceEz For record reconition)) </v>
          </cell>
          <cell r="L822" t="str">
            <v>식</v>
          </cell>
          <cell r="M822">
            <v>864744</v>
          </cell>
          <cell r="N822">
            <v>864744</v>
          </cell>
          <cell r="R822" t="str">
            <v/>
          </cell>
        </row>
        <row r="823">
          <cell r="B823">
            <v>20001822</v>
          </cell>
          <cell r="E823" t="str">
            <v>패키지S/W유지보수</v>
          </cell>
          <cell r="F823" t="str">
            <v>[일반]</v>
          </cell>
          <cell r="G823" t="str">
            <v>전산설비</v>
          </cell>
          <cell r="H823" t="str">
            <v>CTI시스템</v>
          </cell>
          <cell r="I823" t="str">
            <v>고객센터(TA엔진(WISE BIC Analyzer V2.0))</v>
          </cell>
          <cell r="K823" t="str">
            <v xml:space="preserve">[일반] 전산설비 CTI시스템 고객센터(TA엔진(WISE BIC Analyzer V2.0)) </v>
          </cell>
          <cell r="L823" t="str">
            <v>식</v>
          </cell>
          <cell r="M823">
            <v>1513086</v>
          </cell>
          <cell r="N823">
            <v>1513086</v>
          </cell>
          <cell r="R823" t="str">
            <v/>
          </cell>
        </row>
        <row r="824">
          <cell r="B824">
            <v>20001823</v>
          </cell>
          <cell r="E824" t="str">
            <v>패키지S/W유지보수</v>
          </cell>
          <cell r="F824" t="str">
            <v>[일반]</v>
          </cell>
          <cell r="G824" t="str">
            <v>전산설비</v>
          </cell>
          <cell r="H824" t="str">
            <v>송변전 전력IT통합플랫폼</v>
          </cell>
          <cell r="I824" t="str">
            <v>PDAS 어플리케이션 S/W</v>
          </cell>
          <cell r="K824" t="str">
            <v xml:space="preserve">[일반] 전산설비 송변전 전력IT통합플랫폼 PDAS 어플리케이션 S/W </v>
          </cell>
          <cell r="L824" t="str">
            <v>식</v>
          </cell>
          <cell r="M824">
            <v>24718</v>
          </cell>
          <cell r="N824">
            <v>24718</v>
          </cell>
          <cell r="R824" t="str">
            <v/>
          </cell>
        </row>
        <row r="825">
          <cell r="B825">
            <v>20001824</v>
          </cell>
          <cell r="E825" t="str">
            <v>패키지S/W유지보수</v>
          </cell>
          <cell r="F825" t="str">
            <v>[일반]</v>
          </cell>
          <cell r="G825" t="str">
            <v>전산설비</v>
          </cell>
          <cell r="H825" t="str">
            <v>송변전 전력IT통합플랫폼</v>
          </cell>
          <cell r="I825" t="str">
            <v>시스템연계용S/W</v>
          </cell>
          <cell r="K825" t="str">
            <v xml:space="preserve">[일반] 전산설비 송변전 전력IT통합플랫폼 시스템연계용S/W </v>
          </cell>
          <cell r="L825" t="str">
            <v>식</v>
          </cell>
          <cell r="M825">
            <v>1615163</v>
          </cell>
          <cell r="N825">
            <v>1615163</v>
          </cell>
          <cell r="R825" t="str">
            <v/>
          </cell>
        </row>
        <row r="826">
          <cell r="B826">
            <v>20001825</v>
          </cell>
          <cell r="E826" t="str">
            <v>패키지S/W유지보수</v>
          </cell>
          <cell r="F826" t="str">
            <v>[일반]</v>
          </cell>
          <cell r="G826" t="str">
            <v>전산설비</v>
          </cell>
          <cell r="H826" t="str">
            <v>송변전 전력IT통합플랫폼</v>
          </cell>
          <cell r="I826" t="str">
            <v>표준인터페이스어댑터S/W</v>
          </cell>
          <cell r="K826" t="str">
            <v xml:space="preserve">[일반] 전산설비 송변전 전력IT통합플랫폼 표준인터페이스어댑터S/W </v>
          </cell>
          <cell r="L826" t="str">
            <v>식</v>
          </cell>
          <cell r="M826">
            <v>1321991</v>
          </cell>
          <cell r="N826">
            <v>1321991</v>
          </cell>
          <cell r="R826" t="str">
            <v/>
          </cell>
        </row>
        <row r="827">
          <cell r="B827">
            <v>20001826</v>
          </cell>
          <cell r="E827" t="str">
            <v>패키지S/W유지보수</v>
          </cell>
          <cell r="F827" t="str">
            <v>[일반]</v>
          </cell>
          <cell r="G827" t="str">
            <v>전산설비</v>
          </cell>
          <cell r="H827" t="str">
            <v>송변전 전력IT통합플랫폼</v>
          </cell>
          <cell r="I827" t="str">
            <v>웹어플리케이션S/W</v>
          </cell>
          <cell r="K827" t="str">
            <v xml:space="preserve">[일반] 전산설비 송변전 전력IT통합플랫폼 웹어플리케이션S/W </v>
          </cell>
          <cell r="L827" t="str">
            <v>식</v>
          </cell>
          <cell r="M827">
            <v>497526</v>
          </cell>
          <cell r="N827">
            <v>497526</v>
          </cell>
          <cell r="R827" t="str">
            <v/>
          </cell>
        </row>
        <row r="828">
          <cell r="B828">
            <v>20001827</v>
          </cell>
          <cell r="E828" t="str">
            <v>패키지S/W유지보수</v>
          </cell>
          <cell r="F828" t="str">
            <v>[일반]</v>
          </cell>
          <cell r="G828" t="str">
            <v>전산설비</v>
          </cell>
          <cell r="H828" t="str">
            <v>송변전 전력IT통합플랫폼</v>
          </cell>
          <cell r="I828" t="str">
            <v>송변전통합플래폼(RDBMS)_ORACLE</v>
          </cell>
          <cell r="K828" t="str">
            <v xml:space="preserve">[일반] 전산설비 송변전 전력IT통합플랫폼 송변전통합플래폼(RDBMS)_ORACLE </v>
          </cell>
          <cell r="L828" t="str">
            <v>식</v>
          </cell>
          <cell r="M828">
            <v>1489246</v>
          </cell>
          <cell r="N828">
            <v>1489246</v>
          </cell>
          <cell r="R828" t="str">
            <v/>
          </cell>
        </row>
        <row r="829">
          <cell r="B829">
            <v>20001828</v>
          </cell>
          <cell r="E829" t="str">
            <v>패키지S/W유지보수</v>
          </cell>
          <cell r="F829" t="str">
            <v>[일반]</v>
          </cell>
          <cell r="G829" t="str">
            <v>전산설비</v>
          </cell>
          <cell r="H829" t="str">
            <v>송변전 전력IT통합플랫폼</v>
          </cell>
          <cell r="I829" t="str">
            <v>시스템 이중화구성S/W</v>
          </cell>
          <cell r="K829" t="str">
            <v xml:space="preserve">[일반] 전산설비 송변전 전력IT통합플랫폼 시스템 이중화구성S/W </v>
          </cell>
          <cell r="L829" t="str">
            <v>식</v>
          </cell>
          <cell r="M829">
            <v>554141</v>
          </cell>
          <cell r="N829">
            <v>554141</v>
          </cell>
          <cell r="R829" t="str">
            <v/>
          </cell>
        </row>
        <row r="830">
          <cell r="B830">
            <v>20001829</v>
          </cell>
          <cell r="E830" t="str">
            <v>패키지S/W유지보수</v>
          </cell>
          <cell r="F830" t="str">
            <v>[일반]</v>
          </cell>
          <cell r="G830" t="str">
            <v>전산설비</v>
          </cell>
          <cell r="H830" t="str">
            <v>변압기부하감시시스템</v>
          </cell>
          <cell r="I830" t="str">
            <v>변압기부하감시(FEP S/W)</v>
          </cell>
          <cell r="K830" t="str">
            <v xml:space="preserve">[일반] 전산설비 변압기부하감시시스템 변압기부하감시(FEP S/W) </v>
          </cell>
          <cell r="L830" t="str">
            <v>식</v>
          </cell>
          <cell r="M830">
            <v>275568</v>
          </cell>
          <cell r="N830">
            <v>275568</v>
          </cell>
          <cell r="R830" t="str">
            <v/>
          </cell>
        </row>
        <row r="831">
          <cell r="B831">
            <v>20001830</v>
          </cell>
          <cell r="E831" t="str">
            <v>패키지S/W유지보수</v>
          </cell>
          <cell r="F831" t="str">
            <v>[일반]</v>
          </cell>
          <cell r="G831" t="str">
            <v>전산설비</v>
          </cell>
          <cell r="H831" t="str">
            <v>변압기부하감시시스템</v>
          </cell>
          <cell r="I831" t="str">
            <v>변압기부하감시(웹서버S/W)</v>
          </cell>
          <cell r="K831" t="str">
            <v xml:space="preserve">[일반] 전산설비 변압기부하감시시스템 변압기부하감시(웹서버S/W) </v>
          </cell>
          <cell r="L831" t="str">
            <v>식</v>
          </cell>
          <cell r="M831">
            <v>1092630</v>
          </cell>
          <cell r="N831">
            <v>1092630</v>
          </cell>
          <cell r="R831" t="str">
            <v/>
          </cell>
        </row>
        <row r="832">
          <cell r="B832">
            <v>20001831</v>
          </cell>
          <cell r="E832" t="str">
            <v>패키지S/W유지보수</v>
          </cell>
          <cell r="F832" t="str">
            <v>[일반]</v>
          </cell>
          <cell r="G832" t="str">
            <v>NETWORK설비</v>
          </cell>
          <cell r="H832" t="str">
            <v>LAN장치</v>
          </cell>
          <cell r="I832" t="str">
            <v>ICT네트워크 운영시스템S/W</v>
          </cell>
          <cell r="K832" t="str">
            <v xml:space="preserve">[일반] NETWORK설비 LAN장치 ICT네트워크 운영시스템S/W </v>
          </cell>
          <cell r="L832" t="str">
            <v>식</v>
          </cell>
          <cell r="M832">
            <v>7021026</v>
          </cell>
          <cell r="N832">
            <v>7021026</v>
          </cell>
          <cell r="R832" t="str">
            <v/>
          </cell>
        </row>
        <row r="833">
          <cell r="B833">
            <v>20001832</v>
          </cell>
          <cell r="E833" t="str">
            <v>패키지S/W유지보수</v>
          </cell>
          <cell r="F833" t="str">
            <v>[일반]</v>
          </cell>
          <cell r="G833" t="str">
            <v>NETWORK설비</v>
          </cell>
          <cell r="H833" t="str">
            <v>LAN장치</v>
          </cell>
          <cell r="I833" t="str">
            <v>ICT네트워크 운영시스템(RDBMS)</v>
          </cell>
          <cell r="K833" t="str">
            <v xml:space="preserve">[일반] NETWORK설비 LAN장치 ICT네트워크 운영시스템(RDBMS) </v>
          </cell>
          <cell r="L833" t="str">
            <v>식</v>
          </cell>
          <cell r="M833">
            <v>979248</v>
          </cell>
          <cell r="N833">
            <v>979248</v>
          </cell>
          <cell r="R833" t="str">
            <v/>
          </cell>
        </row>
        <row r="834">
          <cell r="B834">
            <v>20001833</v>
          </cell>
          <cell r="E834" t="str">
            <v>패키지S/W유지보수</v>
          </cell>
          <cell r="F834" t="str">
            <v>[일반]</v>
          </cell>
          <cell r="G834" t="str">
            <v>NETWORK설비</v>
          </cell>
          <cell r="H834" t="str">
            <v>망감시장치</v>
          </cell>
          <cell r="I834" t="str">
            <v>NAS(RDBMS_ORACLE)</v>
          </cell>
          <cell r="K834" t="str">
            <v xml:space="preserve">[일반] NETWORK설비 망감시장치 NAS(RDBMS_ORACLE) </v>
          </cell>
          <cell r="L834" t="str">
            <v>식</v>
          </cell>
          <cell r="M834">
            <v>117247</v>
          </cell>
          <cell r="N834">
            <v>117247</v>
          </cell>
          <cell r="R834" t="str">
            <v/>
          </cell>
        </row>
        <row r="835">
          <cell r="B835">
            <v>20001834</v>
          </cell>
          <cell r="E835" t="str">
            <v>패키지S/W유지보수</v>
          </cell>
          <cell r="F835" t="str">
            <v>[일반]</v>
          </cell>
          <cell r="G835" t="str">
            <v>NETWORK설비</v>
          </cell>
          <cell r="H835" t="str">
            <v>망감시장치</v>
          </cell>
          <cell r="I835" t="str">
            <v>NAS(PLATFORM S/W)</v>
          </cell>
          <cell r="K835" t="str">
            <v xml:space="preserve">[일반] NETWORK설비 망감시장치 NAS(PLATFORM S/W) </v>
          </cell>
          <cell r="L835" t="str">
            <v>식</v>
          </cell>
          <cell r="M835">
            <v>1642501</v>
          </cell>
          <cell r="N835">
            <v>1642501</v>
          </cell>
          <cell r="R835" t="str">
            <v/>
          </cell>
        </row>
        <row r="836">
          <cell r="B836">
            <v>20001835</v>
          </cell>
          <cell r="E836" t="str">
            <v>패키지S/W유지보수</v>
          </cell>
          <cell r="F836" t="str">
            <v>[일반]</v>
          </cell>
          <cell r="G836" t="str">
            <v>NETWORK설비</v>
          </cell>
          <cell r="H836" t="str">
            <v>망감시장치</v>
          </cell>
          <cell r="I836" t="str">
            <v>TRMS(RDBMS_ORACLE)</v>
          </cell>
          <cell r="K836" t="str">
            <v xml:space="preserve">[일반] NETWORK설비 망감시장치 TRMS(RDBMS_ORACLE) </v>
          </cell>
          <cell r="L836" t="str">
            <v>식</v>
          </cell>
          <cell r="M836">
            <v>128115</v>
          </cell>
          <cell r="N836">
            <v>128115</v>
          </cell>
          <cell r="R836" t="str">
            <v/>
          </cell>
        </row>
        <row r="837">
          <cell r="B837">
            <v>20001836</v>
          </cell>
          <cell r="E837" t="str">
            <v>패키지S/W유지보수</v>
          </cell>
          <cell r="F837" t="str">
            <v>[일반]</v>
          </cell>
          <cell r="G837" t="str">
            <v>NETWORK설비</v>
          </cell>
          <cell r="H837" t="str">
            <v>망감시장치</v>
          </cell>
          <cell r="I837" t="str">
            <v>TRMS(PLATFORM S/W)</v>
          </cell>
          <cell r="K837" t="str">
            <v xml:space="preserve">[일반] NETWORK설비 망감시장치 TRMS(PLATFORM S/W) </v>
          </cell>
          <cell r="L837" t="str">
            <v>식</v>
          </cell>
          <cell r="M837">
            <v>593920</v>
          </cell>
          <cell r="N837">
            <v>593920</v>
          </cell>
          <cell r="R837" t="str">
            <v/>
          </cell>
        </row>
        <row r="838">
          <cell r="B838">
            <v>20001837</v>
          </cell>
          <cell r="E838" t="str">
            <v>패키지S/W유지보수</v>
          </cell>
          <cell r="F838" t="str">
            <v>[일반]</v>
          </cell>
          <cell r="G838" t="str">
            <v>정보보호설비</v>
          </cell>
          <cell r="H838" t="str">
            <v>정보보호 패키지</v>
          </cell>
          <cell r="I838" t="str">
            <v>정보보호시스템(RDBMS)_ORACLE</v>
          </cell>
          <cell r="K838" t="str">
            <v xml:space="preserve">[일반] 정보보호설비 정보보호 패키지 정보보호시스템(RDBMS)_ORACLE </v>
          </cell>
          <cell r="L838" t="str">
            <v>식</v>
          </cell>
          <cell r="M838">
            <v>26161</v>
          </cell>
          <cell r="N838">
            <v>26161</v>
          </cell>
          <cell r="R838" t="str">
            <v/>
          </cell>
        </row>
        <row r="839">
          <cell r="B839">
            <v>20001838</v>
          </cell>
          <cell r="E839" t="str">
            <v>패키지S/W유지보수</v>
          </cell>
          <cell r="F839" t="str">
            <v>[일반]</v>
          </cell>
          <cell r="G839" t="str">
            <v>정보보호설비</v>
          </cell>
          <cell r="H839" t="str">
            <v>정보보호 패키지</v>
          </cell>
          <cell r="I839" t="str">
            <v>침입방지시스템(S/W,Tipping,사업소)</v>
          </cell>
          <cell r="K839" t="str">
            <v xml:space="preserve">[일반] 정보보호설비 정보보호 패키지 침입방지시스템(S/W,Tipping,사업소) </v>
          </cell>
          <cell r="L839" t="str">
            <v>식</v>
          </cell>
          <cell r="M839">
            <v>635448</v>
          </cell>
          <cell r="N839">
            <v>635448</v>
          </cell>
          <cell r="R839" t="str">
            <v/>
          </cell>
        </row>
        <row r="840">
          <cell r="B840">
            <v>20001839</v>
          </cell>
          <cell r="E840" t="str">
            <v>패키지S/W유지보수</v>
          </cell>
          <cell r="F840" t="str">
            <v>[일반]</v>
          </cell>
          <cell r="G840" t="str">
            <v>정보보호설비</v>
          </cell>
          <cell r="H840" t="str">
            <v>정보보호 패키지</v>
          </cell>
          <cell r="I840" t="str">
            <v>침입방지시스템(S/W, Secui)</v>
          </cell>
          <cell r="K840" t="str">
            <v xml:space="preserve">[일반] 정보보호설비 정보보호 패키지 침입방지시스템(S/W, Secui) </v>
          </cell>
          <cell r="L840" t="str">
            <v>식</v>
          </cell>
          <cell r="M840">
            <v>74291</v>
          </cell>
          <cell r="N840">
            <v>74291</v>
          </cell>
          <cell r="R840" t="str">
            <v/>
          </cell>
        </row>
        <row r="841">
          <cell r="B841">
            <v>20001840</v>
          </cell>
          <cell r="E841" t="str">
            <v>패키지S/W유지보수</v>
          </cell>
          <cell r="F841" t="str">
            <v>[일반]</v>
          </cell>
          <cell r="G841" t="str">
            <v>정보보호설비</v>
          </cell>
          <cell r="H841" t="str">
            <v>정보보호 패키지</v>
          </cell>
          <cell r="I841" t="str">
            <v>침입방지시스템(HW분리형)</v>
          </cell>
          <cell r="K841" t="str">
            <v xml:space="preserve">[일반] 정보보호설비 정보보호 패키지 침입방지시스템(HW분리형) </v>
          </cell>
          <cell r="L841" t="str">
            <v>식</v>
          </cell>
          <cell r="M841">
            <v>48244</v>
          </cell>
          <cell r="N841">
            <v>48244</v>
          </cell>
          <cell r="R841" t="str">
            <v/>
          </cell>
        </row>
        <row r="842">
          <cell r="B842">
            <v>20001841</v>
          </cell>
          <cell r="E842" t="str">
            <v>패키지S/W유지보수</v>
          </cell>
          <cell r="F842" t="str">
            <v>[일반]</v>
          </cell>
          <cell r="G842" t="str">
            <v>정보보호설비</v>
          </cell>
          <cell r="H842" t="str">
            <v>정보보호 패키지</v>
          </cell>
          <cell r="I842" t="str">
            <v>정보자원통합관리(RDBMS)_ORACLE</v>
          </cell>
          <cell r="K842" t="str">
            <v xml:space="preserve">[일반] 정보보호설비 정보보호 패키지 정보자원통합관리(RDBMS)_ORACLE </v>
          </cell>
          <cell r="L842" t="str">
            <v>식</v>
          </cell>
          <cell r="M842">
            <v>33410</v>
          </cell>
          <cell r="N842">
            <v>33410</v>
          </cell>
          <cell r="R842" t="str">
            <v/>
          </cell>
        </row>
        <row r="843">
          <cell r="B843">
            <v>20001842</v>
          </cell>
          <cell r="E843" t="str">
            <v>패키지S/W유지보수</v>
          </cell>
          <cell r="F843" t="str">
            <v>[일반]</v>
          </cell>
          <cell r="G843" t="str">
            <v>정보보호설비</v>
          </cell>
          <cell r="H843" t="str">
            <v>정보보호 패키지</v>
          </cell>
          <cell r="I843" t="str">
            <v>정보자원통합관리(S/W,본사)</v>
          </cell>
          <cell r="K843" t="str">
            <v xml:space="preserve">[일반] 정보보호설비 정보보호 패키지 정보자원통합관리(S/W,본사) </v>
          </cell>
          <cell r="L843" t="str">
            <v>식</v>
          </cell>
          <cell r="M843">
            <v>5079564</v>
          </cell>
          <cell r="N843">
            <v>5079564</v>
          </cell>
          <cell r="R843" t="str">
            <v/>
          </cell>
        </row>
        <row r="844">
          <cell r="B844">
            <v>20001843</v>
          </cell>
          <cell r="E844" t="str">
            <v>패키지S/W유지보수</v>
          </cell>
          <cell r="F844" t="str">
            <v>[일반]</v>
          </cell>
          <cell r="G844" t="str">
            <v>정보보호설비</v>
          </cell>
          <cell r="H844" t="str">
            <v>정보보호 패키지</v>
          </cell>
          <cell r="I844" t="str">
            <v>정보자원통합관리(S/W,사업소)</v>
          </cell>
          <cell r="K844" t="str">
            <v xml:space="preserve">[일반] 정보보호설비 정보보호 패키지 정보자원통합관리(S/W,사업소) </v>
          </cell>
          <cell r="L844" t="str">
            <v>식</v>
          </cell>
          <cell r="M844">
            <v>87644</v>
          </cell>
          <cell r="N844">
            <v>87644</v>
          </cell>
          <cell r="R844" t="str">
            <v/>
          </cell>
        </row>
        <row r="845">
          <cell r="B845">
            <v>20001844</v>
          </cell>
          <cell r="E845" t="str">
            <v>패키지S/W유지보수</v>
          </cell>
          <cell r="F845" t="str">
            <v>[일반]</v>
          </cell>
          <cell r="G845" t="str">
            <v>정보보호설비</v>
          </cell>
          <cell r="H845" t="str">
            <v>정보보호 패키지</v>
          </cell>
          <cell r="I845" t="str">
            <v>네트워크 보안 S/W(본사)</v>
          </cell>
          <cell r="K845" t="str">
            <v xml:space="preserve">[일반] 정보보호설비 정보보호 패키지 네트워크 보안 S/W(본사) </v>
          </cell>
          <cell r="L845" t="str">
            <v>식</v>
          </cell>
          <cell r="M845">
            <v>1526150</v>
          </cell>
          <cell r="N845">
            <v>1526150</v>
          </cell>
          <cell r="R845" t="str">
            <v/>
          </cell>
        </row>
        <row r="846">
          <cell r="B846">
            <v>20001845</v>
          </cell>
          <cell r="E846" t="str">
            <v>패키지S/W유지보수</v>
          </cell>
          <cell r="F846" t="str">
            <v>[일반]</v>
          </cell>
          <cell r="G846" t="str">
            <v>정보보호설비</v>
          </cell>
          <cell r="H846" t="str">
            <v>정보보호 패키지</v>
          </cell>
          <cell r="I846" t="str">
            <v>출력물보안관리S/W(본사)</v>
          </cell>
          <cell r="K846" t="str">
            <v xml:space="preserve">[일반] 정보보호설비 정보보호 패키지 출력물보안관리S/W(본사) </v>
          </cell>
          <cell r="L846" t="str">
            <v>식</v>
          </cell>
          <cell r="M846">
            <v>267071</v>
          </cell>
          <cell r="N846">
            <v>267071</v>
          </cell>
          <cell r="R846" t="str">
            <v/>
          </cell>
        </row>
        <row r="847">
          <cell r="B847">
            <v>20001846</v>
          </cell>
          <cell r="E847" t="str">
            <v>패키지S/W유지보수</v>
          </cell>
          <cell r="F847" t="str">
            <v>[일반]</v>
          </cell>
          <cell r="G847" t="str">
            <v>정보보호설비</v>
          </cell>
          <cell r="H847" t="str">
            <v>정보보호 패키지</v>
          </cell>
          <cell r="I847" t="str">
            <v>출력물보안관리Agent(2000EA)</v>
          </cell>
          <cell r="K847" t="str">
            <v xml:space="preserve">[일반] 정보보호설비 정보보호 패키지 출력물보안관리Agent(2000EA) </v>
          </cell>
          <cell r="L847" t="str">
            <v>식</v>
          </cell>
          <cell r="M847">
            <v>1473682</v>
          </cell>
          <cell r="N847">
            <v>1473682</v>
          </cell>
          <cell r="R847" t="str">
            <v/>
          </cell>
        </row>
        <row r="848">
          <cell r="B848">
            <v>20001847</v>
          </cell>
          <cell r="E848" t="str">
            <v>패키지S/W유지보수</v>
          </cell>
          <cell r="F848" t="str">
            <v>[일반]</v>
          </cell>
          <cell r="G848" t="str">
            <v>정보보호설비</v>
          </cell>
          <cell r="H848" t="str">
            <v>정보보호 패키지</v>
          </cell>
          <cell r="I848" t="str">
            <v>사외인터넷접근제어시스템S/W(본사)</v>
          </cell>
          <cell r="K848" t="str">
            <v xml:space="preserve">[일반] 정보보호설비 정보보호 패키지 사외인터넷접근제어시스템S/W(본사) </v>
          </cell>
          <cell r="L848" t="str">
            <v>식</v>
          </cell>
          <cell r="M848">
            <v>671902</v>
          </cell>
          <cell r="N848">
            <v>671902</v>
          </cell>
          <cell r="R848" t="str">
            <v/>
          </cell>
        </row>
        <row r="849">
          <cell r="B849">
            <v>20001848</v>
          </cell>
          <cell r="E849" t="str">
            <v>패키지S/W유지보수</v>
          </cell>
          <cell r="F849" t="str">
            <v>[일반]</v>
          </cell>
          <cell r="G849" t="str">
            <v>정보보호설비</v>
          </cell>
          <cell r="H849" t="str">
            <v>정보보호 패키지</v>
          </cell>
          <cell r="I849" t="str">
            <v>DB암호화Licence(8CPU,본사)</v>
          </cell>
          <cell r="K849" t="str">
            <v xml:space="preserve">[일반] 정보보호설비 정보보호 패키지 DB암호화Licence(8CPU,본사) </v>
          </cell>
          <cell r="L849" t="str">
            <v>식</v>
          </cell>
          <cell r="M849">
            <v>443205</v>
          </cell>
          <cell r="N849">
            <v>443205</v>
          </cell>
          <cell r="R849" t="str">
            <v/>
          </cell>
        </row>
        <row r="850">
          <cell r="B850">
            <v>20001849</v>
          </cell>
          <cell r="E850" t="str">
            <v>패키지S/W유지보수</v>
          </cell>
          <cell r="F850" t="str">
            <v>[일반]</v>
          </cell>
          <cell r="G850" t="str">
            <v>정보보호설비</v>
          </cell>
          <cell r="H850" t="str">
            <v>정보보호 패키지</v>
          </cell>
          <cell r="I850" t="str">
            <v>로그 위/변조 방지Agent(8CPU,본사)</v>
          </cell>
          <cell r="K850" t="str">
            <v xml:space="preserve">[일반] 정보보호설비 정보보호 패키지 로그 위/변조 방지Agent(8CPU,본사) </v>
          </cell>
          <cell r="L850" t="str">
            <v>식</v>
          </cell>
          <cell r="M850">
            <v>28562</v>
          </cell>
          <cell r="N850">
            <v>28562</v>
          </cell>
          <cell r="R850" t="str">
            <v/>
          </cell>
        </row>
        <row r="851">
          <cell r="B851">
            <v>20001850</v>
          </cell>
          <cell r="E851" t="str">
            <v>패키지S/W유지보수</v>
          </cell>
          <cell r="F851" t="str">
            <v>[일반]</v>
          </cell>
          <cell r="G851" t="str">
            <v>정보보호설비</v>
          </cell>
          <cell r="H851" t="str">
            <v>정보보호 패키지</v>
          </cell>
          <cell r="I851" t="str">
            <v>보안운영체제 S/W</v>
          </cell>
          <cell r="K851" t="str">
            <v xml:space="preserve">[일반] 정보보호설비 정보보호 패키지 보안운영체제 S/W </v>
          </cell>
          <cell r="L851" t="str">
            <v>식</v>
          </cell>
          <cell r="M851">
            <v>39639</v>
          </cell>
          <cell r="N851">
            <v>39639</v>
          </cell>
          <cell r="R851" t="str">
            <v/>
          </cell>
        </row>
        <row r="852">
          <cell r="B852">
            <v>20001851</v>
          </cell>
          <cell r="E852" t="str">
            <v>패키지S/W유지보수</v>
          </cell>
          <cell r="F852" t="str">
            <v>[일반]</v>
          </cell>
          <cell r="G852" t="str">
            <v>정보보호설비</v>
          </cell>
          <cell r="H852" t="str">
            <v>정보보호 패키지</v>
          </cell>
          <cell r="I852" t="str">
            <v>보안운영체제(25EA,본사)</v>
          </cell>
          <cell r="K852" t="str">
            <v xml:space="preserve">[일반] 정보보호설비 정보보호 패키지 보안운영체제(25EA,본사) </v>
          </cell>
          <cell r="L852" t="str">
            <v>식</v>
          </cell>
          <cell r="M852">
            <v>978404</v>
          </cell>
          <cell r="N852">
            <v>978404</v>
          </cell>
          <cell r="R852" t="str">
            <v/>
          </cell>
        </row>
        <row r="853">
          <cell r="B853">
            <v>20001852</v>
          </cell>
          <cell r="E853" t="str">
            <v>패키지S/W유지보수</v>
          </cell>
          <cell r="F853" t="str">
            <v>[일반]</v>
          </cell>
          <cell r="G853" t="str">
            <v>정보보호설비</v>
          </cell>
          <cell r="H853" t="str">
            <v>정보보호 패키지</v>
          </cell>
          <cell r="I853" t="str">
            <v>보안운영체제Agent(1-2CPU,본사)</v>
          </cell>
          <cell r="K853" t="str">
            <v xml:space="preserve">[일반] 정보보호설비 정보보호 패키지 보안운영체제Agent(1-2CPU,본사) </v>
          </cell>
          <cell r="L853" t="str">
            <v>식</v>
          </cell>
          <cell r="M853">
            <v>39396</v>
          </cell>
          <cell r="N853">
            <v>39396</v>
          </cell>
          <cell r="R853" t="str">
            <v/>
          </cell>
        </row>
        <row r="854">
          <cell r="B854">
            <v>20001853</v>
          </cell>
          <cell r="E854" t="str">
            <v>패키지S/W유지보수</v>
          </cell>
          <cell r="F854" t="str">
            <v>[일반]</v>
          </cell>
          <cell r="G854" t="str">
            <v>정보보호설비</v>
          </cell>
          <cell r="H854" t="str">
            <v>정보보호 패키지</v>
          </cell>
          <cell r="I854" t="str">
            <v>보안운영체제Agent(8CPU,본사)</v>
          </cell>
          <cell r="K854" t="str">
            <v xml:space="preserve">[일반] 정보보호설비 정보보호 패키지 보안운영체제Agent(8CPU,본사) </v>
          </cell>
          <cell r="L854" t="str">
            <v>식</v>
          </cell>
          <cell r="M854">
            <v>118188</v>
          </cell>
          <cell r="N854">
            <v>118188</v>
          </cell>
          <cell r="R854" t="str">
            <v/>
          </cell>
        </row>
        <row r="855">
          <cell r="B855">
            <v>20001854</v>
          </cell>
          <cell r="E855" t="str">
            <v>패키지S/W유지보수</v>
          </cell>
          <cell r="F855" t="str">
            <v>[일반]</v>
          </cell>
          <cell r="G855" t="str">
            <v>정보보호설비</v>
          </cell>
          <cell r="H855" t="str">
            <v>정보보호 패키지</v>
          </cell>
          <cell r="I855" t="str">
            <v>웹서버 취약점 진단도구 S/W(본사)</v>
          </cell>
          <cell r="K855" t="str">
            <v xml:space="preserve">[일반] 정보보호설비 정보보호 패키지 웹서버 취약점 진단도구 S/W(본사) </v>
          </cell>
          <cell r="L855" t="str">
            <v>식</v>
          </cell>
          <cell r="M855">
            <v>984068</v>
          </cell>
          <cell r="N855">
            <v>984068</v>
          </cell>
          <cell r="R855" t="str">
            <v/>
          </cell>
        </row>
        <row r="856">
          <cell r="B856">
            <v>20001855</v>
          </cell>
          <cell r="E856" t="str">
            <v>패키지S/W유지보수</v>
          </cell>
          <cell r="F856" t="str">
            <v>[일반]</v>
          </cell>
          <cell r="G856" t="str">
            <v>정보보호설비</v>
          </cell>
          <cell r="H856" t="str">
            <v>정보보호 패키지</v>
          </cell>
          <cell r="I856" t="str">
            <v>보안 USB Agent(본사)</v>
          </cell>
          <cell r="K856" t="str">
            <v xml:space="preserve">[일반] 정보보호설비 정보보호 패키지 보안 USB Agent(본사) </v>
          </cell>
          <cell r="L856" t="str">
            <v>식</v>
          </cell>
          <cell r="M856">
            <v>1824678</v>
          </cell>
          <cell r="N856">
            <v>1824678</v>
          </cell>
          <cell r="R856" t="str">
            <v/>
          </cell>
        </row>
        <row r="857">
          <cell r="B857">
            <v>20001856</v>
          </cell>
          <cell r="E857" t="str">
            <v>패키지S/W유지보수</v>
          </cell>
          <cell r="F857" t="str">
            <v>[일반]</v>
          </cell>
          <cell r="G857" t="str">
            <v>정보보호설비</v>
          </cell>
          <cell r="H857" t="str">
            <v>정보보호 패키지</v>
          </cell>
          <cell r="I857" t="str">
            <v>Disk Array 통합관리 S/W(본사)</v>
          </cell>
          <cell r="K857" t="str">
            <v xml:space="preserve">[일반] 정보보호설비 정보보호 패키지 Disk Array 통합관리 S/W(본사) </v>
          </cell>
          <cell r="L857" t="str">
            <v>식</v>
          </cell>
          <cell r="M857">
            <v>1064274</v>
          </cell>
          <cell r="N857">
            <v>1064274</v>
          </cell>
          <cell r="R857" t="str">
            <v/>
          </cell>
        </row>
        <row r="858">
          <cell r="B858">
            <v>20001857</v>
          </cell>
          <cell r="E858" t="str">
            <v>패키지S/W유지보수</v>
          </cell>
          <cell r="F858" t="str">
            <v>[일반]</v>
          </cell>
          <cell r="G858" t="str">
            <v>정보보호설비</v>
          </cell>
          <cell r="H858" t="str">
            <v>정보보호 패키지</v>
          </cell>
          <cell r="I858" t="str">
            <v>시스템 취약점분석도구S/W</v>
          </cell>
          <cell r="K858" t="str">
            <v xml:space="preserve">[일반] 정보보호설비 정보보호 패키지 시스템 취약점분석도구S/W </v>
          </cell>
          <cell r="L858" t="str">
            <v>식</v>
          </cell>
          <cell r="M858">
            <v>21310</v>
          </cell>
          <cell r="N858">
            <v>21310</v>
          </cell>
          <cell r="R858" t="str">
            <v/>
          </cell>
        </row>
        <row r="859">
          <cell r="B859">
            <v>20001858</v>
          </cell>
          <cell r="E859" t="str">
            <v>패키지S/W유지보수</v>
          </cell>
          <cell r="F859" t="str">
            <v>[일반]</v>
          </cell>
          <cell r="G859" t="str">
            <v>정보보호설비</v>
          </cell>
          <cell r="H859" t="str">
            <v>정보보호 패키지</v>
          </cell>
          <cell r="I859" t="str">
            <v>VPN신청관리S/W</v>
          </cell>
          <cell r="K859" t="str">
            <v xml:space="preserve">[일반] 정보보호설비 정보보호 패키지 VPN신청관리S/W </v>
          </cell>
          <cell r="L859" t="str">
            <v>식</v>
          </cell>
          <cell r="M859">
            <v>439853</v>
          </cell>
          <cell r="N859">
            <v>439853</v>
          </cell>
          <cell r="R859" t="str">
            <v/>
          </cell>
        </row>
        <row r="860">
          <cell r="B860">
            <v>20001859</v>
          </cell>
          <cell r="E860" t="str">
            <v>패키지S/W유지보수</v>
          </cell>
          <cell r="F860" t="str">
            <v>[일반]</v>
          </cell>
          <cell r="G860" t="str">
            <v>정보보호설비</v>
          </cell>
          <cell r="H860" t="str">
            <v>정보보호 패키지</v>
          </cell>
          <cell r="I860" t="str">
            <v>보안 에이전트(안샘 Pro 2.3) S/W_1</v>
          </cell>
          <cell r="K860" t="str">
            <v xml:space="preserve">[일반] 정보보호설비 정보보호 패키지 보안 에이전트(안샘 Pro 2.3) S/W_1 </v>
          </cell>
          <cell r="L860" t="str">
            <v>식</v>
          </cell>
          <cell r="M860">
            <v>432557</v>
          </cell>
          <cell r="N860">
            <v>432557</v>
          </cell>
          <cell r="R860" t="str">
            <v/>
          </cell>
        </row>
        <row r="861">
          <cell r="B861">
            <v>20001860</v>
          </cell>
          <cell r="E861" t="str">
            <v>패키지S/W유지보수</v>
          </cell>
          <cell r="F861" t="str">
            <v>[일반]</v>
          </cell>
          <cell r="G861" t="str">
            <v>정보보호설비</v>
          </cell>
          <cell r="H861" t="str">
            <v>정보보호 패키지</v>
          </cell>
          <cell r="I861" t="str">
            <v>통합백신프로그램(V3)</v>
          </cell>
          <cell r="K861" t="str">
            <v xml:space="preserve">[일반] 정보보호설비 정보보호 패키지 통합백신프로그램(V3) </v>
          </cell>
          <cell r="L861" t="str">
            <v>식</v>
          </cell>
          <cell r="M861">
            <v>968105</v>
          </cell>
          <cell r="N861">
            <v>968105</v>
          </cell>
          <cell r="R861" t="str">
            <v/>
          </cell>
        </row>
        <row r="862">
          <cell r="B862">
            <v>20001861</v>
          </cell>
          <cell r="E862" t="str">
            <v>패키지S/W유지보수</v>
          </cell>
          <cell r="F862" t="str">
            <v>[일반]</v>
          </cell>
          <cell r="G862" t="str">
            <v>정보보호설비</v>
          </cell>
          <cell r="H862" t="str">
            <v>정보보호 패키지</v>
          </cell>
          <cell r="I862" t="str">
            <v>무선인증시스템S/W</v>
          </cell>
          <cell r="K862" t="str">
            <v xml:space="preserve">[일반] 정보보호설비 정보보호 패키지 무선인증시스템S/W </v>
          </cell>
          <cell r="L862" t="str">
            <v>식</v>
          </cell>
          <cell r="M862">
            <v>720929</v>
          </cell>
          <cell r="N862">
            <v>720929</v>
          </cell>
          <cell r="R862" t="str">
            <v/>
          </cell>
        </row>
        <row r="863">
          <cell r="B863">
            <v>20001862</v>
          </cell>
          <cell r="E863" t="str">
            <v>패키지S/W유지보수</v>
          </cell>
          <cell r="F863" t="str">
            <v>[일반]</v>
          </cell>
          <cell r="G863" t="str">
            <v>정보보호설비</v>
          </cell>
          <cell r="H863" t="str">
            <v>정보보호 패키지</v>
          </cell>
          <cell r="I863" t="str">
            <v>무선보안관리시스템S/W</v>
          </cell>
          <cell r="K863" t="str">
            <v xml:space="preserve">[일반] 정보보호설비 정보보호 패키지 무선보안관리시스템S/W </v>
          </cell>
          <cell r="L863" t="str">
            <v>식</v>
          </cell>
          <cell r="M863">
            <v>762125</v>
          </cell>
          <cell r="N863">
            <v>762125</v>
          </cell>
          <cell r="R863" t="str">
            <v/>
          </cell>
        </row>
        <row r="864">
          <cell r="B864">
            <v>20001863</v>
          </cell>
          <cell r="E864" t="str">
            <v>패키지S/W유지보수</v>
          </cell>
          <cell r="F864" t="str">
            <v>[일반]</v>
          </cell>
          <cell r="G864" t="str">
            <v>정보보호설비</v>
          </cell>
          <cell r="H864" t="str">
            <v>정보보호 패키지</v>
          </cell>
          <cell r="I864" t="str">
            <v>통합감시시스템(RDBMS)_ORACLE</v>
          </cell>
          <cell r="K864" t="str">
            <v xml:space="preserve">[일반] 정보보호설비 정보보호 패키지 통합감시시스템(RDBMS)_ORACLE </v>
          </cell>
          <cell r="L864" t="str">
            <v>식</v>
          </cell>
          <cell r="M864">
            <v>297684</v>
          </cell>
          <cell r="N864">
            <v>297684</v>
          </cell>
          <cell r="R864" t="str">
            <v/>
          </cell>
        </row>
        <row r="865">
          <cell r="B865">
            <v>20001864</v>
          </cell>
          <cell r="E865" t="str">
            <v>패키지S/W유지보수</v>
          </cell>
          <cell r="F865" t="str">
            <v>[일반]</v>
          </cell>
          <cell r="G865" t="str">
            <v>정보보호설비</v>
          </cell>
          <cell r="H865" t="str">
            <v>정보보호 패키지</v>
          </cell>
          <cell r="I865" t="str">
            <v>통합감시시스템(S/W)</v>
          </cell>
          <cell r="K865" t="str">
            <v xml:space="preserve">[일반] 정보보호설비 정보보호 패키지 통합감시시스템(S/W) </v>
          </cell>
          <cell r="L865" t="str">
            <v>식</v>
          </cell>
          <cell r="M865">
            <v>703561</v>
          </cell>
          <cell r="N865">
            <v>703561</v>
          </cell>
          <cell r="R865" t="str">
            <v/>
          </cell>
        </row>
        <row r="866">
          <cell r="B866">
            <v>20001865</v>
          </cell>
          <cell r="E866" t="str">
            <v>패키지S/W유지보수</v>
          </cell>
          <cell r="F866" t="str">
            <v>[일반]</v>
          </cell>
          <cell r="G866" t="str">
            <v>정보보호설비</v>
          </cell>
          <cell r="H866" t="str">
            <v>정보보호 패키지</v>
          </cell>
          <cell r="I866" t="str">
            <v>통합감시 Agent(S/W)</v>
          </cell>
          <cell r="K866" t="str">
            <v xml:space="preserve">[일반] 정보보호설비 정보보호 패키지 통합감시 Agent(S/W) </v>
          </cell>
          <cell r="L866" t="str">
            <v>식</v>
          </cell>
          <cell r="M866">
            <v>14534</v>
          </cell>
          <cell r="N866">
            <v>14534</v>
          </cell>
          <cell r="R866" t="str">
            <v/>
          </cell>
        </row>
        <row r="867">
          <cell r="B867">
            <v>20001866</v>
          </cell>
          <cell r="E867" t="str">
            <v>패키지S/W유지보수</v>
          </cell>
          <cell r="F867" t="str">
            <v>[일반]</v>
          </cell>
          <cell r="G867" t="str">
            <v>교환설비</v>
          </cell>
          <cell r="H867" t="str">
            <v>IP교환시스템</v>
          </cell>
          <cell r="I867" t="str">
            <v>IP교환시스템(RDBMS)_ORACLE</v>
          </cell>
          <cell r="K867" t="str">
            <v xml:space="preserve">[일반] 교환설비 IP교환시스템 IP교환시스템(RDBMS)_ORACLE </v>
          </cell>
          <cell r="L867" t="str">
            <v>식</v>
          </cell>
          <cell r="M867">
            <v>85684</v>
          </cell>
          <cell r="N867">
            <v>85684</v>
          </cell>
          <cell r="R867" t="str">
            <v/>
          </cell>
        </row>
        <row r="868">
          <cell r="B868">
            <v>20001867</v>
          </cell>
          <cell r="E868" t="str">
            <v>패키지S/W유지보수</v>
          </cell>
          <cell r="F868" t="str">
            <v>[일반]</v>
          </cell>
          <cell r="G868" t="str">
            <v>교환설비</v>
          </cell>
          <cell r="H868" t="str">
            <v>IP교환시스템</v>
          </cell>
          <cell r="I868" t="str">
            <v>전화자동발신시스템S/W</v>
          </cell>
          <cell r="K868" t="str">
            <v xml:space="preserve">[일반] 교환설비 IP교환시스템 전화자동발신시스템S/W </v>
          </cell>
          <cell r="L868" t="str">
            <v>식</v>
          </cell>
          <cell r="M868">
            <v>846288</v>
          </cell>
          <cell r="N868">
            <v>846288</v>
          </cell>
          <cell r="R868" t="str">
            <v/>
          </cell>
        </row>
        <row r="869">
          <cell r="B869">
            <v>20001868</v>
          </cell>
          <cell r="E869" t="str">
            <v>패키지S/W유지보수</v>
          </cell>
          <cell r="F869" t="str">
            <v>[일반]</v>
          </cell>
          <cell r="G869" t="str">
            <v>교환설비</v>
          </cell>
          <cell r="H869" t="str">
            <v>IP교환시스템</v>
          </cell>
          <cell r="I869" t="str">
            <v>IP교환시스템(내선라이센스(SW))</v>
          </cell>
          <cell r="K869" t="str">
            <v xml:space="preserve">[일반] 교환설비 IP교환시스템 IP교환시스템(내선라이센스(SW)) </v>
          </cell>
          <cell r="L869" t="str">
            <v>식</v>
          </cell>
          <cell r="M869">
            <v>1424</v>
          </cell>
          <cell r="N869">
            <v>1424</v>
          </cell>
          <cell r="R869" t="str">
            <v/>
          </cell>
        </row>
        <row r="870">
          <cell r="B870">
            <v>20001869</v>
          </cell>
          <cell r="E870" t="str">
            <v>패키지S/W유지보수</v>
          </cell>
          <cell r="F870" t="str">
            <v>[일반]</v>
          </cell>
          <cell r="G870" t="str">
            <v>교환설비</v>
          </cell>
          <cell r="H870" t="str">
            <v>IP교환시스템</v>
          </cell>
          <cell r="I870" t="str">
            <v>IP교환시스템(PB연동라이센스(SW))</v>
          </cell>
          <cell r="K870" t="str">
            <v xml:space="preserve">[일반] 교환설비 IP교환시스템 IP교환시스템(PB연동라이센스(SW)) </v>
          </cell>
          <cell r="L870" t="str">
            <v>식</v>
          </cell>
          <cell r="M870">
            <v>455</v>
          </cell>
          <cell r="N870">
            <v>455</v>
          </cell>
          <cell r="R870" t="str">
            <v/>
          </cell>
        </row>
        <row r="871">
          <cell r="B871">
            <v>20001870</v>
          </cell>
          <cell r="E871" t="str">
            <v>패키지S/W유지보수</v>
          </cell>
          <cell r="F871" t="str">
            <v>[일반]</v>
          </cell>
          <cell r="G871" t="str">
            <v>교환설비</v>
          </cell>
          <cell r="H871" t="str">
            <v>IP교환시스템</v>
          </cell>
          <cell r="I871" t="str">
            <v>IP교환시스템((ESS라이센스(SW))</v>
          </cell>
          <cell r="K871" t="str">
            <v xml:space="preserve">[일반] 교환설비 IP교환시스템 IP교환시스템((ESS라이센스(SW)) </v>
          </cell>
          <cell r="L871" t="str">
            <v>식</v>
          </cell>
          <cell r="M871">
            <v>42859</v>
          </cell>
          <cell r="N871">
            <v>42859</v>
          </cell>
          <cell r="R871" t="str">
            <v/>
          </cell>
        </row>
        <row r="872">
          <cell r="B872">
            <v>20001871</v>
          </cell>
          <cell r="E872" t="str">
            <v>패키지S/W유지보수</v>
          </cell>
          <cell r="F872" t="str">
            <v>[일반]</v>
          </cell>
          <cell r="G872" t="str">
            <v>정보보호설비</v>
          </cell>
          <cell r="H872" t="str">
            <v>정보보호 패키지</v>
          </cell>
          <cell r="I872" t="str">
            <v>엘리베이터 디스플레이 S/W(본사)</v>
          </cell>
          <cell r="K872" t="str">
            <v xml:space="preserve">[일반] 정보보호설비 정보보호 패키지 엘리베이터 디스플레이 S/W(본사) </v>
          </cell>
          <cell r="L872" t="str">
            <v>식</v>
          </cell>
          <cell r="M872">
            <v>274983</v>
          </cell>
          <cell r="N872">
            <v>274983</v>
          </cell>
          <cell r="R872" t="str">
            <v/>
          </cell>
        </row>
        <row r="873">
          <cell r="B873">
            <v>20001872</v>
          </cell>
          <cell r="E873" t="str">
            <v>패키지S/W유지보수</v>
          </cell>
          <cell r="F873" t="str">
            <v>[일반]</v>
          </cell>
          <cell r="G873" t="str">
            <v>무선설비</v>
          </cell>
          <cell r="H873" t="str">
            <v>디지털TRS</v>
          </cell>
          <cell r="I873" t="str">
            <v>D-TRS 지능형 설비관리시스템(IEMS)</v>
          </cell>
          <cell r="K873" t="str">
            <v xml:space="preserve">[일반] 무선설비 디지털TRS D-TRS 지능형 설비관리시스템(IEMS) </v>
          </cell>
          <cell r="L873" t="str">
            <v>식</v>
          </cell>
          <cell r="M873">
            <v>845988</v>
          </cell>
          <cell r="N873">
            <v>845988</v>
          </cell>
          <cell r="R873" t="str">
            <v/>
          </cell>
        </row>
        <row r="874">
          <cell r="B874">
            <v>20001873</v>
          </cell>
          <cell r="E874" t="str">
            <v>패키지S/W유지보수</v>
          </cell>
          <cell r="F874" t="str">
            <v>[일반]</v>
          </cell>
          <cell r="G874" t="str">
            <v>무선설비</v>
          </cell>
          <cell r="H874" t="str">
            <v>디지털TRS</v>
          </cell>
          <cell r="I874" t="str">
            <v>D-TRS 기지국 환경감시 시스템(TBMS)</v>
          </cell>
          <cell r="K874" t="str">
            <v xml:space="preserve">[일반] 무선설비 디지털TRS D-TRS 기지국 환경감시 시스템(TBMS) </v>
          </cell>
          <cell r="L874" t="str">
            <v>식</v>
          </cell>
          <cell r="M874">
            <v>187946</v>
          </cell>
          <cell r="N874">
            <v>187946</v>
          </cell>
          <cell r="R874" t="str">
            <v/>
          </cell>
        </row>
        <row r="875">
          <cell r="B875">
            <v>20001874</v>
          </cell>
          <cell r="E875" t="str">
            <v>패키지S/W유지보수</v>
          </cell>
          <cell r="F875" t="str">
            <v>[일반]</v>
          </cell>
          <cell r="G875" t="str">
            <v>전산설비</v>
          </cell>
          <cell r="H875" t="str">
            <v>KEPCO-EP</v>
          </cell>
          <cell r="I875" t="str">
            <v>KEPCO-EP(Vmware 솔루션 3차 S/W)</v>
          </cell>
          <cell r="K875" t="str">
            <v xml:space="preserve">[일반] 전산설비 KEPCO-EP KEPCO-EP(Vmware 솔루션 3차 S/W) </v>
          </cell>
          <cell r="L875" t="str">
            <v>식</v>
          </cell>
          <cell r="M875">
            <v>641946</v>
          </cell>
          <cell r="N875">
            <v>641946</v>
          </cell>
          <cell r="R875" t="str">
            <v/>
          </cell>
        </row>
        <row r="876">
          <cell r="B876">
            <v>20001875</v>
          </cell>
          <cell r="E876" t="str">
            <v>패키지S/W유지보수</v>
          </cell>
          <cell r="F876" t="str">
            <v>[일반]</v>
          </cell>
          <cell r="G876" t="str">
            <v>전산설비</v>
          </cell>
          <cell r="H876" t="str">
            <v>KEPCO-EP</v>
          </cell>
          <cell r="I876" t="str">
            <v>KEPCO-EP(Vmware 솔루션 4차 S/W)</v>
          </cell>
          <cell r="K876" t="str">
            <v xml:space="preserve">[일반] 전산설비 KEPCO-EP KEPCO-EP(Vmware 솔루션 4차 S/W) </v>
          </cell>
          <cell r="L876" t="str">
            <v>식</v>
          </cell>
          <cell r="M876">
            <v>4170081</v>
          </cell>
          <cell r="N876">
            <v>4170081</v>
          </cell>
          <cell r="R876" t="str">
            <v/>
          </cell>
        </row>
        <row r="877">
          <cell r="B877">
            <v>20001876</v>
          </cell>
          <cell r="E877" t="str">
            <v>패키지S/W유지보수</v>
          </cell>
          <cell r="F877" t="str">
            <v>[일반]</v>
          </cell>
          <cell r="G877" t="str">
            <v>전산설비</v>
          </cell>
          <cell r="H877" t="str">
            <v>KEPCO-EP</v>
          </cell>
          <cell r="I877" t="str">
            <v>KEPCO-EP(Vmware 솔루션 인터넷망)</v>
          </cell>
          <cell r="K877" t="str">
            <v xml:space="preserve">[일반] 전산설비 KEPCO-EP KEPCO-EP(Vmware 솔루션 인터넷망) </v>
          </cell>
          <cell r="L877" t="str">
            <v>식</v>
          </cell>
          <cell r="M877">
            <v>445081</v>
          </cell>
          <cell r="N877">
            <v>445081</v>
          </cell>
          <cell r="R877" t="str">
            <v/>
          </cell>
        </row>
        <row r="878">
          <cell r="B878">
            <v>20001877</v>
          </cell>
          <cell r="E878" t="str">
            <v>패키지S/W유지보수</v>
          </cell>
          <cell r="F878" t="str">
            <v>[일반]</v>
          </cell>
          <cell r="G878" t="str">
            <v>정보보호설비</v>
          </cell>
          <cell r="H878" t="str">
            <v>정보보호 패키지</v>
          </cell>
          <cell r="I878" t="str">
            <v>고객센터(WatchAll 10 Network Manager)</v>
          </cell>
          <cell r="K878" t="str">
            <v xml:space="preserve">[일반] 정보보호설비 정보보호 패키지 고객센터(WatchAll 10 Network Manager) </v>
          </cell>
          <cell r="L878" t="str">
            <v>식</v>
          </cell>
          <cell r="M878">
            <v>7762</v>
          </cell>
          <cell r="N878">
            <v>7762</v>
          </cell>
          <cell r="R878" t="str">
            <v/>
          </cell>
        </row>
        <row r="879">
          <cell r="B879">
            <v>20001878</v>
          </cell>
          <cell r="E879" t="str">
            <v>패키지S/W유지보수</v>
          </cell>
          <cell r="F879" t="str">
            <v>[일반]</v>
          </cell>
          <cell r="G879" t="str">
            <v>정보보호설비</v>
          </cell>
          <cell r="H879" t="str">
            <v>정보보호 패키지</v>
          </cell>
          <cell r="I879" t="str">
            <v>고객센터(WatchAll 10 Framework (EMS Manager))</v>
          </cell>
          <cell r="K879" t="str">
            <v xml:space="preserve">[일반] 정보보호설비 정보보호 패키지 고객센터(WatchAll 10 Framework (EMS Manager)) </v>
          </cell>
          <cell r="L879" t="str">
            <v>식</v>
          </cell>
          <cell r="M879">
            <v>7762</v>
          </cell>
          <cell r="N879">
            <v>7762</v>
          </cell>
          <cell r="R879" t="str">
            <v/>
          </cell>
        </row>
        <row r="880">
          <cell r="B880">
            <v>20001879</v>
          </cell>
          <cell r="E880" t="str">
            <v>패키지S/W유지보수</v>
          </cell>
          <cell r="F880" t="str">
            <v>[일반]</v>
          </cell>
          <cell r="G880" t="str">
            <v>정보보호설비</v>
          </cell>
          <cell r="H880" t="str">
            <v>정보보호 패키지</v>
          </cell>
          <cell r="I880" t="str">
            <v>고객센터(WatchAll 10 Server Manager)</v>
          </cell>
          <cell r="K880" t="str">
            <v xml:space="preserve">[일반] 정보보호설비 정보보호 패키지 고객센터(WatchAll 10 Server Manager) </v>
          </cell>
          <cell r="L880" t="str">
            <v>식</v>
          </cell>
          <cell r="M880">
            <v>7762</v>
          </cell>
          <cell r="N880">
            <v>7762</v>
          </cell>
          <cell r="R880" t="str">
            <v/>
          </cell>
        </row>
        <row r="881">
          <cell r="B881">
            <v>20001880</v>
          </cell>
          <cell r="E881" t="str">
            <v>패키지S/W유지보수</v>
          </cell>
          <cell r="F881" t="str">
            <v>[일반]</v>
          </cell>
          <cell r="G881" t="str">
            <v>정보보호설비</v>
          </cell>
          <cell r="H881" t="str">
            <v>정보보호 패키지</v>
          </cell>
          <cell r="I881" t="str">
            <v>고객센터(WatchAll 10 Server Agent for Windows/Linux)</v>
          </cell>
          <cell r="K881" t="str">
            <v xml:space="preserve">[일반] 정보보호설비 정보보호 패키지 고객센터(WatchAll 10 Server Agent for Windows/Linux) </v>
          </cell>
          <cell r="L881" t="str">
            <v>식</v>
          </cell>
          <cell r="M881">
            <v>7762</v>
          </cell>
          <cell r="N881">
            <v>7762</v>
          </cell>
          <cell r="R881" t="str">
            <v/>
          </cell>
        </row>
        <row r="882">
          <cell r="B882">
            <v>20001881</v>
          </cell>
          <cell r="E882" t="str">
            <v>패키지S/W유지보수</v>
          </cell>
          <cell r="F882" t="str">
            <v>[일반]</v>
          </cell>
          <cell r="G882" t="str">
            <v>정보보호설비</v>
          </cell>
          <cell r="H882" t="str">
            <v>정보보호 패키지</v>
          </cell>
          <cell r="I882" t="str">
            <v>고객센터(WatchAll 10 Server Agent for Unix)</v>
          </cell>
          <cell r="K882" t="str">
            <v xml:space="preserve">[일반] 정보보호설비 정보보호 패키지 고객센터(WatchAll 10 Server Agent for Unix) </v>
          </cell>
          <cell r="L882" t="str">
            <v>식</v>
          </cell>
          <cell r="M882">
            <v>7762</v>
          </cell>
          <cell r="N882">
            <v>7762</v>
          </cell>
          <cell r="R882" t="str">
            <v/>
          </cell>
        </row>
        <row r="883">
          <cell r="B883">
            <v>20001882</v>
          </cell>
          <cell r="E883" t="str">
            <v>패키지S/W유지보수</v>
          </cell>
          <cell r="F883" t="str">
            <v>[일반]</v>
          </cell>
          <cell r="G883" t="str">
            <v>정보보호설비</v>
          </cell>
          <cell r="H883" t="str">
            <v>정보보호 패키지</v>
          </cell>
          <cell r="I883" t="str">
            <v>고객센터(WatchAll 10 IPT Manager)</v>
          </cell>
          <cell r="K883" t="str">
            <v xml:space="preserve">[일반] 정보보호설비 정보보호 패키지 고객센터(WatchAll 10 IPT Manager) </v>
          </cell>
          <cell r="L883" t="str">
            <v>식</v>
          </cell>
          <cell r="M883">
            <v>7762</v>
          </cell>
          <cell r="N883">
            <v>7762</v>
          </cell>
          <cell r="R883" t="str">
            <v/>
          </cell>
        </row>
        <row r="884">
          <cell r="B884">
            <v>20001883</v>
          </cell>
          <cell r="E884" t="str">
            <v>패키지S/W유지보수</v>
          </cell>
          <cell r="F884" t="str">
            <v>[일반]</v>
          </cell>
          <cell r="G884" t="str">
            <v>정보보호설비</v>
          </cell>
          <cell r="H884" t="str">
            <v>정보보호 패키지</v>
          </cell>
          <cell r="I884" t="str">
            <v>고객센터(WatchAll 10 E2E Manager)</v>
          </cell>
          <cell r="K884" t="str">
            <v xml:space="preserve">[일반] 정보보호설비 정보보호 패키지 고객센터(WatchAll 10 E2E Manager) </v>
          </cell>
          <cell r="L884" t="str">
            <v>식</v>
          </cell>
          <cell r="M884">
            <v>7762</v>
          </cell>
          <cell r="N884">
            <v>7762</v>
          </cell>
          <cell r="R884" t="str">
            <v/>
          </cell>
        </row>
        <row r="885">
          <cell r="B885">
            <v>20001884</v>
          </cell>
          <cell r="E885" t="str">
            <v>패키지S/W유지보수</v>
          </cell>
          <cell r="F885" t="str">
            <v>[일반]</v>
          </cell>
          <cell r="G885" t="str">
            <v>정보보호설비</v>
          </cell>
          <cell r="H885" t="str">
            <v>정보보호 패키지</v>
          </cell>
          <cell r="I885" t="str">
            <v>고객센터(WatchAll 10 DBMS Manager)</v>
          </cell>
          <cell r="K885" t="str">
            <v xml:space="preserve">[일반] 정보보호설비 정보보호 패키지 고객센터(WatchAll 10 DBMS Manager) </v>
          </cell>
          <cell r="L885" t="str">
            <v>식</v>
          </cell>
          <cell r="M885">
            <v>7762</v>
          </cell>
          <cell r="N885">
            <v>7762</v>
          </cell>
          <cell r="R885" t="str">
            <v/>
          </cell>
        </row>
        <row r="886">
          <cell r="B886">
            <v>20001885</v>
          </cell>
          <cell r="E886" t="str">
            <v>패키지S/W유지보수</v>
          </cell>
          <cell r="F886" t="str">
            <v>[일반]</v>
          </cell>
          <cell r="G886" t="str">
            <v>정보보호설비</v>
          </cell>
          <cell r="H886" t="str">
            <v>정보보호 패키지</v>
          </cell>
          <cell r="I886" t="str">
            <v>광통신망계통도</v>
          </cell>
          <cell r="K886" t="str">
            <v xml:space="preserve">[일반] 정보보호설비 정보보호 패키지 광통신망계통도 </v>
          </cell>
          <cell r="L886" t="str">
            <v>식</v>
          </cell>
          <cell r="M886">
            <v>899328</v>
          </cell>
          <cell r="N886">
            <v>899328</v>
          </cell>
          <cell r="R886" t="str">
            <v/>
          </cell>
        </row>
        <row r="887">
          <cell r="B887">
            <v>20001886</v>
          </cell>
          <cell r="E887" t="str">
            <v>패키지S/W유지보수</v>
          </cell>
          <cell r="F887" t="str">
            <v>[일반]</v>
          </cell>
          <cell r="G887" t="str">
            <v>정보보호설비</v>
          </cell>
          <cell r="H887" t="str">
            <v>정보보호 패키지</v>
          </cell>
          <cell r="I887" t="str">
            <v>ICT관제소 운영·관리</v>
          </cell>
          <cell r="K887" t="str">
            <v xml:space="preserve">[일반] 정보보호설비 정보보호 패키지 ICT관제소 운영·관리 </v>
          </cell>
          <cell r="L887" t="str">
            <v>식</v>
          </cell>
          <cell r="M887">
            <v>739632</v>
          </cell>
          <cell r="N887">
            <v>739632</v>
          </cell>
          <cell r="R887" t="str">
            <v/>
          </cell>
        </row>
        <row r="888">
          <cell r="B888">
            <v>20001887</v>
          </cell>
          <cell r="E888" t="str">
            <v>패키지S/W유지보수</v>
          </cell>
          <cell r="F888" t="str">
            <v>[일반]</v>
          </cell>
          <cell r="G888" t="str">
            <v>정보보호설비</v>
          </cell>
          <cell r="H888" t="str">
            <v>정보보호 패키지</v>
          </cell>
          <cell r="I888" t="str">
            <v>KEPCO-EP(RDBMS(Altibase))</v>
          </cell>
          <cell r="K888" t="str">
            <v xml:space="preserve">[일반] 정보보호설비 정보보호 패키지 KEPCO-EP(RDBMS(Altibase)) </v>
          </cell>
          <cell r="L888" t="str">
            <v>식</v>
          </cell>
          <cell r="M888">
            <v>935071</v>
          </cell>
          <cell r="N888">
            <v>935071</v>
          </cell>
          <cell r="R888" t="str">
            <v/>
          </cell>
        </row>
        <row r="889">
          <cell r="B889">
            <v>20001888</v>
          </cell>
          <cell r="E889" t="str">
            <v>패키지S/W유지보수</v>
          </cell>
          <cell r="F889" t="str">
            <v>[일반]</v>
          </cell>
          <cell r="G889" t="str">
            <v>정보보호설비</v>
          </cell>
          <cell r="H889" t="str">
            <v>정보보호 패키지</v>
          </cell>
          <cell r="I889" t="str">
            <v>도청탐지시스템</v>
          </cell>
          <cell r="K889" t="str">
            <v xml:space="preserve">[일반] 정보보호설비 정보보호 패키지 도청탐지시스템 </v>
          </cell>
          <cell r="L889" t="str">
            <v>식</v>
          </cell>
          <cell r="M889">
            <v>823919</v>
          </cell>
          <cell r="N889">
            <v>823919</v>
          </cell>
          <cell r="R889" t="str">
            <v/>
          </cell>
        </row>
        <row r="890">
          <cell r="B890">
            <v>20001889</v>
          </cell>
          <cell r="E890" t="str">
            <v>패키지S/W유지보수</v>
          </cell>
          <cell r="F890" t="str">
            <v>[일반]</v>
          </cell>
          <cell r="G890" t="str">
            <v>정보보호설비</v>
          </cell>
          <cell r="H890" t="str">
            <v>정보보호 패키지</v>
          </cell>
          <cell r="I890" t="str">
            <v>변전소순시점검시스템 모바일보안Agent</v>
          </cell>
          <cell r="K890" t="str">
            <v xml:space="preserve">[일반] 정보보호설비 정보보호 패키지 변전소순시점검시스템 모바일보안Agent </v>
          </cell>
          <cell r="L890" t="str">
            <v>식</v>
          </cell>
          <cell r="M890">
            <v>1050</v>
          </cell>
          <cell r="N890">
            <v>1050</v>
          </cell>
          <cell r="R890" t="str">
            <v/>
          </cell>
        </row>
        <row r="891">
          <cell r="B891">
            <v>20001890</v>
          </cell>
          <cell r="E891" t="str">
            <v>패키지S/W유지보수</v>
          </cell>
          <cell r="F891" t="str">
            <v>[일반]</v>
          </cell>
          <cell r="G891" t="str">
            <v>정보보호설비</v>
          </cell>
          <cell r="H891" t="str">
            <v>정보보호 패키지</v>
          </cell>
          <cell r="I891" t="str">
            <v>보안 에이전트(안샘 Pro 2.3) S/W_2</v>
          </cell>
          <cell r="K891" t="str">
            <v xml:space="preserve">[일반] 정보보호설비 정보보호 패키지 보안 에이전트(안샘 Pro 2.3) S/W_2 </v>
          </cell>
          <cell r="L891" t="str">
            <v>식</v>
          </cell>
          <cell r="M891">
            <v>881</v>
          </cell>
          <cell r="N891">
            <v>881</v>
          </cell>
          <cell r="R891" t="str">
            <v/>
          </cell>
        </row>
        <row r="892">
          <cell r="B892">
            <v>20001891</v>
          </cell>
          <cell r="E892" t="str">
            <v>패키지S/W유지보수</v>
          </cell>
          <cell r="F892" t="str">
            <v>[일반]</v>
          </cell>
          <cell r="G892" t="str">
            <v>정보보호설비</v>
          </cell>
          <cell r="H892" t="str">
            <v>정보보호 패키지</v>
          </cell>
          <cell r="I892" t="str">
            <v>EIS~SCADA간 데이터 보안연계 S/W</v>
          </cell>
          <cell r="K892" t="str">
            <v xml:space="preserve">[일반] 정보보호설비 정보보호 패키지 EIS~SCADA간 데이터 보안연계 S/W </v>
          </cell>
          <cell r="L892" t="str">
            <v>식</v>
          </cell>
          <cell r="M892">
            <v>622059</v>
          </cell>
          <cell r="N892">
            <v>622059</v>
          </cell>
          <cell r="R892" t="str">
            <v/>
          </cell>
        </row>
        <row r="893">
          <cell r="B893">
            <v>20001892</v>
          </cell>
          <cell r="E893" t="str">
            <v>패키지S/W유지보수</v>
          </cell>
          <cell r="F893" t="str">
            <v>[일반]</v>
          </cell>
          <cell r="G893" t="str">
            <v>정보보호설비</v>
          </cell>
          <cell r="H893" t="str">
            <v>정보보호 패키지</v>
          </cell>
          <cell r="I893" t="str">
            <v>통합로그저장장치(Agent포함, 88EA)</v>
          </cell>
          <cell r="K893" t="str">
            <v xml:space="preserve">[일반] 정보보호설비 정보보호 패키지 통합로그저장장치(Agent포함, 88EA) </v>
          </cell>
          <cell r="L893" t="str">
            <v>식</v>
          </cell>
          <cell r="M893">
            <v>1544848</v>
          </cell>
          <cell r="N893">
            <v>1544848</v>
          </cell>
          <cell r="R893" t="str">
            <v/>
          </cell>
        </row>
        <row r="894">
          <cell r="B894">
            <v>20001893</v>
          </cell>
          <cell r="E894" t="str">
            <v>패키지S/W유지보수</v>
          </cell>
          <cell r="F894" t="str">
            <v>[일반]</v>
          </cell>
          <cell r="G894" t="str">
            <v>정보보호설비</v>
          </cell>
          <cell r="H894" t="str">
            <v>정보보호 패키지</v>
          </cell>
          <cell r="I894" t="str">
            <v>통합정보보호장치,RMU (S/W업그레이드)</v>
          </cell>
          <cell r="K894" t="str">
            <v xml:space="preserve">[일반] 정보보호설비 정보보호 패키지 통합정보보호장치,RMU (S/W업그레이드) </v>
          </cell>
          <cell r="L894" t="str">
            <v>식</v>
          </cell>
          <cell r="M894">
            <v>1667406</v>
          </cell>
          <cell r="N894">
            <v>1667406</v>
          </cell>
          <cell r="R894" t="str">
            <v/>
          </cell>
        </row>
        <row r="895">
          <cell r="B895">
            <v>20001894</v>
          </cell>
          <cell r="E895" t="str">
            <v>패키지S/W유지보수</v>
          </cell>
          <cell r="F895" t="str">
            <v>[일반]</v>
          </cell>
          <cell r="G895" t="str">
            <v>정보보호설비</v>
          </cell>
          <cell r="H895" t="str">
            <v>정보보호 패키지</v>
          </cell>
          <cell r="I895" t="str">
            <v>변전소순시점검시스템 무선인증 Client</v>
          </cell>
          <cell r="K895" t="str">
            <v xml:space="preserve">[일반] 정보보호설비 정보보호 패키지 변전소순시점검시스템 무선인증 Client </v>
          </cell>
          <cell r="L895" t="str">
            <v>식</v>
          </cell>
          <cell r="M895">
            <v>477</v>
          </cell>
          <cell r="N895">
            <v>477</v>
          </cell>
          <cell r="R895" t="str">
            <v/>
          </cell>
        </row>
        <row r="896">
          <cell r="B896">
            <v>20001895</v>
          </cell>
          <cell r="E896" t="str">
            <v>패키지S/W유지보수</v>
          </cell>
          <cell r="F896" t="str">
            <v>[일반]</v>
          </cell>
          <cell r="G896" t="str">
            <v>정보보호설비</v>
          </cell>
          <cell r="H896" t="str">
            <v>정보보호 패키지</v>
          </cell>
          <cell r="I896" t="str">
            <v>보안운영체제 Agent_1</v>
          </cell>
          <cell r="K896" t="str">
            <v xml:space="preserve">[일반] 정보보호설비 정보보호 패키지 보안운영체제 Agent_1 </v>
          </cell>
          <cell r="L896" t="str">
            <v>식</v>
          </cell>
          <cell r="M896">
            <v>36288</v>
          </cell>
          <cell r="N896">
            <v>36288</v>
          </cell>
          <cell r="R896" t="str">
            <v/>
          </cell>
        </row>
        <row r="897">
          <cell r="B897">
            <v>20001896</v>
          </cell>
          <cell r="E897" t="str">
            <v>패키지S/W유지보수</v>
          </cell>
          <cell r="F897" t="str">
            <v>[일반]</v>
          </cell>
          <cell r="G897" t="str">
            <v>정보보호설비</v>
          </cell>
          <cell r="H897" t="str">
            <v>정보보호 패키지</v>
          </cell>
          <cell r="I897" t="str">
            <v>보안운영체제 Agent_2</v>
          </cell>
          <cell r="K897" t="str">
            <v xml:space="preserve">[일반] 정보보호설비 정보보호 패키지 보안운영체제 Agent_2 </v>
          </cell>
          <cell r="L897" t="str">
            <v>식</v>
          </cell>
          <cell r="M897">
            <v>42950</v>
          </cell>
          <cell r="N897">
            <v>42950</v>
          </cell>
          <cell r="R897" t="str">
            <v/>
          </cell>
        </row>
        <row r="898">
          <cell r="B898">
            <v>20001897</v>
          </cell>
          <cell r="E898" t="str">
            <v>패키지S/W유지보수</v>
          </cell>
          <cell r="F898" t="str">
            <v>[일반]</v>
          </cell>
          <cell r="G898" t="str">
            <v>정보보호설비</v>
          </cell>
          <cell r="H898" t="str">
            <v>정보보호 패키지</v>
          </cell>
          <cell r="I898" t="str">
            <v>이중인증관리시스템</v>
          </cell>
          <cell r="K898" t="str">
            <v xml:space="preserve">[일반] 정보보호설비 정보보호 패키지 이중인증관리시스템 </v>
          </cell>
          <cell r="L898" t="str">
            <v>식</v>
          </cell>
          <cell r="M898">
            <v>312657</v>
          </cell>
          <cell r="N898">
            <v>312657</v>
          </cell>
          <cell r="R898" t="str">
            <v/>
          </cell>
        </row>
        <row r="899">
          <cell r="B899">
            <v>20001898</v>
          </cell>
          <cell r="E899" t="str">
            <v>패키지S/W유지보수</v>
          </cell>
          <cell r="F899" t="str">
            <v>[일반]</v>
          </cell>
          <cell r="G899" t="str">
            <v>정보보호설비</v>
          </cell>
          <cell r="H899" t="str">
            <v>정보보호 패키지</v>
          </cell>
          <cell r="I899" t="str">
            <v>씽크콜관리시스템</v>
          </cell>
          <cell r="K899" t="str">
            <v xml:space="preserve">[일반] 정보보호설비 정보보호 패키지 씽크콜관리시스템 </v>
          </cell>
          <cell r="L899" t="str">
            <v>식</v>
          </cell>
          <cell r="M899">
            <v>360032</v>
          </cell>
          <cell r="N899">
            <v>360032</v>
          </cell>
          <cell r="R899" t="str">
            <v/>
          </cell>
        </row>
        <row r="900">
          <cell r="B900">
            <v>20001899</v>
          </cell>
          <cell r="E900" t="str">
            <v>패키지S/W유지보수</v>
          </cell>
          <cell r="F900" t="str">
            <v>[일반]</v>
          </cell>
          <cell r="G900" t="str">
            <v>정보보호설비</v>
          </cell>
          <cell r="H900" t="str">
            <v>정보보호 패키지</v>
          </cell>
          <cell r="I900" t="str">
            <v>이중인증모듈</v>
          </cell>
          <cell r="K900" t="str">
            <v xml:space="preserve">[일반] 정보보호설비 정보보호 패키지 이중인증모듈 </v>
          </cell>
          <cell r="L900" t="str">
            <v>식</v>
          </cell>
          <cell r="M900">
            <v>6633</v>
          </cell>
          <cell r="N900">
            <v>6633</v>
          </cell>
          <cell r="R900" t="str">
            <v/>
          </cell>
        </row>
        <row r="901">
          <cell r="B901">
            <v>20001900</v>
          </cell>
          <cell r="E901" t="str">
            <v>패키지S/W유지보수</v>
          </cell>
          <cell r="F901" t="str">
            <v>[일반]</v>
          </cell>
          <cell r="G901" t="str">
            <v>정보보호설비</v>
          </cell>
          <cell r="H901" t="str">
            <v>정보보호 패키지</v>
          </cell>
          <cell r="I901" t="str">
            <v>Window서버 Agent 관리S/W(OA 업무망서버)</v>
          </cell>
          <cell r="K901" t="str">
            <v xml:space="preserve">[일반] 정보보호설비 정보보호 패키지 Window서버 Agent 관리S/W(OA 업무망서버) </v>
          </cell>
          <cell r="L901" t="str">
            <v>식</v>
          </cell>
          <cell r="M901">
            <v>77842</v>
          </cell>
          <cell r="N901">
            <v>77842</v>
          </cell>
          <cell r="R901" t="str">
            <v/>
          </cell>
        </row>
        <row r="902">
          <cell r="B902">
            <v>20001901</v>
          </cell>
          <cell r="E902" t="str">
            <v>패키지S/W유지보수</v>
          </cell>
          <cell r="F902" t="str">
            <v>[일반]</v>
          </cell>
          <cell r="G902" t="str">
            <v>정보보호설비</v>
          </cell>
          <cell r="H902" t="str">
            <v>정보보호 패키지</v>
          </cell>
          <cell r="I902" t="str">
            <v>Window서버 Agent(OA 업무망서버)</v>
          </cell>
          <cell r="K902" t="str">
            <v xml:space="preserve">[일반] 정보보호설비 정보보호 패키지 Window서버 Agent(OA 업무망서버) </v>
          </cell>
          <cell r="L902" t="str">
            <v>식</v>
          </cell>
          <cell r="M902">
            <v>518526</v>
          </cell>
          <cell r="N902">
            <v>518526</v>
          </cell>
          <cell r="R902" t="str">
            <v/>
          </cell>
        </row>
        <row r="903">
          <cell r="B903">
            <v>20001902</v>
          </cell>
          <cell r="E903" t="str">
            <v>패키지S/W유지보수</v>
          </cell>
          <cell r="F903" t="str">
            <v>[일반]</v>
          </cell>
          <cell r="G903" t="str">
            <v>정보보호설비</v>
          </cell>
          <cell r="H903" t="str">
            <v>정보보호 패키지</v>
          </cell>
          <cell r="I903" t="str">
            <v>IP자원관리시스템(CMS/DAS망)</v>
          </cell>
          <cell r="K903" t="str">
            <v xml:space="preserve">[일반] 정보보호설비 정보보호 패키지 IP자원관리시스템(CMS/DAS망) </v>
          </cell>
          <cell r="L903" t="str">
            <v>식</v>
          </cell>
          <cell r="M903">
            <v>261594</v>
          </cell>
          <cell r="N903">
            <v>261594</v>
          </cell>
          <cell r="R903" t="str">
            <v/>
          </cell>
        </row>
        <row r="904">
          <cell r="B904">
            <v>20001903</v>
          </cell>
          <cell r="E904" t="str">
            <v>패키지S/W유지보수</v>
          </cell>
          <cell r="F904" t="str">
            <v>[일반]</v>
          </cell>
          <cell r="G904" t="str">
            <v>교환설비</v>
          </cell>
          <cell r="H904" t="str">
            <v>IP교환시스템</v>
          </cell>
          <cell r="I904" t="str">
            <v>IP자원관리시스템(RMS/DAS망)</v>
          </cell>
          <cell r="K904" t="str">
            <v xml:space="preserve">[일반] 교환설비 IP교환시스템 IP자원관리시스템(RMS/DAS망) </v>
          </cell>
          <cell r="L904" t="str">
            <v>식</v>
          </cell>
          <cell r="M904">
            <v>189512</v>
          </cell>
          <cell r="N904">
            <v>189512</v>
          </cell>
          <cell r="R904" t="str">
            <v/>
          </cell>
        </row>
        <row r="905">
          <cell r="B905">
            <v>20001904</v>
          </cell>
          <cell r="E905" t="str">
            <v>패키지S/W유지보수</v>
          </cell>
          <cell r="F905" t="str">
            <v>[일반]</v>
          </cell>
          <cell r="G905" t="str">
            <v>교환설비</v>
          </cell>
          <cell r="H905" t="str">
            <v>IP교환시스템</v>
          </cell>
          <cell r="I905" t="str">
            <v>Window서버 Agent 관리S/W(SCADA/DAS 업무망서버)</v>
          </cell>
          <cell r="K905" t="str">
            <v xml:space="preserve">[일반] 교환설비 IP교환시스템 Window서버 Agent 관리S/W(SCADA/DAS 업무망서버) </v>
          </cell>
          <cell r="L905" t="str">
            <v>식</v>
          </cell>
          <cell r="M905">
            <v>914737</v>
          </cell>
          <cell r="N905">
            <v>914737</v>
          </cell>
          <cell r="R905" t="str">
            <v/>
          </cell>
        </row>
        <row r="906">
          <cell r="B906">
            <v>20001905</v>
          </cell>
          <cell r="E906" t="str">
            <v>패키지S/W유지보수</v>
          </cell>
          <cell r="F906" t="str">
            <v>[일반]</v>
          </cell>
          <cell r="G906" t="str">
            <v>교환설비</v>
          </cell>
          <cell r="H906" t="str">
            <v>IP교환시스템</v>
          </cell>
          <cell r="I906" t="str">
            <v>IP자원관리시스템(기능개선)(CMS/SCADA,DAS망)</v>
          </cell>
          <cell r="K906" t="str">
            <v xml:space="preserve">[일반] 교환설비 IP교환시스템 IP자원관리시스템(기능개선)(CMS/SCADA,DAS망) </v>
          </cell>
          <cell r="L906" t="str">
            <v>식</v>
          </cell>
          <cell r="M906">
            <v>53806</v>
          </cell>
          <cell r="N906">
            <v>53806</v>
          </cell>
          <cell r="R906" t="str">
            <v/>
          </cell>
        </row>
        <row r="907">
          <cell r="B907">
            <v>20001906</v>
          </cell>
          <cell r="E907" t="str">
            <v>패키지S/W유지보수</v>
          </cell>
          <cell r="F907" t="str">
            <v>[일반]</v>
          </cell>
          <cell r="G907" t="str">
            <v>교환설비</v>
          </cell>
          <cell r="H907" t="str">
            <v>IP교환시스템</v>
          </cell>
          <cell r="I907" t="str">
            <v>IP자원관리시스템(기능개선)(RMS/SCADA,DAS망)</v>
          </cell>
          <cell r="K907" t="str">
            <v xml:space="preserve">[일반] 교환설비 IP교환시스템 IP자원관리시스템(기능개선)(RMS/SCADA,DAS망) </v>
          </cell>
          <cell r="L907" t="str">
            <v>식</v>
          </cell>
          <cell r="M907">
            <v>2641</v>
          </cell>
          <cell r="N907">
            <v>2641</v>
          </cell>
          <cell r="R907" t="str">
            <v/>
          </cell>
        </row>
        <row r="908">
          <cell r="B908">
            <v>20001907</v>
          </cell>
          <cell r="E908" t="str">
            <v>패키지S/W유지보수</v>
          </cell>
          <cell r="F908" t="str">
            <v>[일반]</v>
          </cell>
          <cell r="G908" t="str">
            <v>교환설비</v>
          </cell>
          <cell r="H908" t="str">
            <v>IP교환시스템</v>
          </cell>
          <cell r="I908" t="str">
            <v>IP자원관리시스템(기능개선)(CMS/OA망)</v>
          </cell>
          <cell r="K908" t="str">
            <v xml:space="preserve">[일반] 교환설비 IP교환시스템 IP자원관리시스템(기능개선)(CMS/OA망) </v>
          </cell>
          <cell r="L908" t="str">
            <v>식</v>
          </cell>
          <cell r="M908">
            <v>247176</v>
          </cell>
          <cell r="N908">
            <v>247176</v>
          </cell>
          <cell r="R908" t="str">
            <v/>
          </cell>
        </row>
        <row r="909">
          <cell r="B909">
            <v>20001908</v>
          </cell>
          <cell r="E909" t="str">
            <v>패키지S/W유지보수</v>
          </cell>
          <cell r="F909" t="str">
            <v>[일반]</v>
          </cell>
          <cell r="G909" t="str">
            <v>교환설비</v>
          </cell>
          <cell r="H909" t="str">
            <v>IP교환시스템</v>
          </cell>
          <cell r="I909" t="str">
            <v>홈페이지 위변조 감시시스템</v>
          </cell>
          <cell r="K909" t="str">
            <v xml:space="preserve">[일반] 교환설비 IP교환시스템 홈페이지 위변조 감시시스템 </v>
          </cell>
          <cell r="L909" t="str">
            <v>식</v>
          </cell>
          <cell r="M909">
            <v>525248</v>
          </cell>
          <cell r="N909">
            <v>525248</v>
          </cell>
          <cell r="R909" t="str">
            <v/>
          </cell>
        </row>
        <row r="910">
          <cell r="B910">
            <v>20001909</v>
          </cell>
          <cell r="E910" t="str">
            <v>패키지S/W유지보수</v>
          </cell>
          <cell r="F910" t="str">
            <v>[일반]</v>
          </cell>
          <cell r="G910" t="str">
            <v>교환설비</v>
          </cell>
          <cell r="H910" t="str">
            <v>IP교환시스템</v>
          </cell>
          <cell r="I910" t="str">
            <v>해외사업소 PC 패치시스템</v>
          </cell>
          <cell r="K910" t="str">
            <v xml:space="preserve">[일반] 교환설비 IP교환시스템 해외사업소 PC 패치시스템 </v>
          </cell>
          <cell r="L910" t="str">
            <v>식</v>
          </cell>
          <cell r="M910">
            <v>205</v>
          </cell>
          <cell r="N910">
            <v>205</v>
          </cell>
          <cell r="R910" t="str">
            <v/>
          </cell>
        </row>
        <row r="911">
          <cell r="B911">
            <v>20001910</v>
          </cell>
          <cell r="E911" t="str">
            <v>패키지S/W유지보수</v>
          </cell>
          <cell r="F911" t="str">
            <v>[일반]</v>
          </cell>
          <cell r="G911" t="str">
            <v>교환설비</v>
          </cell>
          <cell r="H911" t="str">
            <v>IP교환시스템</v>
          </cell>
          <cell r="I911" t="str">
            <v>인터넷망 PC 자원관리시스템</v>
          </cell>
          <cell r="K911" t="str">
            <v xml:space="preserve">[일반] 교환설비 IP교환시스템 인터넷망 PC 자원관리시스템 </v>
          </cell>
          <cell r="L911" t="str">
            <v>식</v>
          </cell>
          <cell r="M911">
            <v>7809652</v>
          </cell>
          <cell r="N911">
            <v>7809652</v>
          </cell>
          <cell r="R911" t="str">
            <v/>
          </cell>
        </row>
        <row r="912">
          <cell r="B912">
            <v>20001911</v>
          </cell>
          <cell r="E912" t="str">
            <v>패키지S/W유지보수</v>
          </cell>
          <cell r="F912" t="str">
            <v>[일반]</v>
          </cell>
          <cell r="G912" t="str">
            <v>교환설비</v>
          </cell>
          <cell r="H912" t="str">
            <v>IP교환시스템</v>
          </cell>
          <cell r="I912" t="str">
            <v>인터넷망 PC 자원관리시스템(PC자원 및 보안)</v>
          </cell>
          <cell r="K912" t="str">
            <v xml:space="preserve">[일반] 교환설비 IP교환시스템 인터넷망 PC 자원관리시스템(PC자원 및 보안) </v>
          </cell>
          <cell r="L912" t="str">
            <v>식</v>
          </cell>
          <cell r="M912">
            <v>266950</v>
          </cell>
          <cell r="N912">
            <v>266950</v>
          </cell>
          <cell r="R912" t="str">
            <v/>
          </cell>
        </row>
        <row r="913">
          <cell r="B913">
            <v>20001912</v>
          </cell>
          <cell r="E913" t="str">
            <v>패키지S/W유지보수</v>
          </cell>
          <cell r="F913" t="str">
            <v>[일반]</v>
          </cell>
          <cell r="G913" t="str">
            <v>교환설비</v>
          </cell>
          <cell r="H913" t="str">
            <v>IP교환시스템</v>
          </cell>
          <cell r="I913" t="str">
            <v>인터넷망 정보자원통합관리_전사</v>
          </cell>
          <cell r="K913" t="str">
            <v xml:space="preserve">[일반] 교환설비 IP교환시스템 인터넷망 정보자원통합관리_전사 </v>
          </cell>
          <cell r="L913" t="str">
            <v>식</v>
          </cell>
          <cell r="M913">
            <v>316900</v>
          </cell>
          <cell r="N913">
            <v>316900</v>
          </cell>
          <cell r="R913" t="str">
            <v/>
          </cell>
        </row>
        <row r="914">
          <cell r="B914">
            <v>20001913</v>
          </cell>
          <cell r="E914" t="str">
            <v>패키지S/W유지보수</v>
          </cell>
          <cell r="F914" t="str">
            <v>[일반]</v>
          </cell>
          <cell r="G914" t="str">
            <v>전자식전광판</v>
          </cell>
          <cell r="H914" t="str">
            <v>전자식전광판</v>
          </cell>
          <cell r="I914" t="str">
            <v>정보유출방지시스템(VDI)</v>
          </cell>
          <cell r="K914" t="str">
            <v xml:space="preserve">[일반] 전자식전광판 전자식전광판 정보유출방지시스템(VDI) </v>
          </cell>
          <cell r="L914" t="str">
            <v>식</v>
          </cell>
          <cell r="M914">
            <v>4086638</v>
          </cell>
          <cell r="N914">
            <v>4086638</v>
          </cell>
          <cell r="R914" t="str">
            <v/>
          </cell>
        </row>
        <row r="915">
          <cell r="B915">
            <v>20001914</v>
          </cell>
          <cell r="E915" t="str">
            <v>패키지S/W유지보수</v>
          </cell>
          <cell r="F915" t="str">
            <v>[일반]</v>
          </cell>
          <cell r="G915" t="str">
            <v>무선설비</v>
          </cell>
          <cell r="H915" t="str">
            <v>디지털TRS</v>
          </cell>
          <cell r="I915" t="str">
            <v>개인정보보호관리S/W</v>
          </cell>
          <cell r="K915" t="str">
            <v xml:space="preserve">[일반] 무선설비 디지털TRS 개인정보보호관리S/W </v>
          </cell>
          <cell r="L915" t="str">
            <v>식</v>
          </cell>
          <cell r="M915">
            <v>3168463</v>
          </cell>
          <cell r="N915">
            <v>3168463</v>
          </cell>
          <cell r="R915" t="str">
            <v/>
          </cell>
        </row>
        <row r="916">
          <cell r="B916">
            <v>20001915</v>
          </cell>
          <cell r="E916" t="str">
            <v>패키지S/W유지보수</v>
          </cell>
          <cell r="F916" t="str">
            <v>[일반]</v>
          </cell>
          <cell r="G916" t="str">
            <v>무선설비</v>
          </cell>
          <cell r="H916" t="str">
            <v>디지털TRS</v>
          </cell>
          <cell r="I916" t="str">
            <v>웹쉘방어 Agent</v>
          </cell>
          <cell r="K916" t="str">
            <v xml:space="preserve">[일반] 무선설비 디지털TRS 웹쉘방어 Agent </v>
          </cell>
          <cell r="L916" t="str">
            <v>식</v>
          </cell>
          <cell r="M916">
            <v>150571</v>
          </cell>
          <cell r="N916">
            <v>150571</v>
          </cell>
          <cell r="R916" t="str">
            <v/>
          </cell>
        </row>
        <row r="917">
          <cell r="B917">
            <v>20001916</v>
          </cell>
          <cell r="E917" t="str">
            <v>패키지S/W유지보수</v>
          </cell>
          <cell r="F917" t="str">
            <v>[일반]</v>
          </cell>
          <cell r="G917" t="str">
            <v>전산설비</v>
          </cell>
          <cell r="H917" t="str">
            <v>디지털TRS</v>
          </cell>
          <cell r="I917" t="str">
            <v>트래픽분석장치</v>
          </cell>
          <cell r="K917" t="str">
            <v xml:space="preserve">[일반] 전산설비 디지털TRS 트래픽분석장치 </v>
          </cell>
          <cell r="L917" t="str">
            <v>식</v>
          </cell>
          <cell r="M917">
            <v>5164941</v>
          </cell>
          <cell r="N917">
            <v>5164941</v>
          </cell>
          <cell r="R917" t="str">
            <v/>
          </cell>
        </row>
        <row r="918">
          <cell r="B918">
            <v>20001917</v>
          </cell>
          <cell r="E918" t="str">
            <v>패키지S/W유지보수</v>
          </cell>
          <cell r="F918" t="str">
            <v>[일반]</v>
          </cell>
          <cell r="G918" t="str">
            <v>전산설비</v>
          </cell>
          <cell r="H918" t="str">
            <v>KEPCO-EP</v>
          </cell>
          <cell r="I918" t="str">
            <v>KEPCO-EP(통합검색엔진S/W)</v>
          </cell>
          <cell r="K918" t="str">
            <v xml:space="preserve">[일반] 전산설비 KEPCO-EP KEPCO-EP(통합검색엔진S/W) </v>
          </cell>
          <cell r="L918" t="str">
            <v>식</v>
          </cell>
          <cell r="M918">
            <v>2523757</v>
          </cell>
          <cell r="N918">
            <v>2523757</v>
          </cell>
          <cell r="R918" t="str">
            <v/>
          </cell>
        </row>
        <row r="919">
          <cell r="B919">
            <v>20001918</v>
          </cell>
          <cell r="E919" t="str">
            <v>패키지S/W유지보수</v>
          </cell>
          <cell r="F919" t="str">
            <v>[일반]</v>
          </cell>
          <cell r="G919" t="str">
            <v>전산설비</v>
          </cell>
          <cell r="H919" t="str">
            <v>KEPCO-EP</v>
          </cell>
          <cell r="I919" t="str">
            <v>KEPCO-EP(통합검색웹서버S/W)</v>
          </cell>
          <cell r="K919" t="str">
            <v xml:space="preserve">[일반] 전산설비 KEPCO-EP KEPCO-EP(통합검색웹서버S/W) </v>
          </cell>
          <cell r="L919" t="str">
            <v>식</v>
          </cell>
          <cell r="M919">
            <v>1951205</v>
          </cell>
          <cell r="N919">
            <v>1951205</v>
          </cell>
          <cell r="R919" t="str">
            <v/>
          </cell>
        </row>
        <row r="920">
          <cell r="B920">
            <v>20001919</v>
          </cell>
          <cell r="E920" t="str">
            <v>패키지S/W유지보수</v>
          </cell>
          <cell r="F920" t="str">
            <v>[일반]</v>
          </cell>
          <cell r="G920" t="str">
            <v>전산설비</v>
          </cell>
          <cell r="H920" t="str">
            <v>KEPCO-EP</v>
          </cell>
          <cell r="I920" t="str">
            <v>KEPCO-EP(웹하드관리S/W)</v>
          </cell>
          <cell r="K920" t="str">
            <v xml:space="preserve">[일반] 전산설비 KEPCO-EP KEPCO-EP(웹하드관리S/W) </v>
          </cell>
          <cell r="L920" t="str">
            <v>식</v>
          </cell>
          <cell r="M920">
            <v>2383515</v>
          </cell>
          <cell r="N920">
            <v>2383515</v>
          </cell>
          <cell r="R920" t="str">
            <v/>
          </cell>
        </row>
        <row r="921">
          <cell r="B921">
            <v>20001920</v>
          </cell>
          <cell r="E921" t="str">
            <v>패키지S/W유지보수</v>
          </cell>
          <cell r="F921" t="str">
            <v>[일반]</v>
          </cell>
          <cell r="G921" t="str">
            <v>전산설비</v>
          </cell>
          <cell r="H921" t="str">
            <v>KEPCO-EP</v>
          </cell>
          <cell r="I921" t="str">
            <v>KEPCO-EP(웹하드보안모듈 S/W)</v>
          </cell>
          <cell r="K921" t="str">
            <v xml:space="preserve">[일반] 전산설비 KEPCO-EP KEPCO-EP(웹하드보안모듈 S/W) </v>
          </cell>
          <cell r="L921" t="str">
            <v>식</v>
          </cell>
          <cell r="M921">
            <v>2148647</v>
          </cell>
          <cell r="N921">
            <v>2148647</v>
          </cell>
          <cell r="R921" t="str">
            <v/>
          </cell>
        </row>
        <row r="922">
          <cell r="B922">
            <v>20001921</v>
          </cell>
          <cell r="E922" t="str">
            <v>패키지S/W유지보수</v>
          </cell>
          <cell r="F922" t="str">
            <v>[일반]</v>
          </cell>
          <cell r="G922" t="str">
            <v>전산설비</v>
          </cell>
          <cell r="H922" t="str">
            <v>KEPCO-EP</v>
          </cell>
          <cell r="I922" t="str">
            <v>KEPCO-EP(ICT서비스데스크)</v>
          </cell>
          <cell r="K922" t="str">
            <v xml:space="preserve">[일반] 전산설비 KEPCO-EP KEPCO-EP(ICT서비스데스크) </v>
          </cell>
          <cell r="L922" t="str">
            <v>식</v>
          </cell>
          <cell r="M922">
            <v>745121</v>
          </cell>
          <cell r="N922">
            <v>745121</v>
          </cell>
          <cell r="R922" t="str">
            <v/>
          </cell>
        </row>
        <row r="923">
          <cell r="B923">
            <v>20001922</v>
          </cell>
          <cell r="E923" t="str">
            <v>패키지S/W유지보수</v>
          </cell>
          <cell r="F923" t="str">
            <v>[일반]</v>
          </cell>
          <cell r="G923" t="str">
            <v>전산설비</v>
          </cell>
          <cell r="H923" t="str">
            <v>KEPCO-EP</v>
          </cell>
          <cell r="I923" t="str">
            <v>KEPCO-EP(Push 엔진S/W)</v>
          </cell>
          <cell r="K923" t="str">
            <v xml:space="preserve">[일반] 전산설비 KEPCO-EP KEPCO-EP(Push 엔진S/W) </v>
          </cell>
          <cell r="L923" t="str">
            <v>식</v>
          </cell>
          <cell r="M923">
            <v>709085</v>
          </cell>
          <cell r="N923">
            <v>709085</v>
          </cell>
          <cell r="R923" t="str">
            <v/>
          </cell>
        </row>
        <row r="924">
          <cell r="B924">
            <v>20001923</v>
          </cell>
          <cell r="E924" t="str">
            <v>패키지S/W유지보수</v>
          </cell>
          <cell r="F924" t="str">
            <v>[일반]</v>
          </cell>
          <cell r="G924" t="str">
            <v>전산설비</v>
          </cell>
          <cell r="H924" t="str">
            <v>KEPCO-EP</v>
          </cell>
          <cell r="I924" t="str">
            <v>KEPCO-EP(Push Legacy 연계S/W)</v>
          </cell>
          <cell r="K924" t="str">
            <v xml:space="preserve">[일반] 전산설비 KEPCO-EP KEPCO-EP(Push Legacy 연계S/W) </v>
          </cell>
          <cell r="L924" t="str">
            <v>식</v>
          </cell>
          <cell r="M924">
            <v>333687</v>
          </cell>
          <cell r="N924">
            <v>333687</v>
          </cell>
          <cell r="R924" t="str">
            <v/>
          </cell>
        </row>
        <row r="925">
          <cell r="B925">
            <v>20001924</v>
          </cell>
          <cell r="E925" t="str">
            <v>패키지S/W유지보수</v>
          </cell>
          <cell r="F925" t="str">
            <v>[일반]</v>
          </cell>
          <cell r="G925" t="str">
            <v>전산설비</v>
          </cell>
          <cell r="H925" t="str">
            <v>KEPCO-EP</v>
          </cell>
          <cell r="I925" t="str">
            <v>KEPCO-EP(스마트폰APP(iOS))</v>
          </cell>
          <cell r="K925" t="str">
            <v xml:space="preserve">[일반] 전산설비 KEPCO-EP KEPCO-EP(스마트폰APP(iOS)) </v>
          </cell>
          <cell r="L925" t="str">
            <v>식</v>
          </cell>
          <cell r="M925">
            <v>375398</v>
          </cell>
          <cell r="N925">
            <v>375398</v>
          </cell>
          <cell r="R925" t="str">
            <v/>
          </cell>
        </row>
        <row r="926">
          <cell r="B926">
            <v>20001925</v>
          </cell>
          <cell r="E926" t="str">
            <v>패키지S/W유지보수</v>
          </cell>
          <cell r="F926" t="str">
            <v>[일반]</v>
          </cell>
          <cell r="G926" t="str">
            <v>전산설비</v>
          </cell>
          <cell r="H926" t="str">
            <v>KEPCO-EP</v>
          </cell>
          <cell r="I926" t="str">
            <v>KEPCO-EP(스마트폰APP(안드로이드))</v>
          </cell>
          <cell r="K926" t="str">
            <v xml:space="preserve">[일반] 전산설비 KEPCO-EP KEPCO-EP(스마트폰APP(안드로이드)) </v>
          </cell>
          <cell r="L926" t="str">
            <v>식</v>
          </cell>
          <cell r="M926">
            <v>375398</v>
          </cell>
          <cell r="N926">
            <v>375398</v>
          </cell>
          <cell r="R926" t="str">
            <v/>
          </cell>
        </row>
        <row r="927">
          <cell r="B927">
            <v>20001926</v>
          </cell>
          <cell r="E927" t="str">
            <v>패키지S/W유지보수</v>
          </cell>
          <cell r="F927" t="str">
            <v>[일반]</v>
          </cell>
          <cell r="G927" t="str">
            <v>전산설비</v>
          </cell>
          <cell r="H927" t="str">
            <v>KEPCO-EP</v>
          </cell>
          <cell r="I927" t="str">
            <v>KEPCO-EP(통합인증센터 WAS(인터넷망))</v>
          </cell>
          <cell r="K927" t="str">
            <v xml:space="preserve">[일반] 전산설비 KEPCO-EP KEPCO-EP(통합인증센터 WAS(인터넷망)) </v>
          </cell>
          <cell r="L927" t="str">
            <v>식</v>
          </cell>
          <cell r="M927">
            <v>48143</v>
          </cell>
          <cell r="N927">
            <v>48143</v>
          </cell>
          <cell r="R927" t="str">
            <v/>
          </cell>
        </row>
        <row r="928">
          <cell r="B928">
            <v>20001927</v>
          </cell>
          <cell r="E928" t="str">
            <v>패키지S/W유지보수</v>
          </cell>
          <cell r="F928" t="str">
            <v>[일반]</v>
          </cell>
          <cell r="G928" t="str">
            <v>전산설비</v>
          </cell>
          <cell r="H928" t="str">
            <v>KEPCO-EP</v>
          </cell>
          <cell r="I928" t="str">
            <v>KEPCO-EP(통합인증솔루션(발급), INISAFE PKI)</v>
          </cell>
          <cell r="K928" t="str">
            <v xml:space="preserve">[일반] 전산설비 KEPCO-EP KEPCO-EP(통합인증솔루션(발급), INISAFE PKI) </v>
          </cell>
          <cell r="L928" t="str">
            <v>식</v>
          </cell>
          <cell r="M928">
            <v>1217150</v>
          </cell>
          <cell r="N928">
            <v>1217150</v>
          </cell>
          <cell r="R928" t="str">
            <v/>
          </cell>
        </row>
        <row r="929">
          <cell r="B929">
            <v>20001928</v>
          </cell>
          <cell r="E929" t="str">
            <v>패키지S/W유지보수</v>
          </cell>
          <cell r="F929" t="str">
            <v>[일반]</v>
          </cell>
          <cell r="G929" t="str">
            <v>전산설비</v>
          </cell>
          <cell r="H929" t="str">
            <v>KEPCO-EP</v>
          </cell>
          <cell r="I929" t="str">
            <v>KEPCO-EP(통합인증솔루션(웹), INISAFEWeb6.0)</v>
          </cell>
          <cell r="K929" t="str">
            <v xml:space="preserve">[일반] 전산설비 KEPCO-EP KEPCO-EP(통합인증솔루션(웹), INISAFEWeb6.0) </v>
          </cell>
          <cell r="L929" t="str">
            <v>식</v>
          </cell>
          <cell r="M929">
            <v>926909</v>
          </cell>
          <cell r="N929">
            <v>926909</v>
          </cell>
          <cell r="R929" t="str">
            <v/>
          </cell>
        </row>
        <row r="930">
          <cell r="B930">
            <v>20001929</v>
          </cell>
          <cell r="E930" t="str">
            <v>패키지S/W유지보수</v>
          </cell>
          <cell r="F930" t="str">
            <v>[일반]</v>
          </cell>
          <cell r="G930" t="str">
            <v>전산설비</v>
          </cell>
          <cell r="H930" t="str">
            <v>IT지원센타시스템</v>
          </cell>
          <cell r="I930" t="str">
            <v>CMS 패키지 S/W 유지보수</v>
          </cell>
          <cell r="K930" t="str">
            <v xml:space="preserve">[일반] 전산설비 IT지원센타시스템 CMS 패키지 S/W 유지보수 </v>
          </cell>
          <cell r="L930" t="str">
            <v>식</v>
          </cell>
          <cell r="M930">
            <v>1246394</v>
          </cell>
          <cell r="N930">
            <v>1246394</v>
          </cell>
          <cell r="R930" t="str">
            <v/>
          </cell>
        </row>
        <row r="931">
          <cell r="B931">
            <v>20001930</v>
          </cell>
          <cell r="E931" t="str">
            <v>패키지S/W유지보수</v>
          </cell>
          <cell r="F931" t="str">
            <v>[일반]</v>
          </cell>
          <cell r="G931" t="str">
            <v>전산설비</v>
          </cell>
          <cell r="H931" t="str">
            <v>KEPCO-EP</v>
          </cell>
          <cell r="I931" t="str">
            <v>KEPCO-EP(SecuGate)</v>
          </cell>
          <cell r="K931" t="str">
            <v xml:space="preserve">[일반] 전산설비 KEPCO-EP KEPCO-EP(SecuGate) </v>
          </cell>
          <cell r="L931" t="str">
            <v>식</v>
          </cell>
          <cell r="M931">
            <v>2306901</v>
          </cell>
          <cell r="N931">
            <v>2306901</v>
          </cell>
          <cell r="R931" t="str">
            <v/>
          </cell>
        </row>
        <row r="932">
          <cell r="B932">
            <v>20001931</v>
          </cell>
          <cell r="E932" t="str">
            <v>패키지S/W유지보수</v>
          </cell>
          <cell r="F932" t="str">
            <v>[일반]</v>
          </cell>
          <cell r="G932" t="str">
            <v>정보보호설비</v>
          </cell>
          <cell r="H932" t="str">
            <v>정보보호 패키지</v>
          </cell>
          <cell r="I932" t="str">
            <v>통합SI SW</v>
          </cell>
          <cell r="K932" t="str">
            <v xml:space="preserve">[일반] 정보보호설비 정보보호 패키지 통합SI SW </v>
          </cell>
          <cell r="L932" t="str">
            <v>식</v>
          </cell>
          <cell r="M932">
            <v>1273284</v>
          </cell>
          <cell r="N932">
            <v>1273284</v>
          </cell>
          <cell r="R932" t="str">
            <v/>
          </cell>
        </row>
        <row r="933">
          <cell r="B933">
            <v>20001932</v>
          </cell>
          <cell r="E933" t="str">
            <v>패키지S/W유지보수</v>
          </cell>
          <cell r="F933" t="str">
            <v>[일반]</v>
          </cell>
          <cell r="G933" t="str">
            <v>정보보호설비</v>
          </cell>
          <cell r="H933" t="str">
            <v>정보보호 패키지</v>
          </cell>
          <cell r="I933" t="str">
            <v>BEMS SW</v>
          </cell>
          <cell r="K933" t="str">
            <v xml:space="preserve">[일반] 정보보호설비 정보보호 패키지 BEMS SW </v>
          </cell>
          <cell r="L933" t="str">
            <v>식</v>
          </cell>
          <cell r="M933">
            <v>1595542</v>
          </cell>
          <cell r="N933">
            <v>1595542</v>
          </cell>
          <cell r="R933" t="str">
            <v/>
          </cell>
        </row>
        <row r="934">
          <cell r="B934">
            <v>20001933</v>
          </cell>
          <cell r="E934" t="str">
            <v>패키지S/W유지보수</v>
          </cell>
          <cell r="F934" t="str">
            <v>[일반]</v>
          </cell>
          <cell r="G934" t="str">
            <v>정보보호설비</v>
          </cell>
          <cell r="H934" t="str">
            <v>정보보호 패키지</v>
          </cell>
          <cell r="I934" t="str">
            <v>출입관리 SW</v>
          </cell>
          <cell r="K934" t="str">
            <v xml:space="preserve">[일반] 정보보호설비 정보보호 패키지 출입관리 SW </v>
          </cell>
          <cell r="L934" t="str">
            <v>식</v>
          </cell>
          <cell r="M934">
            <v>143671</v>
          </cell>
          <cell r="N934">
            <v>143671</v>
          </cell>
          <cell r="R934" t="str">
            <v/>
          </cell>
        </row>
        <row r="935">
          <cell r="B935">
            <v>20001934</v>
          </cell>
          <cell r="E935" t="str">
            <v>패키지S/W유지보수</v>
          </cell>
          <cell r="F935" t="str">
            <v>[일반]</v>
          </cell>
          <cell r="G935" t="str">
            <v>정보보호설비</v>
          </cell>
          <cell r="H935" t="str">
            <v>정보보호 패키지</v>
          </cell>
          <cell r="I935" t="str">
            <v>네트워크보안접속S/W(#2)</v>
          </cell>
          <cell r="K935" t="str">
            <v xml:space="preserve">[일반] 정보보호설비 정보보호 패키지 네트워크보안접속S/W(#2) </v>
          </cell>
          <cell r="L935" t="str">
            <v>식</v>
          </cell>
          <cell r="M935">
            <v>756564</v>
          </cell>
          <cell r="N935">
            <v>756564</v>
          </cell>
          <cell r="R935" t="str">
            <v/>
          </cell>
        </row>
        <row r="936">
          <cell r="B936">
            <v>20001935</v>
          </cell>
          <cell r="E936" t="str">
            <v>패키지S/W유지보수</v>
          </cell>
          <cell r="F936" t="str">
            <v>[일반]</v>
          </cell>
          <cell r="G936" t="str">
            <v>송변전통합시스템</v>
          </cell>
          <cell r="H936" t="str">
            <v>정보보호 패키지</v>
          </cell>
          <cell r="I936" t="str">
            <v>휴대용 저장매체 통합관리 S/W</v>
          </cell>
          <cell r="K936" t="str">
            <v xml:space="preserve">[일반] 송변전통합시스템 정보보호 패키지 휴대용 저장매체 통합관리 S/W </v>
          </cell>
          <cell r="L936" t="str">
            <v>식</v>
          </cell>
          <cell r="M936">
            <v>139036</v>
          </cell>
          <cell r="N936">
            <v>139036</v>
          </cell>
          <cell r="R936" t="str">
            <v/>
          </cell>
        </row>
        <row r="937">
          <cell r="B937">
            <v>20001936</v>
          </cell>
          <cell r="E937" t="str">
            <v>패키지S/W유지보수</v>
          </cell>
          <cell r="F937" t="str">
            <v>[일반]</v>
          </cell>
          <cell r="G937" t="str">
            <v>정보보호설비</v>
          </cell>
          <cell r="H937" t="str">
            <v>정보보호 패키지</v>
          </cell>
          <cell r="I937" t="str">
            <v>내피씨지키미시스템</v>
          </cell>
          <cell r="K937" t="str">
            <v xml:space="preserve">[일반] 정보보호설비 정보보호 패키지 내피씨지키미시스템 </v>
          </cell>
          <cell r="L937" t="str">
            <v>식</v>
          </cell>
          <cell r="M937">
            <v>2829338</v>
          </cell>
          <cell r="N937">
            <v>2829338</v>
          </cell>
          <cell r="R937" t="str">
            <v/>
          </cell>
        </row>
        <row r="938">
          <cell r="B938">
            <v>20001937</v>
          </cell>
          <cell r="E938" t="str">
            <v>패키지S/W유지보수</v>
          </cell>
          <cell r="F938" t="str">
            <v>[일반]</v>
          </cell>
          <cell r="G938" t="str">
            <v>전산설비</v>
          </cell>
          <cell r="H938" t="str">
            <v>KEPCO-EP</v>
          </cell>
          <cell r="I938" t="str">
            <v>KEPCO-EP(Oracle11g)</v>
          </cell>
          <cell r="K938" t="str">
            <v xml:space="preserve">[일반] 전산설비 KEPCO-EP KEPCO-EP(Oracle11g) </v>
          </cell>
          <cell r="L938" t="str">
            <v>식</v>
          </cell>
          <cell r="M938">
            <v>411326</v>
          </cell>
          <cell r="N938">
            <v>411326</v>
          </cell>
          <cell r="R938" t="str">
            <v/>
          </cell>
        </row>
        <row r="939">
          <cell r="B939">
            <v>20001938</v>
          </cell>
          <cell r="E939" t="str">
            <v>패키지S/W유지보수</v>
          </cell>
          <cell r="F939" t="str">
            <v>[일반]</v>
          </cell>
          <cell r="G939" t="str">
            <v>전산설비</v>
          </cell>
          <cell r="H939" t="str">
            <v>KEPCO-EP</v>
          </cell>
          <cell r="I939" t="str">
            <v>KEPCO-EP(SNFS)</v>
          </cell>
          <cell r="K939" t="str">
            <v xml:space="preserve">[일반] 전산설비 KEPCO-EP KEPCO-EP(SNFS) </v>
          </cell>
          <cell r="L939" t="str">
            <v>식</v>
          </cell>
          <cell r="M939">
            <v>115122</v>
          </cell>
          <cell r="N939">
            <v>115122</v>
          </cell>
          <cell r="R939" t="str">
            <v/>
          </cell>
        </row>
        <row r="940">
          <cell r="B940">
            <v>20001939</v>
          </cell>
          <cell r="E940" t="str">
            <v>패키지S/W유지보수</v>
          </cell>
          <cell r="F940" t="str">
            <v>[일반]</v>
          </cell>
          <cell r="G940" t="str">
            <v>전산설비</v>
          </cell>
          <cell r="H940" t="str">
            <v>KEPCO-EP</v>
          </cell>
          <cell r="I940" t="str">
            <v>KEPCO-EP(Myserver HA)</v>
          </cell>
          <cell r="K940" t="str">
            <v xml:space="preserve">[일반] 전산설비 KEPCO-EP KEPCO-EP(Myserver HA) </v>
          </cell>
          <cell r="L940" t="str">
            <v>식</v>
          </cell>
          <cell r="M940">
            <v>108088</v>
          </cell>
          <cell r="N940">
            <v>108088</v>
          </cell>
          <cell r="R940" t="str">
            <v/>
          </cell>
        </row>
        <row r="941">
          <cell r="B941">
            <v>20001940</v>
          </cell>
          <cell r="E941" t="str">
            <v>패키지S/W유지보수</v>
          </cell>
          <cell r="F941" t="str">
            <v>[일반]</v>
          </cell>
          <cell r="G941" t="str">
            <v>전산설비</v>
          </cell>
          <cell r="H941" t="str">
            <v>KEPCO-EP</v>
          </cell>
          <cell r="I941" t="str">
            <v>KEPCO-EP(Oracle(인터넷망))</v>
          </cell>
          <cell r="K941" t="str">
            <v xml:space="preserve">[일반] 전산설비 KEPCO-EP KEPCO-EP(Oracle(인터넷망)) </v>
          </cell>
          <cell r="L941" t="str">
            <v>식</v>
          </cell>
          <cell r="M941">
            <v>174291</v>
          </cell>
          <cell r="N941">
            <v>174291</v>
          </cell>
          <cell r="R941" t="str">
            <v/>
          </cell>
        </row>
        <row r="942">
          <cell r="B942">
            <v>20001941</v>
          </cell>
          <cell r="E942" t="str">
            <v>패키지S/W유지보수</v>
          </cell>
          <cell r="F942" t="str">
            <v>[일반]</v>
          </cell>
          <cell r="G942" t="str">
            <v>정보보호설비</v>
          </cell>
          <cell r="H942" t="str">
            <v>원격검침시스템</v>
          </cell>
          <cell r="I942" t="str">
            <v>계기관리S/W ver.2</v>
          </cell>
          <cell r="K942" t="str">
            <v xml:space="preserve">[일반] 정보보호설비 원격검침시스템 계기관리S/W ver.2 </v>
          </cell>
          <cell r="L942" t="str">
            <v>식</v>
          </cell>
          <cell r="M942">
            <v>4737534</v>
          </cell>
          <cell r="N942">
            <v>4737534</v>
          </cell>
          <cell r="R942" t="str">
            <v/>
          </cell>
        </row>
        <row r="943">
          <cell r="B943">
            <v>20001942</v>
          </cell>
          <cell r="E943" t="str">
            <v>패키지S/W유지보수</v>
          </cell>
          <cell r="F943" t="str">
            <v>[일반]</v>
          </cell>
          <cell r="G943" t="str">
            <v>정보보호설비</v>
          </cell>
          <cell r="H943" t="str">
            <v>원격검침시스템</v>
          </cell>
          <cell r="I943" t="str">
            <v>현장지원S/W ver.2</v>
          </cell>
          <cell r="K943" t="str">
            <v xml:space="preserve">[일반] 정보보호설비 원격검침시스템 현장지원S/W ver.2 </v>
          </cell>
          <cell r="L943" t="str">
            <v>식</v>
          </cell>
          <cell r="M943">
            <v>607640</v>
          </cell>
          <cell r="N943">
            <v>607640</v>
          </cell>
          <cell r="R943" t="str">
            <v/>
          </cell>
        </row>
        <row r="944">
          <cell r="B944">
            <v>20001943</v>
          </cell>
          <cell r="E944" t="str">
            <v>패키지S/W유지보수</v>
          </cell>
          <cell r="F944" t="str">
            <v>[일반]</v>
          </cell>
          <cell r="G944" t="str">
            <v>전산설비</v>
          </cell>
          <cell r="H944" t="str">
            <v>데이터센타시스템</v>
          </cell>
          <cell r="I944" t="str">
            <v>DCIM용 RDBMS_ORACLE</v>
          </cell>
          <cell r="K944" t="str">
            <v xml:space="preserve">[일반] 전산설비 데이터센타시스템 DCIM용 RDBMS_ORACLE </v>
          </cell>
          <cell r="L944" t="str">
            <v>식</v>
          </cell>
          <cell r="M944">
            <v>296294</v>
          </cell>
          <cell r="N944">
            <v>296294</v>
          </cell>
          <cell r="R944" t="str">
            <v/>
          </cell>
        </row>
        <row r="945">
          <cell r="B945">
            <v>20001944</v>
          </cell>
          <cell r="E945" t="str">
            <v>패키지S/W유지보수</v>
          </cell>
          <cell r="F945" t="str">
            <v>[일반]</v>
          </cell>
          <cell r="G945" t="str">
            <v>전산설비</v>
          </cell>
          <cell r="H945" t="str">
            <v>데이터센타시스템</v>
          </cell>
          <cell r="I945" t="str">
            <v>DCIM 3D 통합관제 S/W</v>
          </cell>
          <cell r="K945" t="str">
            <v xml:space="preserve">[일반] 전산설비 데이터센타시스템 DCIM 3D 통합관제 S/W </v>
          </cell>
          <cell r="L945" t="str">
            <v>식</v>
          </cell>
          <cell r="M945">
            <v>334429</v>
          </cell>
          <cell r="N945">
            <v>334429</v>
          </cell>
          <cell r="R945" t="str">
            <v/>
          </cell>
        </row>
        <row r="946">
          <cell r="B946">
            <v>20001945</v>
          </cell>
          <cell r="E946" t="str">
            <v>패키지S/W유지보수</v>
          </cell>
          <cell r="F946" t="str">
            <v>[일반]</v>
          </cell>
          <cell r="G946" t="str">
            <v>전산설비</v>
          </cell>
          <cell r="H946" t="str">
            <v>데이터센타시스템</v>
          </cell>
          <cell r="I946" t="str">
            <v>DCIM 데이터 연계 S/W 매니저</v>
          </cell>
          <cell r="K946" t="str">
            <v xml:space="preserve">[일반] 전산설비 데이터센타시스템 DCIM 데이터 연계 S/W 매니저 </v>
          </cell>
          <cell r="L946" t="str">
            <v>식</v>
          </cell>
          <cell r="M946">
            <v>153167</v>
          </cell>
          <cell r="N946">
            <v>153167</v>
          </cell>
          <cell r="R946" t="str">
            <v/>
          </cell>
        </row>
        <row r="947">
          <cell r="B947">
            <v>20001946</v>
          </cell>
          <cell r="E947" t="str">
            <v>패키지S/W유지보수</v>
          </cell>
          <cell r="F947" t="str">
            <v>[일반]</v>
          </cell>
          <cell r="G947" t="str">
            <v>전산설비</v>
          </cell>
          <cell r="H947" t="str">
            <v>데이터센타시스템</v>
          </cell>
          <cell r="I947" t="str">
            <v>DCIM 데이터 연계 S/W 에이전트</v>
          </cell>
          <cell r="K947" t="str">
            <v xml:space="preserve">[일반] 전산설비 데이터센타시스템 DCIM 데이터 연계 S/W 에이전트 </v>
          </cell>
          <cell r="L947" t="str">
            <v>식</v>
          </cell>
          <cell r="M947">
            <v>102990</v>
          </cell>
          <cell r="N947">
            <v>102990</v>
          </cell>
          <cell r="R947" t="str">
            <v/>
          </cell>
        </row>
        <row r="948">
          <cell r="B948">
            <v>20001947</v>
          </cell>
          <cell r="E948" t="str">
            <v>패키지S/W유지보수</v>
          </cell>
          <cell r="F948" t="str">
            <v>[일반]</v>
          </cell>
          <cell r="G948" t="str">
            <v>전산설비</v>
          </cell>
          <cell r="H948" t="str">
            <v>데이터센타시스템</v>
          </cell>
          <cell r="I948" t="str">
            <v>DCIM 보고서 S/W</v>
          </cell>
          <cell r="K948" t="str">
            <v xml:space="preserve">[일반] 전산설비 데이터센타시스템 DCIM 보고서 S/W </v>
          </cell>
          <cell r="L948" t="str">
            <v>식</v>
          </cell>
          <cell r="M948">
            <v>68550</v>
          </cell>
          <cell r="N948">
            <v>68550</v>
          </cell>
          <cell r="R948" t="str">
            <v/>
          </cell>
        </row>
        <row r="949">
          <cell r="B949">
            <v>20001948</v>
          </cell>
          <cell r="E949" t="str">
            <v>패키지S/W유지보수</v>
          </cell>
          <cell r="F949" t="str">
            <v>[일반]</v>
          </cell>
          <cell r="G949" t="str">
            <v>전산설비</v>
          </cell>
          <cell r="H949" t="str">
            <v>송변전통합시스템</v>
          </cell>
          <cell r="I949" t="str">
            <v>송변전통합(HA S/W for Windows)</v>
          </cell>
          <cell r="K949" t="str">
            <v xml:space="preserve">[일반] 전산설비 송변전통합시스템 송변전통합(HA S/W for Windows) </v>
          </cell>
          <cell r="L949" t="str">
            <v>식</v>
          </cell>
          <cell r="M949">
            <v>97840</v>
          </cell>
          <cell r="N949">
            <v>97840</v>
          </cell>
          <cell r="R949" t="str">
            <v/>
          </cell>
        </row>
        <row r="950">
          <cell r="B950">
            <v>20001949</v>
          </cell>
          <cell r="E950" t="str">
            <v>패키지S/W유지보수</v>
          </cell>
          <cell r="F950" t="str">
            <v>[일반]</v>
          </cell>
          <cell r="G950" t="str">
            <v>전산설비</v>
          </cell>
          <cell r="H950" t="str">
            <v>송변전통합시스템</v>
          </cell>
          <cell r="I950" t="str">
            <v>송변전통합시스템(DBMS,본사)_MS-SQL</v>
          </cell>
          <cell r="K950" t="str">
            <v xml:space="preserve">[일반] 전산설비 송변전통합시스템 송변전통합시스템(DBMS,본사)_MS-SQL </v>
          </cell>
          <cell r="L950" t="str">
            <v>식</v>
          </cell>
          <cell r="M950">
            <v>226578</v>
          </cell>
          <cell r="N950">
            <v>226578</v>
          </cell>
          <cell r="R950" t="str">
            <v/>
          </cell>
        </row>
        <row r="951">
          <cell r="B951">
            <v>20001950</v>
          </cell>
          <cell r="E951" t="str">
            <v>패키지S/W유지보수</v>
          </cell>
          <cell r="F951" t="str">
            <v>[일반]</v>
          </cell>
          <cell r="G951" t="str">
            <v>전산설비</v>
          </cell>
          <cell r="H951" t="str">
            <v>송변전통합시스템</v>
          </cell>
          <cell r="I951" t="str">
            <v>통합상담 관리S/W</v>
          </cell>
          <cell r="K951" t="str">
            <v xml:space="preserve">[일반] 전산설비 송변전통합시스템 통합상담 관리S/W </v>
          </cell>
          <cell r="L951" t="str">
            <v>식</v>
          </cell>
          <cell r="M951">
            <v>4831465</v>
          </cell>
          <cell r="N951">
            <v>4831465</v>
          </cell>
          <cell r="R951" t="str">
            <v/>
          </cell>
        </row>
        <row r="952">
          <cell r="B952">
            <v>20001951</v>
          </cell>
          <cell r="E952" t="str">
            <v>패키지S/W유지보수</v>
          </cell>
          <cell r="F952" t="str">
            <v>[일반]</v>
          </cell>
          <cell r="G952" t="str">
            <v>전산설비</v>
          </cell>
          <cell r="H952" t="str">
            <v>송변전통합시스템</v>
          </cell>
          <cell r="I952" t="str">
            <v>상담시스템 통합 DBMS_ORACLE</v>
          </cell>
          <cell r="K952" t="str">
            <v xml:space="preserve">[일반] 전산설비 송변전통합시스템 상담시스템 통합 DBMS_ORACLE </v>
          </cell>
          <cell r="L952" t="str">
            <v>식</v>
          </cell>
          <cell r="M952">
            <v>237684</v>
          </cell>
          <cell r="N952">
            <v>237684</v>
          </cell>
          <cell r="R952" t="str">
            <v/>
          </cell>
        </row>
        <row r="953">
          <cell r="B953">
            <v>20001952</v>
          </cell>
          <cell r="E953" t="str">
            <v>패키지S/W유지보수</v>
          </cell>
          <cell r="F953" t="str">
            <v>[일반]</v>
          </cell>
          <cell r="G953" t="str">
            <v>정보보호설비</v>
          </cell>
          <cell r="H953" t="str">
            <v>정보보호 패키지</v>
          </cell>
          <cell r="I953" t="str">
            <v>DB암호화 솔루션</v>
          </cell>
          <cell r="K953" t="str">
            <v xml:space="preserve">[일반] 정보보호설비 정보보호 패키지 DB암호화 솔루션 </v>
          </cell>
          <cell r="L953" t="str">
            <v>식</v>
          </cell>
          <cell r="M953">
            <v>234083</v>
          </cell>
          <cell r="N953">
            <v>234083</v>
          </cell>
          <cell r="R953" t="str">
            <v/>
          </cell>
        </row>
        <row r="954">
          <cell r="B954">
            <v>20001953</v>
          </cell>
          <cell r="E954" t="str">
            <v>패키지S/W유지보수</v>
          </cell>
          <cell r="F954" t="str">
            <v>[일반]</v>
          </cell>
          <cell r="G954" t="str">
            <v>정보보호설비</v>
          </cell>
          <cell r="H954" t="str">
            <v>정보보호 패키지</v>
          </cell>
          <cell r="I954" t="str">
            <v>사용자 프로그램(모바일,PC)</v>
          </cell>
          <cell r="K954" t="str">
            <v xml:space="preserve">[일반] 정보보호설비 정보보호 패키지 사용자 프로그램(모바일,PC) </v>
          </cell>
          <cell r="L954" t="str">
            <v>식</v>
          </cell>
          <cell r="M954">
            <v>1582501</v>
          </cell>
          <cell r="N954">
            <v>1582501</v>
          </cell>
          <cell r="R954" t="str">
            <v/>
          </cell>
        </row>
        <row r="955">
          <cell r="B955">
            <v>20001954</v>
          </cell>
          <cell r="E955" t="str">
            <v>패키지S/W유지보수</v>
          </cell>
          <cell r="F955" t="str">
            <v>[일반]</v>
          </cell>
          <cell r="G955" t="str">
            <v>교환설비</v>
          </cell>
          <cell r="H955" t="str">
            <v>CTI시스템</v>
          </cell>
          <cell r="I955" t="str">
            <v>고객센터(VTM Call Link Server)</v>
          </cell>
          <cell r="K955" t="str">
            <v xml:space="preserve">[일반] 교환설비 CTI시스템 고객센터(VTM Call Link Server) </v>
          </cell>
          <cell r="L955" t="str">
            <v>식</v>
          </cell>
          <cell r="M955">
            <v>260</v>
          </cell>
          <cell r="N955">
            <v>260</v>
          </cell>
          <cell r="R955" t="str">
            <v/>
          </cell>
        </row>
        <row r="956">
          <cell r="B956">
            <v>20001955</v>
          </cell>
          <cell r="E956" t="str">
            <v>패키지S/W유지보수</v>
          </cell>
          <cell r="F956" t="str">
            <v>[일반]</v>
          </cell>
          <cell r="G956" t="str">
            <v>교환설비</v>
          </cell>
          <cell r="H956" t="str">
            <v>CTI시스템</v>
          </cell>
          <cell r="I956" t="str">
            <v>고객센터(VTM Voice Logger)</v>
          </cell>
          <cell r="K956" t="str">
            <v xml:space="preserve">[일반] 교환설비 CTI시스템 고객센터(VTM Voice Logger) </v>
          </cell>
          <cell r="L956" t="str">
            <v>식</v>
          </cell>
          <cell r="M956">
            <v>260</v>
          </cell>
          <cell r="N956">
            <v>260</v>
          </cell>
          <cell r="R956" t="str">
            <v/>
          </cell>
        </row>
        <row r="957">
          <cell r="B957">
            <v>20001956</v>
          </cell>
          <cell r="E957" t="str">
            <v>패키지S/W유지보수</v>
          </cell>
          <cell r="F957" t="str">
            <v>[일반]</v>
          </cell>
          <cell r="G957" t="str">
            <v>교환설비</v>
          </cell>
          <cell r="H957" t="str">
            <v>CTI시스템</v>
          </cell>
          <cell r="I957" t="str">
            <v>고객센터(Storage Center Server)</v>
          </cell>
          <cell r="K957" t="str">
            <v xml:space="preserve">[일반] 교환설비 CTI시스템 고객센터(Storage Center Server) </v>
          </cell>
          <cell r="L957" t="str">
            <v>식</v>
          </cell>
          <cell r="M957">
            <v>847299</v>
          </cell>
          <cell r="N957">
            <v>847299</v>
          </cell>
          <cell r="R957" t="str">
            <v/>
          </cell>
        </row>
        <row r="958">
          <cell r="B958">
            <v>20001957</v>
          </cell>
          <cell r="E958" t="str">
            <v>패키지S/W유지보수</v>
          </cell>
          <cell r="F958" t="str">
            <v>[일반]</v>
          </cell>
          <cell r="G958" t="str">
            <v>교환설비</v>
          </cell>
          <cell r="H958" t="str">
            <v>CTI시스템</v>
          </cell>
          <cell r="I958" t="str">
            <v>고객센터(대용량 Storage Array)</v>
          </cell>
          <cell r="K958" t="str">
            <v xml:space="preserve">[일반] 교환설비 CTI시스템 고객센터(대용량 Storage Array) </v>
          </cell>
          <cell r="L958" t="str">
            <v>식</v>
          </cell>
          <cell r="M958">
            <v>847299</v>
          </cell>
          <cell r="N958">
            <v>847299</v>
          </cell>
          <cell r="R958" t="str">
            <v/>
          </cell>
        </row>
        <row r="959">
          <cell r="B959">
            <v>20001958</v>
          </cell>
          <cell r="E959" t="str">
            <v>패키지S/W유지보수</v>
          </cell>
          <cell r="F959" t="str">
            <v>[일반]</v>
          </cell>
          <cell r="G959" t="str">
            <v>전산설비</v>
          </cell>
          <cell r="H959" t="str">
            <v>KEPCO-EP</v>
          </cell>
          <cell r="I959" t="str">
            <v>KEPCO-EP(웹프리젠스S/W)</v>
          </cell>
          <cell r="K959" t="str">
            <v xml:space="preserve">[일반] 전산설비 KEPCO-EP KEPCO-EP(웹프리젠스S/W) </v>
          </cell>
          <cell r="L959" t="str">
            <v>식</v>
          </cell>
          <cell r="M959">
            <v>236310</v>
          </cell>
          <cell r="N959">
            <v>236310</v>
          </cell>
          <cell r="R959" t="str">
            <v/>
          </cell>
        </row>
        <row r="960">
          <cell r="B960">
            <v>20001959</v>
          </cell>
          <cell r="E960" t="str">
            <v>패키지S/W유지보수</v>
          </cell>
          <cell r="F960" t="str">
            <v>[일반]</v>
          </cell>
          <cell r="G960" t="str">
            <v>전산설비</v>
          </cell>
          <cell r="H960" t="str">
            <v>KEPCO-EP</v>
          </cell>
          <cell r="I960" t="str">
            <v>KEPCO-EP(메신저 연계 표준 API S/W)</v>
          </cell>
          <cell r="K960" t="str">
            <v xml:space="preserve">[일반] 전산설비 KEPCO-EP KEPCO-EP(메신저 연계 표준 API S/W) </v>
          </cell>
          <cell r="L960" t="str">
            <v>식</v>
          </cell>
          <cell r="M960">
            <v>1680352</v>
          </cell>
          <cell r="N960">
            <v>1680352</v>
          </cell>
          <cell r="R960" t="str">
            <v/>
          </cell>
        </row>
        <row r="961">
          <cell r="B961">
            <v>20001960</v>
          </cell>
          <cell r="E961" t="str">
            <v>패키지S/W유지보수</v>
          </cell>
          <cell r="F961" t="str">
            <v>[일반]</v>
          </cell>
          <cell r="G961" t="str">
            <v>전산설비</v>
          </cell>
          <cell r="H961" t="str">
            <v>KEPCO-EP</v>
          </cell>
          <cell r="I961" t="str">
            <v>KEPCO-EP(통합인증발급S/W)</v>
          </cell>
          <cell r="K961" t="str">
            <v xml:space="preserve">[일반] 전산설비 KEPCO-EP KEPCO-EP(통합인증발급S/W) </v>
          </cell>
          <cell r="L961" t="str">
            <v>식</v>
          </cell>
          <cell r="M961">
            <v>1506546</v>
          </cell>
          <cell r="N961">
            <v>1506546</v>
          </cell>
          <cell r="R961" t="str">
            <v/>
          </cell>
        </row>
        <row r="962">
          <cell r="B962">
            <v>20001961</v>
          </cell>
          <cell r="E962" t="str">
            <v>패키지S/W유지보수</v>
          </cell>
          <cell r="F962" t="str">
            <v>[일반]</v>
          </cell>
          <cell r="G962" t="str">
            <v>전산설비</v>
          </cell>
          <cell r="H962" t="str">
            <v>KEPCO-EP</v>
          </cell>
          <cell r="I962" t="str">
            <v>KEPCO-EP(유효성체크S/W)</v>
          </cell>
          <cell r="K962" t="str">
            <v xml:space="preserve">[일반] 전산설비 KEPCO-EP KEPCO-EP(유효성체크S/W) </v>
          </cell>
          <cell r="L962" t="str">
            <v>식</v>
          </cell>
          <cell r="M962">
            <v>1141581</v>
          </cell>
          <cell r="N962">
            <v>1141581</v>
          </cell>
          <cell r="R962" t="str">
            <v/>
          </cell>
        </row>
        <row r="963">
          <cell r="B963">
            <v>20001962</v>
          </cell>
          <cell r="E963" t="str">
            <v>패키지S/W유지보수</v>
          </cell>
          <cell r="F963" t="str">
            <v>[일반]</v>
          </cell>
          <cell r="G963" t="str">
            <v>전산설비</v>
          </cell>
          <cell r="H963" t="str">
            <v>KEPCO-EP</v>
          </cell>
          <cell r="I963" t="str">
            <v>KEPCO-EP(SSO인증연계S/W)</v>
          </cell>
          <cell r="K963" t="str">
            <v xml:space="preserve">[일반] 전산설비 KEPCO-EP KEPCO-EP(SSO인증연계S/W) </v>
          </cell>
          <cell r="L963" t="str">
            <v>식</v>
          </cell>
          <cell r="M963">
            <v>832138</v>
          </cell>
          <cell r="N963">
            <v>832138</v>
          </cell>
          <cell r="R963" t="str">
            <v/>
          </cell>
        </row>
        <row r="964">
          <cell r="B964">
            <v>20001963</v>
          </cell>
          <cell r="E964" t="str">
            <v>패키지S/W유지보수</v>
          </cell>
          <cell r="F964" t="str">
            <v>[일반]</v>
          </cell>
          <cell r="G964" t="str">
            <v>전산설비</v>
          </cell>
          <cell r="H964" t="str">
            <v>KEPCO-EP</v>
          </cell>
          <cell r="I964" t="str">
            <v>KEPCO-EP(규정관리솔루션S/W)</v>
          </cell>
          <cell r="K964" t="str">
            <v xml:space="preserve">[일반] 전산설비 KEPCO-EP KEPCO-EP(규정관리솔루션S/W) </v>
          </cell>
          <cell r="L964" t="str">
            <v>식</v>
          </cell>
          <cell r="M964">
            <v>1819501</v>
          </cell>
          <cell r="N964">
            <v>1819501</v>
          </cell>
          <cell r="R964" t="str">
            <v/>
          </cell>
        </row>
        <row r="965">
          <cell r="B965">
            <v>20001964</v>
          </cell>
          <cell r="E965" t="str">
            <v>패키지S/W유지보수</v>
          </cell>
          <cell r="F965" t="str">
            <v>[일반]</v>
          </cell>
          <cell r="G965" t="str">
            <v>전산설비</v>
          </cell>
          <cell r="H965" t="str">
            <v>KEPCO-EP</v>
          </cell>
          <cell r="I965" t="str">
            <v>KEPCO-EP(통합주소록S/W)</v>
          </cell>
          <cell r="K965" t="str">
            <v xml:space="preserve">[일반] 전산설비 KEPCO-EP KEPCO-EP(통합주소록S/W) </v>
          </cell>
          <cell r="L965" t="str">
            <v>식</v>
          </cell>
          <cell r="M965">
            <v>853662</v>
          </cell>
          <cell r="N965">
            <v>853662</v>
          </cell>
          <cell r="R965" t="str">
            <v/>
          </cell>
        </row>
        <row r="966">
          <cell r="B966">
            <v>20001965</v>
          </cell>
          <cell r="E966" t="str">
            <v>패키지S/W유지보수</v>
          </cell>
          <cell r="F966" t="str">
            <v>[일반]</v>
          </cell>
          <cell r="G966" t="str">
            <v>전산설비</v>
          </cell>
          <cell r="H966" t="str">
            <v>KEPCO-EP</v>
          </cell>
          <cell r="I966" t="str">
            <v>KEPCO-EP(WEB/WAS SW(e-kepco,16core))</v>
          </cell>
          <cell r="K966" t="str">
            <v xml:space="preserve">[일반] 전산설비 KEPCO-EP KEPCO-EP(WEB/WAS SW(e-kepco,16core)) </v>
          </cell>
          <cell r="L966" t="str">
            <v>식</v>
          </cell>
          <cell r="M966">
            <v>628228</v>
          </cell>
          <cell r="N966">
            <v>628228</v>
          </cell>
          <cell r="R966" t="str">
            <v/>
          </cell>
        </row>
        <row r="967">
          <cell r="B967">
            <v>20001966</v>
          </cell>
          <cell r="E967" t="str">
            <v>패키지S/W유지보수</v>
          </cell>
          <cell r="F967" t="str">
            <v>[일반]</v>
          </cell>
          <cell r="G967" t="str">
            <v>전산설비</v>
          </cell>
          <cell r="H967" t="str">
            <v>통합전자문서관리시스템</v>
          </cell>
          <cell r="I967" t="str">
            <v>기록물관리시스템 리포팅툴</v>
          </cell>
          <cell r="K967" t="str">
            <v xml:space="preserve">[일반] 전산설비 통합전자문서관리시스템 기록물관리시스템 리포팅툴 </v>
          </cell>
          <cell r="L967" t="str">
            <v>식</v>
          </cell>
          <cell r="M967">
            <v>154485</v>
          </cell>
          <cell r="N967">
            <v>154485</v>
          </cell>
          <cell r="R967" t="str">
            <v/>
          </cell>
        </row>
        <row r="968">
          <cell r="B968">
            <v>20001967</v>
          </cell>
          <cell r="E968" t="str">
            <v>패키지S/W유지보수</v>
          </cell>
          <cell r="F968" t="str">
            <v>[일반]</v>
          </cell>
          <cell r="G968" t="str">
            <v>전산설비</v>
          </cell>
          <cell r="H968" t="str">
            <v>통합전자문서관리시스템</v>
          </cell>
          <cell r="I968" t="str">
            <v>기록물관리시스템 Legacy 연계 S/W</v>
          </cell>
          <cell r="K968" t="str">
            <v xml:space="preserve">[일반] 전산설비 통합전자문서관리시스템 기록물관리시스템 Legacy 연계 S/W </v>
          </cell>
          <cell r="L968" t="str">
            <v>식</v>
          </cell>
          <cell r="M968">
            <v>1287373</v>
          </cell>
          <cell r="N968">
            <v>1287373</v>
          </cell>
          <cell r="R968" t="str">
            <v/>
          </cell>
        </row>
        <row r="969">
          <cell r="B969">
            <v>20001968</v>
          </cell>
          <cell r="E969" t="str">
            <v>패키지S/W유지보수</v>
          </cell>
          <cell r="F969" t="str">
            <v>[일반]</v>
          </cell>
          <cell r="G969" t="str">
            <v>전산설비</v>
          </cell>
          <cell r="H969" t="str">
            <v>통합전자문서관리시스템</v>
          </cell>
          <cell r="I969" t="str">
            <v>기록물관리시스템 대용량 송수신 S/W</v>
          </cell>
          <cell r="K969" t="str">
            <v xml:space="preserve">[일반] 전산설비 통합전자문서관리시스템 기록물관리시스템 대용량 송수신 S/W </v>
          </cell>
          <cell r="L969" t="str">
            <v>식</v>
          </cell>
          <cell r="M969">
            <v>267774</v>
          </cell>
          <cell r="N969">
            <v>267774</v>
          </cell>
          <cell r="R969" t="str">
            <v/>
          </cell>
        </row>
        <row r="970">
          <cell r="B970">
            <v>20001969</v>
          </cell>
          <cell r="E970" t="str">
            <v>패키지S/W유지보수</v>
          </cell>
          <cell r="F970" t="str">
            <v>[일반]</v>
          </cell>
          <cell r="G970" t="str">
            <v>전산설비</v>
          </cell>
          <cell r="H970" t="str">
            <v>통합전자문서관리시스템</v>
          </cell>
          <cell r="I970" t="str">
            <v>기록물관리시스템 관리엔진 S/W 외 1종</v>
          </cell>
          <cell r="K970" t="str">
            <v xml:space="preserve">[일반] 전산설비 통합전자문서관리시스템 기록물관리시스템 관리엔진 S/W 외 1종 </v>
          </cell>
          <cell r="L970" t="str">
            <v>식</v>
          </cell>
          <cell r="M970">
            <v>1603477</v>
          </cell>
          <cell r="N970">
            <v>1603477</v>
          </cell>
          <cell r="R970" t="str">
            <v/>
          </cell>
        </row>
        <row r="971">
          <cell r="B971">
            <v>20001970</v>
          </cell>
          <cell r="E971" t="str">
            <v>패키지S/W유지보수</v>
          </cell>
          <cell r="F971" t="str">
            <v>[일반]</v>
          </cell>
          <cell r="G971" t="str">
            <v>전산설비</v>
          </cell>
          <cell r="H971" t="str">
            <v>시스템S/W</v>
          </cell>
          <cell r="I971" t="str">
            <v>클라우드 프린팅 솔루션</v>
          </cell>
          <cell r="K971" t="str">
            <v xml:space="preserve">[일반] 전산설비 시스템S/W 클라우드 프린팅 솔루션 </v>
          </cell>
          <cell r="L971" t="str">
            <v>식</v>
          </cell>
          <cell r="M971">
            <v>290181</v>
          </cell>
          <cell r="N971">
            <v>290181</v>
          </cell>
          <cell r="R971" t="str">
            <v/>
          </cell>
        </row>
        <row r="972">
          <cell r="B972">
            <v>20001971</v>
          </cell>
          <cell r="E972" t="str">
            <v>패키지S/W유지보수</v>
          </cell>
          <cell r="F972" t="str">
            <v>[일반]</v>
          </cell>
          <cell r="G972" t="str">
            <v>전산설비</v>
          </cell>
          <cell r="H972" t="str">
            <v>시스템S/W</v>
          </cell>
          <cell r="I972" t="str">
            <v>클라우드 프린팅 DBMS</v>
          </cell>
          <cell r="K972" t="str">
            <v xml:space="preserve">[일반] 전산설비 시스템S/W 클라우드 프린팅 DBMS </v>
          </cell>
          <cell r="L972" t="str">
            <v>식</v>
          </cell>
          <cell r="M972">
            <v>31223</v>
          </cell>
          <cell r="N972">
            <v>31223</v>
          </cell>
          <cell r="R972" t="str">
            <v/>
          </cell>
        </row>
        <row r="973">
          <cell r="B973">
            <v>20001972</v>
          </cell>
          <cell r="E973" t="str">
            <v>패키지S/W유지보수</v>
          </cell>
          <cell r="F973" t="str">
            <v>[일반]</v>
          </cell>
          <cell r="G973" t="str">
            <v>전산설비</v>
          </cell>
          <cell r="H973" t="str">
            <v>시스템S/W</v>
          </cell>
          <cell r="I973" t="str">
            <v>이중화 솔루션</v>
          </cell>
          <cell r="K973" t="str">
            <v xml:space="preserve">[일반] 전산설비 시스템S/W 이중화 솔루션 </v>
          </cell>
          <cell r="L973" t="str">
            <v>식</v>
          </cell>
          <cell r="M973">
            <v>68483</v>
          </cell>
          <cell r="N973">
            <v>68483</v>
          </cell>
          <cell r="R973" t="str">
            <v/>
          </cell>
        </row>
        <row r="974">
          <cell r="B974">
            <v>20001973</v>
          </cell>
          <cell r="E974" t="str">
            <v>패키지S/W유지보수</v>
          </cell>
          <cell r="F974" t="str">
            <v>[일반]</v>
          </cell>
          <cell r="G974" t="str">
            <v>전산설비</v>
          </cell>
          <cell r="H974" t="str">
            <v>시스템S/W</v>
          </cell>
          <cell r="I974" t="str">
            <v>PMS 관리솔루션</v>
          </cell>
          <cell r="K974" t="str">
            <v xml:space="preserve">[일반] 전산설비 시스템S/W PMS 관리솔루션 </v>
          </cell>
          <cell r="L974" t="str">
            <v>식</v>
          </cell>
          <cell r="M974">
            <v>570405</v>
          </cell>
          <cell r="N974">
            <v>570405</v>
          </cell>
          <cell r="R974" t="str">
            <v/>
          </cell>
        </row>
        <row r="975">
          <cell r="B975">
            <v>20001974</v>
          </cell>
          <cell r="E975" t="str">
            <v>패키지S/W유지보수</v>
          </cell>
          <cell r="F975" t="str">
            <v>[일반]</v>
          </cell>
          <cell r="G975" t="str">
            <v>전산설비</v>
          </cell>
          <cell r="H975" t="str">
            <v>통합전자문서관리시스템</v>
          </cell>
          <cell r="I975" t="str">
            <v>기록물관리시스템 DBMS</v>
          </cell>
          <cell r="K975" t="str">
            <v xml:space="preserve">[일반] 전산설비 통합전자문서관리시스템 기록물관리시스템 DBMS </v>
          </cell>
          <cell r="L975" t="str">
            <v>식</v>
          </cell>
          <cell r="M975">
            <v>886773</v>
          </cell>
          <cell r="N975">
            <v>886773</v>
          </cell>
          <cell r="R975" t="str">
            <v/>
          </cell>
        </row>
        <row r="976">
          <cell r="B976">
            <v>20001975</v>
          </cell>
          <cell r="E976" t="str">
            <v>패키지S/W유지보수</v>
          </cell>
          <cell r="F976" t="str">
            <v>[일반]</v>
          </cell>
          <cell r="G976" t="str">
            <v>전산설비</v>
          </cell>
          <cell r="H976" t="str">
            <v>통합전자문서관리시스템</v>
          </cell>
          <cell r="I976" t="str">
            <v>기록물관리시스템 가상화모듈</v>
          </cell>
          <cell r="K976" t="str">
            <v xml:space="preserve">[일반] 전산설비 통합전자문서관리시스템 기록물관리시스템 가상화모듈 </v>
          </cell>
          <cell r="L976" t="str">
            <v>식</v>
          </cell>
          <cell r="M976">
            <v>498787</v>
          </cell>
          <cell r="N976">
            <v>498787</v>
          </cell>
          <cell r="R976" t="str">
            <v/>
          </cell>
        </row>
        <row r="977">
          <cell r="B977">
            <v>20001976</v>
          </cell>
          <cell r="E977" t="str">
            <v>패키지S/W유지보수</v>
          </cell>
          <cell r="F977" t="str">
            <v>[일반]</v>
          </cell>
          <cell r="G977" t="str">
            <v>전산설비</v>
          </cell>
          <cell r="H977" t="str">
            <v>KEPCO-EP</v>
          </cell>
          <cell r="I977" t="str">
            <v>파일공유시스템</v>
          </cell>
          <cell r="K977" t="str">
            <v xml:space="preserve">[일반] 전산설비 KEPCO-EP 파일공유시스템 </v>
          </cell>
          <cell r="L977" t="str">
            <v>식</v>
          </cell>
          <cell r="M977">
            <v>104947</v>
          </cell>
          <cell r="N977">
            <v>104947</v>
          </cell>
          <cell r="R977" t="str">
            <v/>
          </cell>
        </row>
        <row r="978">
          <cell r="B978">
            <v>20001977</v>
          </cell>
          <cell r="E978" t="str">
            <v>패키지S/W유지보수</v>
          </cell>
          <cell r="F978" t="str">
            <v>[일반]</v>
          </cell>
          <cell r="G978" t="str">
            <v>전산설비</v>
          </cell>
          <cell r="H978" t="str">
            <v>KEPCO-EP</v>
          </cell>
          <cell r="I978" t="str">
            <v>인터넷망 웹메일 솔루션(SensMail)</v>
          </cell>
          <cell r="K978" t="str">
            <v xml:space="preserve">[일반] 전산설비 KEPCO-EP 인터넷망 웹메일 솔루션(SensMail) </v>
          </cell>
          <cell r="L978" t="str">
            <v>식</v>
          </cell>
          <cell r="M978">
            <v>3295676</v>
          </cell>
          <cell r="N978">
            <v>3295676</v>
          </cell>
          <cell r="R978" t="str">
            <v/>
          </cell>
        </row>
        <row r="979">
          <cell r="B979">
            <v>20001978</v>
          </cell>
          <cell r="E979" t="str">
            <v>패키지S/W유지보수</v>
          </cell>
          <cell r="F979" t="str">
            <v>[일반]</v>
          </cell>
          <cell r="G979" t="str">
            <v>전산설비</v>
          </cell>
          <cell r="H979" t="str">
            <v>KEPCO-EP</v>
          </cell>
          <cell r="I979" t="str">
            <v>KEPCO-EP(DBMS,Oracle11g)</v>
          </cell>
          <cell r="K979" t="str">
            <v xml:space="preserve">[일반] 전산설비 KEPCO-EP KEPCO-EP(DBMS,Oracle11g) </v>
          </cell>
          <cell r="L979" t="str">
            <v>식</v>
          </cell>
          <cell r="M979">
            <v>1310665</v>
          </cell>
          <cell r="N979">
            <v>1310665</v>
          </cell>
          <cell r="R979" t="str">
            <v/>
          </cell>
        </row>
        <row r="980">
          <cell r="B980">
            <v>20001979</v>
          </cell>
          <cell r="E980" t="str">
            <v>패키지S/W유지보수</v>
          </cell>
          <cell r="F980" t="str">
            <v>[일반]</v>
          </cell>
          <cell r="G980" t="str">
            <v>전산설비</v>
          </cell>
          <cell r="H980" t="str">
            <v>KEPCO-EP</v>
          </cell>
          <cell r="I980" t="str">
            <v>KEPCO-EP(WEB S/W, WebtoB)</v>
          </cell>
          <cell r="K980" t="str">
            <v xml:space="preserve">[일반] 전산설비 KEPCO-EP KEPCO-EP(WEB S/W, WebtoB) </v>
          </cell>
          <cell r="L980" t="str">
            <v>식</v>
          </cell>
          <cell r="M980">
            <v>90974</v>
          </cell>
          <cell r="N980">
            <v>90974</v>
          </cell>
          <cell r="R980" t="str">
            <v/>
          </cell>
        </row>
        <row r="981">
          <cell r="B981">
            <v>20001980</v>
          </cell>
          <cell r="E981" t="str">
            <v>패키지S/W유지보수</v>
          </cell>
          <cell r="F981" t="str">
            <v>[일반]</v>
          </cell>
          <cell r="G981" t="str">
            <v>전산설비</v>
          </cell>
          <cell r="H981" t="str">
            <v>KEPCO-EP</v>
          </cell>
          <cell r="I981" t="str">
            <v>KEPCO-EP(WAS S/W, JEUS 7.0)</v>
          </cell>
          <cell r="K981" t="str">
            <v xml:space="preserve">[일반] 전산설비 KEPCO-EP KEPCO-EP(WAS S/W, JEUS 7.0) </v>
          </cell>
          <cell r="L981" t="str">
            <v>식</v>
          </cell>
          <cell r="M981">
            <v>266296</v>
          </cell>
          <cell r="N981">
            <v>266296</v>
          </cell>
          <cell r="R981" t="str">
            <v/>
          </cell>
        </row>
        <row r="982">
          <cell r="B982">
            <v>20001981</v>
          </cell>
          <cell r="E982" t="str">
            <v>패키지S/W유지보수</v>
          </cell>
          <cell r="F982" t="str">
            <v>[일반]</v>
          </cell>
          <cell r="G982" t="str">
            <v>전산설비</v>
          </cell>
          <cell r="H982" t="str">
            <v>KEPCO-EP</v>
          </cell>
          <cell r="I982" t="str">
            <v>백업솔루션 S/W(NSS)</v>
          </cell>
          <cell r="K982" t="str">
            <v xml:space="preserve">[일반] 전산설비 KEPCO-EP 백업솔루션 S/W(NSS) </v>
          </cell>
          <cell r="L982" t="str">
            <v>식</v>
          </cell>
          <cell r="M982">
            <v>1688715</v>
          </cell>
          <cell r="N982">
            <v>1688715</v>
          </cell>
          <cell r="R982" t="str">
            <v/>
          </cell>
        </row>
        <row r="983">
          <cell r="B983">
            <v>20001982</v>
          </cell>
          <cell r="E983" t="str">
            <v>패키지S/W유지보수</v>
          </cell>
          <cell r="F983" t="str">
            <v>[일반]</v>
          </cell>
          <cell r="G983" t="str">
            <v>전산설비</v>
          </cell>
          <cell r="H983" t="str">
            <v>KEPCO-EP</v>
          </cell>
          <cell r="I983" t="str">
            <v>KEPCO-EP(스팸차단시스템 2차) S/W</v>
          </cell>
          <cell r="K983" t="str">
            <v xml:space="preserve">[일반] 전산설비 KEPCO-EP KEPCO-EP(스팸차단시스템 2차) S/W </v>
          </cell>
          <cell r="L983" t="str">
            <v>식</v>
          </cell>
          <cell r="M983">
            <v>926909</v>
          </cell>
          <cell r="N983">
            <v>926909</v>
          </cell>
          <cell r="R983" t="str">
            <v/>
          </cell>
        </row>
        <row r="984">
          <cell r="B984">
            <v>20001983</v>
          </cell>
          <cell r="E984" t="str">
            <v>패키지S/W유지보수</v>
          </cell>
          <cell r="F984" t="str">
            <v>[일반]</v>
          </cell>
          <cell r="G984" t="str">
            <v>전산설비</v>
          </cell>
          <cell r="H984" t="str">
            <v>VLF</v>
          </cell>
          <cell r="I984" t="str">
            <v>VLF DBMS</v>
          </cell>
          <cell r="K984" t="str">
            <v xml:space="preserve">[일반] 전산설비 VLF VLF DBMS </v>
          </cell>
          <cell r="L984" t="str">
            <v>식</v>
          </cell>
          <cell r="M984">
            <v>297184</v>
          </cell>
          <cell r="N984">
            <v>297184</v>
          </cell>
          <cell r="R984" t="str">
            <v/>
          </cell>
        </row>
        <row r="985">
          <cell r="B985">
            <v>20001984</v>
          </cell>
          <cell r="E985" t="str">
            <v>패키지S/W유지보수</v>
          </cell>
          <cell r="F985" t="str">
            <v>[일반]</v>
          </cell>
          <cell r="G985" t="str">
            <v>전산설비</v>
          </cell>
          <cell r="H985" t="str">
            <v>VLF</v>
          </cell>
          <cell r="I985" t="str">
            <v>통합지원중계 S/W</v>
          </cell>
          <cell r="K985" t="str">
            <v xml:space="preserve">[일반] 전산설비 VLF 통합지원중계 S/W </v>
          </cell>
          <cell r="L985" t="str">
            <v>식</v>
          </cell>
          <cell r="M985">
            <v>696525</v>
          </cell>
          <cell r="N985">
            <v>696525</v>
          </cell>
          <cell r="R985" t="str">
            <v/>
          </cell>
        </row>
        <row r="986">
          <cell r="B986">
            <v>20001985</v>
          </cell>
          <cell r="E986" t="str">
            <v>패키지S/W유지보수</v>
          </cell>
          <cell r="F986" t="str">
            <v>[일반]</v>
          </cell>
          <cell r="G986" t="str">
            <v>전산설비</v>
          </cell>
          <cell r="H986" t="str">
            <v>변압기무선부하감시시스템</v>
          </cell>
          <cell r="I986" t="str">
            <v>변압기무선부하감시시스템(주상) RDBMS</v>
          </cell>
          <cell r="K986" t="str">
            <v xml:space="preserve">[일반] 전산설비 변압기무선부하감시시스템 변압기무선부하감시시스템(주상) RDBMS </v>
          </cell>
          <cell r="L986" t="str">
            <v>식</v>
          </cell>
          <cell r="M986">
            <v>198643</v>
          </cell>
          <cell r="N986">
            <v>198643</v>
          </cell>
          <cell r="R986" t="str">
            <v/>
          </cell>
        </row>
        <row r="987">
          <cell r="B987">
            <v>20001986</v>
          </cell>
          <cell r="E987" t="str">
            <v>패키지S/W유지보수</v>
          </cell>
          <cell r="F987" t="str">
            <v>[일반]</v>
          </cell>
          <cell r="G987" t="str">
            <v>전산설비</v>
          </cell>
          <cell r="H987" t="str">
            <v>변압기무선부하감시시스템</v>
          </cell>
          <cell r="I987" t="str">
            <v>변압기무선부하감시시스템(지상) RDBMS</v>
          </cell>
          <cell r="K987" t="str">
            <v xml:space="preserve">[일반] 전산설비 변압기무선부하감시시스템 변압기무선부하감시시스템(지상) RDBMS </v>
          </cell>
          <cell r="L987" t="str">
            <v>식</v>
          </cell>
          <cell r="M987">
            <v>198643</v>
          </cell>
          <cell r="N987">
            <v>198643</v>
          </cell>
          <cell r="R987" t="str">
            <v/>
          </cell>
        </row>
        <row r="988">
          <cell r="B988">
            <v>20001987</v>
          </cell>
          <cell r="E988" t="str">
            <v>패키지S/W유지보수</v>
          </cell>
          <cell r="F988" t="str">
            <v>[일반]</v>
          </cell>
          <cell r="G988" t="str">
            <v>전산설비</v>
          </cell>
          <cell r="H988" t="str">
            <v>정보보호 패키지</v>
          </cell>
          <cell r="I988" t="str">
            <v>무선보안인증시스템 Agent(모바일)</v>
          </cell>
          <cell r="K988" t="str">
            <v xml:space="preserve">[일반] 전산설비 정보보호 패키지 무선보안인증시스템 Agent(모바일) </v>
          </cell>
          <cell r="L988" t="str">
            <v>식</v>
          </cell>
          <cell r="M988">
            <v>453</v>
          </cell>
          <cell r="N988">
            <v>453</v>
          </cell>
          <cell r="R988" t="str">
            <v/>
          </cell>
        </row>
        <row r="989">
          <cell r="B989">
            <v>20001988</v>
          </cell>
          <cell r="E989" t="str">
            <v>패키지S/W유지보수</v>
          </cell>
          <cell r="F989" t="str">
            <v>[일반]</v>
          </cell>
          <cell r="G989" t="str">
            <v>전산설비</v>
          </cell>
          <cell r="H989" t="str">
            <v>정보보호 패키지</v>
          </cell>
          <cell r="I989" t="str">
            <v>무선보안관리시스템(Air Scan)</v>
          </cell>
          <cell r="K989" t="str">
            <v xml:space="preserve">[일반] 전산설비 정보보호 패키지 무선보안관리시스템(Air Scan) </v>
          </cell>
          <cell r="L989" t="str">
            <v>식</v>
          </cell>
          <cell r="M989">
            <v>566444</v>
          </cell>
          <cell r="N989">
            <v>566444</v>
          </cell>
          <cell r="R989" t="str">
            <v/>
          </cell>
        </row>
        <row r="990">
          <cell r="B990">
            <v>20001989</v>
          </cell>
          <cell r="E990" t="str">
            <v>패키지S/W유지보수</v>
          </cell>
          <cell r="F990" t="str">
            <v>[일반]</v>
          </cell>
          <cell r="G990" t="str">
            <v>전산설비</v>
          </cell>
          <cell r="H990" t="str">
            <v>정보보호 패키지</v>
          </cell>
          <cell r="I990" t="str">
            <v>대용량로그분석시스템(OA)</v>
          </cell>
          <cell r="K990" t="str">
            <v xml:space="preserve">[일반] 전산설비 정보보호 패키지 대용량로그분석시스템(OA) </v>
          </cell>
          <cell r="L990" t="str">
            <v>식</v>
          </cell>
          <cell r="M990">
            <v>14933532</v>
          </cell>
          <cell r="N990">
            <v>14933532</v>
          </cell>
          <cell r="R990" t="str">
            <v/>
          </cell>
        </row>
        <row r="991">
          <cell r="B991">
            <v>20001990</v>
          </cell>
          <cell r="E991" t="str">
            <v>패키지S/W유지보수</v>
          </cell>
          <cell r="F991" t="str">
            <v>[일반]</v>
          </cell>
          <cell r="G991" t="str">
            <v>전산설비</v>
          </cell>
          <cell r="H991" t="str">
            <v>정보보호 패키지</v>
          </cell>
          <cell r="I991" t="str">
            <v>대용량로그분석시스템(DAS)</v>
          </cell>
          <cell r="K991" t="str">
            <v xml:space="preserve">[일반] 전산설비 정보보호 패키지 대용량로그분석시스템(DAS) </v>
          </cell>
          <cell r="L991" t="str">
            <v>식</v>
          </cell>
          <cell r="M991">
            <v>2986706</v>
          </cell>
          <cell r="N991">
            <v>2986706</v>
          </cell>
          <cell r="R991" t="str">
            <v/>
          </cell>
        </row>
        <row r="992">
          <cell r="B992">
            <v>20001991</v>
          </cell>
          <cell r="E992" t="str">
            <v>패키지S/W유지보수</v>
          </cell>
          <cell r="F992" t="str">
            <v>[일반]</v>
          </cell>
          <cell r="G992" t="str">
            <v>전산설비</v>
          </cell>
          <cell r="H992" t="str">
            <v>정보보호 패키지</v>
          </cell>
          <cell r="I992" t="str">
            <v>대용량로그분석시스템(SCADA)</v>
          </cell>
          <cell r="K992" t="str">
            <v xml:space="preserve">[일반] 전산설비 정보보호 패키지 대용량로그분석시스템(SCADA) </v>
          </cell>
          <cell r="L992" t="str">
            <v>식</v>
          </cell>
          <cell r="M992">
            <v>1029899</v>
          </cell>
          <cell r="N992">
            <v>1029899</v>
          </cell>
          <cell r="R992" t="str">
            <v/>
          </cell>
        </row>
        <row r="993">
          <cell r="B993">
            <v>20001992</v>
          </cell>
          <cell r="E993" t="str">
            <v>패키지S/W유지보수</v>
          </cell>
          <cell r="F993" t="str">
            <v>[일반]</v>
          </cell>
          <cell r="G993" t="str">
            <v>정보보호설비</v>
          </cell>
          <cell r="H993" t="str">
            <v>정보보호 패키지</v>
          </cell>
          <cell r="I993" t="str">
            <v>스트리밍 솔루션</v>
          </cell>
          <cell r="K993" t="str">
            <v xml:space="preserve">[일반] 정보보호설비 정보보호 패키지 스트리밍 솔루션 </v>
          </cell>
          <cell r="L993" t="str">
            <v>식</v>
          </cell>
          <cell r="M993">
            <v>301729</v>
          </cell>
          <cell r="N993">
            <v>301729</v>
          </cell>
          <cell r="R993" t="str">
            <v/>
          </cell>
        </row>
        <row r="994">
          <cell r="B994">
            <v>20001993</v>
          </cell>
          <cell r="E994" t="str">
            <v>패키지S/W유지보수</v>
          </cell>
          <cell r="F994" t="str">
            <v>[일반]</v>
          </cell>
          <cell r="G994" t="str">
            <v>정보보호설비</v>
          </cell>
          <cell r="H994" t="str">
            <v>정보보호 패키지</v>
          </cell>
          <cell r="I994" t="str">
            <v>보안취약점 점검시스템</v>
          </cell>
          <cell r="K994" t="str">
            <v xml:space="preserve">[일반] 정보보호설비 정보보호 패키지 보안취약점 점검시스템 </v>
          </cell>
          <cell r="L994" t="str">
            <v>식</v>
          </cell>
          <cell r="M994">
            <v>3779728</v>
          </cell>
          <cell r="N994">
            <v>3779728</v>
          </cell>
          <cell r="R994" t="str">
            <v/>
          </cell>
        </row>
        <row r="995">
          <cell r="B995">
            <v>20001994</v>
          </cell>
          <cell r="E995" t="str">
            <v>패키지S/W유지보수</v>
          </cell>
          <cell r="F995" t="str">
            <v>[일반]</v>
          </cell>
          <cell r="G995" t="str">
            <v>정보보호설비</v>
          </cell>
          <cell r="H995" t="str">
            <v>정보보호 패키지</v>
          </cell>
          <cell r="I995" t="str">
            <v>모의해킹시스템</v>
          </cell>
          <cell r="K995" t="str">
            <v xml:space="preserve">[일반] 정보보호설비 정보보호 패키지 모의해킹시스템 </v>
          </cell>
          <cell r="L995" t="str">
            <v>식</v>
          </cell>
          <cell r="M995">
            <v>1493353</v>
          </cell>
          <cell r="N995">
            <v>1493353</v>
          </cell>
          <cell r="R995" t="str">
            <v/>
          </cell>
        </row>
        <row r="996">
          <cell r="B996">
            <v>20001995</v>
          </cell>
          <cell r="E996" t="str">
            <v>패키지S/W유지보수</v>
          </cell>
          <cell r="F996" t="str">
            <v>[일반]</v>
          </cell>
          <cell r="G996" t="str">
            <v>정보보호설비</v>
          </cell>
          <cell r="H996" t="str">
            <v>정보보호 패키지</v>
          </cell>
          <cell r="I996" t="str">
            <v>정보보안사이버 훈련센터 관리 SW</v>
          </cell>
          <cell r="K996" t="str">
            <v xml:space="preserve">[일반] 정보보호설비 정보보호 패키지 정보보안사이버 훈련센터 관리 SW </v>
          </cell>
          <cell r="L996" t="str">
            <v>식</v>
          </cell>
          <cell r="M996">
            <v>875414</v>
          </cell>
          <cell r="N996">
            <v>875414</v>
          </cell>
          <cell r="R996" t="str">
            <v/>
          </cell>
        </row>
        <row r="997">
          <cell r="B997">
            <v>20001996</v>
          </cell>
          <cell r="E997" t="str">
            <v>패키지S/W유지보수</v>
          </cell>
          <cell r="F997" t="str">
            <v>[일반]</v>
          </cell>
          <cell r="G997" t="str">
            <v>정보보호설비</v>
          </cell>
          <cell r="H997" t="str">
            <v>정보보호 패키지</v>
          </cell>
          <cell r="I997" t="str">
            <v>취약점 등급 평가용(컨텐츠)</v>
          </cell>
          <cell r="K997" t="str">
            <v xml:space="preserve">[일반] 정보보호설비 정보보호 패키지 취약점 등급 평가용(컨텐츠) </v>
          </cell>
          <cell r="L997" t="str">
            <v>식</v>
          </cell>
          <cell r="M997">
            <v>15757</v>
          </cell>
          <cell r="N997">
            <v>15757</v>
          </cell>
          <cell r="R997" t="str">
            <v/>
          </cell>
        </row>
        <row r="998">
          <cell r="B998">
            <v>20001997</v>
          </cell>
          <cell r="E998" t="str">
            <v>패키지S/W유지보수</v>
          </cell>
          <cell r="F998" t="str">
            <v>[일반]</v>
          </cell>
          <cell r="G998" t="str">
            <v>정보보호설비</v>
          </cell>
          <cell r="H998" t="str">
            <v>정보보호 패키지</v>
          </cell>
          <cell r="I998" t="str">
            <v>취약점 종합 평가용(컨텐츠)</v>
          </cell>
          <cell r="K998" t="str">
            <v xml:space="preserve">[일반] 정보보호설비 정보보호 패키지 취약점 종합 평가용(컨텐츠) </v>
          </cell>
          <cell r="L998" t="str">
            <v>식</v>
          </cell>
          <cell r="M998">
            <v>20598</v>
          </cell>
          <cell r="N998">
            <v>20598</v>
          </cell>
          <cell r="R998" t="str">
            <v/>
          </cell>
        </row>
        <row r="999">
          <cell r="B999">
            <v>20001998</v>
          </cell>
          <cell r="E999" t="str">
            <v>패키지S/W유지보수</v>
          </cell>
          <cell r="F999" t="str">
            <v>[일반]</v>
          </cell>
          <cell r="G999" t="str">
            <v>정보보호설비</v>
          </cell>
          <cell r="H999" t="str">
            <v>정보보호 패키지</v>
          </cell>
          <cell r="I999" t="str">
            <v>노트북 반출 통합관리시스템</v>
          </cell>
          <cell r="K999" t="str">
            <v xml:space="preserve">[일반] 정보보호설비 정보보호 패키지 노트북 반출 통합관리시스템 </v>
          </cell>
          <cell r="L999" t="str">
            <v>식</v>
          </cell>
          <cell r="M999">
            <v>1544848</v>
          </cell>
          <cell r="N999">
            <v>1544848</v>
          </cell>
          <cell r="R999" t="str">
            <v/>
          </cell>
        </row>
        <row r="1000">
          <cell r="B1000">
            <v>20001999</v>
          </cell>
          <cell r="E1000" t="str">
            <v>패키지S/W유지보수</v>
          </cell>
          <cell r="F1000" t="str">
            <v>[일반]</v>
          </cell>
          <cell r="G1000" t="str">
            <v>정보보호설비</v>
          </cell>
          <cell r="H1000" t="str">
            <v>정보보호 패키지</v>
          </cell>
          <cell r="I1000" t="str">
            <v>OTP 통합관리(OA망)</v>
          </cell>
          <cell r="K1000" t="str">
            <v xml:space="preserve">[일반] 정보보호설비 정보보호 패키지 OTP 통합관리(OA망) </v>
          </cell>
          <cell r="L1000" t="str">
            <v>식</v>
          </cell>
          <cell r="M1000">
            <v>638537</v>
          </cell>
          <cell r="N1000">
            <v>638537</v>
          </cell>
          <cell r="R1000" t="str">
            <v/>
          </cell>
        </row>
        <row r="1001">
          <cell r="B1001">
            <v>20002000</v>
          </cell>
          <cell r="E1001" t="str">
            <v>패키지S/W유지보수</v>
          </cell>
          <cell r="F1001" t="str">
            <v>[일반]</v>
          </cell>
          <cell r="G1001" t="str">
            <v>정보보호설비</v>
          </cell>
          <cell r="H1001" t="str">
            <v>정보보호 패키지</v>
          </cell>
          <cell r="I1001" t="str">
            <v>OTP 통합인증(OA망)</v>
          </cell>
          <cell r="K1001" t="str">
            <v xml:space="preserve">[일반] 정보보호설비 정보보호 패키지 OTP 통합인증(OA망) </v>
          </cell>
          <cell r="L1001" t="str">
            <v>식</v>
          </cell>
          <cell r="M1001">
            <v>926909</v>
          </cell>
          <cell r="N1001">
            <v>926909</v>
          </cell>
          <cell r="R1001" t="str">
            <v/>
          </cell>
        </row>
        <row r="1002">
          <cell r="B1002">
            <v>20002001</v>
          </cell>
          <cell r="E1002" t="str">
            <v>패키지S/W유지보수</v>
          </cell>
          <cell r="F1002" t="str">
            <v>[일반]</v>
          </cell>
          <cell r="G1002" t="str">
            <v>정보보호설비</v>
          </cell>
          <cell r="H1002" t="str">
            <v>정보보호 패키지</v>
          </cell>
          <cell r="I1002" t="str">
            <v>ORACLE(원격검침(RDBMS))</v>
          </cell>
          <cell r="K1002" t="str">
            <v xml:space="preserve">[일반] 정보보호설비 정보보호 패키지 ORACLE(원격검침(RDBMS)) </v>
          </cell>
          <cell r="L1002" t="str">
            <v>식</v>
          </cell>
          <cell r="M1002">
            <v>167022</v>
          </cell>
          <cell r="N1002">
            <v>167022</v>
          </cell>
          <cell r="R1002" t="str">
            <v/>
          </cell>
        </row>
        <row r="1003">
          <cell r="B1003">
            <v>20002002</v>
          </cell>
          <cell r="E1003" t="str">
            <v>패키지S/W유지보수</v>
          </cell>
          <cell r="F1003" t="str">
            <v>[일반]</v>
          </cell>
          <cell r="G1003" t="str">
            <v>정보보호설비</v>
          </cell>
          <cell r="H1003" t="str">
            <v>정보보호 패키지</v>
          </cell>
          <cell r="I1003" t="str">
            <v>VLF 분석S/W</v>
          </cell>
          <cell r="K1003" t="str">
            <v xml:space="preserve">[일반] 정보보호설비 정보보호 패키지 VLF 분석S/W </v>
          </cell>
          <cell r="L1003" t="str">
            <v>식</v>
          </cell>
          <cell r="M1003">
            <v>4587776</v>
          </cell>
          <cell r="N1003">
            <v>4587776</v>
          </cell>
          <cell r="R1003" t="str">
            <v/>
          </cell>
        </row>
        <row r="1004">
          <cell r="B1004">
            <v>20002003</v>
          </cell>
          <cell r="E1004" t="str">
            <v>패키지S/W유지보수</v>
          </cell>
          <cell r="F1004" t="str">
            <v>[일반]</v>
          </cell>
          <cell r="G1004" t="str">
            <v>정보보호설비</v>
          </cell>
          <cell r="H1004" t="str">
            <v>정보보호 패키지</v>
          </cell>
          <cell r="I1004" t="str">
            <v>인터넷망 보조기억매체관리S/W</v>
          </cell>
          <cell r="K1004" t="str">
            <v xml:space="preserve">[일반] 정보보호설비 정보보호 패키지 인터넷망 보조기억매체관리S/W </v>
          </cell>
          <cell r="L1004" t="str">
            <v>식</v>
          </cell>
          <cell r="M1004">
            <v>122558</v>
          </cell>
          <cell r="N1004">
            <v>122558</v>
          </cell>
          <cell r="R1004" t="str">
            <v/>
          </cell>
        </row>
        <row r="1005">
          <cell r="B1005">
            <v>20002004</v>
          </cell>
          <cell r="E1005" t="str">
            <v>패키지S/W유지보수</v>
          </cell>
          <cell r="F1005" t="str">
            <v>[일반]</v>
          </cell>
          <cell r="G1005" t="str">
            <v>정보보호설비</v>
          </cell>
          <cell r="H1005" t="str">
            <v>정보보호 패키지</v>
          </cell>
          <cell r="I1005" t="str">
            <v>OA망 보조기억매체 Agent(라이선스)</v>
          </cell>
          <cell r="K1005" t="str">
            <v xml:space="preserve">[일반] 정보보호설비 정보보호 패키지 OA망 보조기억매체 Agent(라이선스) </v>
          </cell>
          <cell r="L1005" t="str">
            <v>식</v>
          </cell>
          <cell r="M1005">
            <v>1103022</v>
          </cell>
          <cell r="N1005">
            <v>1103022</v>
          </cell>
          <cell r="R1005" t="str">
            <v/>
          </cell>
        </row>
        <row r="1006">
          <cell r="B1006">
            <v>20002005</v>
          </cell>
          <cell r="E1006" t="str">
            <v>패키지S/W유지보수</v>
          </cell>
          <cell r="F1006" t="str">
            <v>[일반]</v>
          </cell>
          <cell r="G1006" t="str">
            <v>정보보호설비</v>
          </cell>
          <cell r="H1006" t="str">
            <v>정보보호 패키지</v>
          </cell>
          <cell r="I1006" t="str">
            <v>인터넷망 보조기억매체 Agent(라이선스)</v>
          </cell>
          <cell r="K1006" t="str">
            <v xml:space="preserve">[일반] 정보보호설비 정보보호 패키지 인터넷망 보조기억매체 Agent(라이선스) </v>
          </cell>
          <cell r="L1006" t="str">
            <v>식</v>
          </cell>
          <cell r="M1006">
            <v>3872419</v>
          </cell>
          <cell r="N1006">
            <v>3872419</v>
          </cell>
          <cell r="R1006" t="str">
            <v/>
          </cell>
        </row>
        <row r="1007">
          <cell r="B1007">
            <v>20002006</v>
          </cell>
          <cell r="E1007" t="str">
            <v>패키지S/W유지보수</v>
          </cell>
          <cell r="F1007" t="str">
            <v>[일반]</v>
          </cell>
          <cell r="G1007" t="str">
            <v>정보보호설비</v>
          </cell>
          <cell r="H1007" t="str">
            <v>정보보호 패키지</v>
          </cell>
          <cell r="I1007" t="str">
            <v>서버보안_AGENT_인터넷망시스템</v>
          </cell>
          <cell r="K1007" t="str">
            <v xml:space="preserve">[일반] 정보보호설비 정보보호 패키지 서버보안_AGENT_인터넷망시스템 </v>
          </cell>
          <cell r="L1007" t="str">
            <v>식</v>
          </cell>
          <cell r="M1007">
            <v>22013</v>
          </cell>
          <cell r="N1007">
            <v>22013</v>
          </cell>
          <cell r="R1007" t="str">
            <v/>
          </cell>
        </row>
        <row r="1008">
          <cell r="B1008">
            <v>20002007</v>
          </cell>
          <cell r="E1008" t="str">
            <v>패키지S/W유지보수</v>
          </cell>
          <cell r="F1008" t="str">
            <v>[일반]</v>
          </cell>
          <cell r="G1008" t="str">
            <v>정보보호설비</v>
          </cell>
          <cell r="H1008" t="str">
            <v>정보보호 패키지</v>
          </cell>
          <cell r="I1008" t="str">
            <v>DAS보안운영체제 Agent</v>
          </cell>
          <cell r="K1008" t="str">
            <v xml:space="preserve">[일반] 정보보호설비 정보보호 패키지 DAS보안운영체제 Agent </v>
          </cell>
          <cell r="L1008" t="str">
            <v>식</v>
          </cell>
          <cell r="M1008">
            <v>4428565</v>
          </cell>
          <cell r="N1008">
            <v>4428565</v>
          </cell>
          <cell r="R1008" t="str">
            <v/>
          </cell>
        </row>
        <row r="1009">
          <cell r="B1009">
            <v>20002008</v>
          </cell>
          <cell r="E1009" t="str">
            <v>패키지S/W유지보수</v>
          </cell>
          <cell r="F1009" t="str">
            <v>[일반]</v>
          </cell>
          <cell r="G1009" t="str">
            <v>정보보호설비</v>
          </cell>
          <cell r="H1009" t="str">
            <v>정보보호 패키지</v>
          </cell>
          <cell r="I1009" t="str">
            <v>DAS보안운영체제 S/W</v>
          </cell>
          <cell r="K1009" t="str">
            <v xml:space="preserve">[일반] 정보보호설비 정보보호 패키지 DAS보안운영체제 S/W </v>
          </cell>
          <cell r="L1009" t="str">
            <v>식</v>
          </cell>
          <cell r="M1009">
            <v>968105</v>
          </cell>
          <cell r="N1009">
            <v>968105</v>
          </cell>
          <cell r="R1009" t="str">
            <v/>
          </cell>
        </row>
        <row r="1010">
          <cell r="B1010">
            <v>20002009</v>
          </cell>
          <cell r="E1010" t="str">
            <v>패키지S/W유지보수</v>
          </cell>
          <cell r="F1010" t="str">
            <v>[일반]</v>
          </cell>
          <cell r="G1010" t="str">
            <v>정보보호설비</v>
          </cell>
          <cell r="H1010" t="str">
            <v>정보보호 패키지</v>
          </cell>
          <cell r="I1010" t="str">
            <v>NAC라이선스(OA망)</v>
          </cell>
          <cell r="K1010" t="str">
            <v xml:space="preserve">[일반] 정보보호설비 정보보호 패키지 NAC라이선스(OA망) </v>
          </cell>
          <cell r="L1010" t="str">
            <v>식</v>
          </cell>
          <cell r="M1010">
            <v>875414</v>
          </cell>
          <cell r="N1010">
            <v>875414</v>
          </cell>
          <cell r="R1010" t="str">
            <v/>
          </cell>
        </row>
        <row r="1011">
          <cell r="B1011">
            <v>20002010</v>
          </cell>
          <cell r="E1011" t="str">
            <v>패키지S/W유지보수</v>
          </cell>
          <cell r="F1011" t="str">
            <v>[일반]</v>
          </cell>
          <cell r="G1011" t="str">
            <v>정보보호설비</v>
          </cell>
          <cell r="H1011" t="str">
            <v>정보보호 패키지</v>
          </cell>
          <cell r="I1011" t="str">
            <v>NAC라이선스(FA망)</v>
          </cell>
          <cell r="K1011" t="str">
            <v xml:space="preserve">[일반] 정보보호설비 정보보호 패키지 NAC라이선스(FA망) </v>
          </cell>
          <cell r="L1011" t="str">
            <v>식</v>
          </cell>
          <cell r="M1011">
            <v>762125</v>
          </cell>
          <cell r="N1011">
            <v>762125</v>
          </cell>
          <cell r="R1011" t="str">
            <v/>
          </cell>
        </row>
        <row r="1012">
          <cell r="B1012">
            <v>20002011</v>
          </cell>
          <cell r="E1012" t="str">
            <v>패키지S/W유지보수</v>
          </cell>
          <cell r="F1012" t="str">
            <v>[일반]</v>
          </cell>
          <cell r="G1012" t="str">
            <v>정보보호설비</v>
          </cell>
          <cell r="H1012" t="str">
            <v>정보보호 패키지</v>
          </cell>
          <cell r="I1012" t="str">
            <v>무선인증 Agent(무선보안인증/스마트오피스)</v>
          </cell>
          <cell r="K1012" t="str">
            <v xml:space="preserve">[일반] 정보보호설비 정보보호 패키지 무선인증 Agent(무선보안인증/스마트오피스) </v>
          </cell>
          <cell r="L1012" t="str">
            <v>식</v>
          </cell>
          <cell r="M1012">
            <v>399</v>
          </cell>
          <cell r="N1012">
            <v>399</v>
          </cell>
          <cell r="R1012" t="str">
            <v/>
          </cell>
        </row>
        <row r="1013">
          <cell r="B1013">
            <v>20002012</v>
          </cell>
          <cell r="E1013" t="str">
            <v>패키지S/W유지보수</v>
          </cell>
          <cell r="F1013" t="str">
            <v>[일반]</v>
          </cell>
          <cell r="G1013" t="str">
            <v>정보보호설비</v>
          </cell>
          <cell r="H1013" t="str">
            <v>정보보호 패키지</v>
          </cell>
          <cell r="I1013" t="str">
            <v>무선보안 Agent(안샘 Pro 2.3/스마트오피스)</v>
          </cell>
          <cell r="K1013" t="str">
            <v xml:space="preserve">[일반] 정보보호설비 정보보호 패키지 무선보안 Agent(안샘 Pro 2.3/스마트오피스) </v>
          </cell>
          <cell r="L1013" t="str">
            <v>식</v>
          </cell>
          <cell r="M1013">
            <v>743</v>
          </cell>
          <cell r="N1013">
            <v>743</v>
          </cell>
          <cell r="R1013" t="str">
            <v/>
          </cell>
        </row>
        <row r="1014">
          <cell r="B1014">
            <v>20002013</v>
          </cell>
          <cell r="E1014" t="str">
            <v>패키지S/W유지보수</v>
          </cell>
          <cell r="F1014" t="str">
            <v>[일반]</v>
          </cell>
          <cell r="G1014" t="str">
            <v>정보보호설비</v>
          </cell>
          <cell r="H1014" t="str">
            <v>정보보호 패키지</v>
          </cell>
          <cell r="I1014" t="str">
            <v>무선인증 Agent(무선보안인증/전력량계)</v>
          </cell>
          <cell r="K1014" t="str">
            <v xml:space="preserve">[일반] 정보보호설비 정보보호 패키지 무선인증 Agent(무선보안인증/전력량계) </v>
          </cell>
          <cell r="L1014" t="str">
            <v>식</v>
          </cell>
          <cell r="M1014">
            <v>791</v>
          </cell>
          <cell r="N1014">
            <v>791</v>
          </cell>
          <cell r="R1014" t="str">
            <v/>
          </cell>
        </row>
        <row r="1015">
          <cell r="B1015">
            <v>20002014</v>
          </cell>
          <cell r="E1015" t="str">
            <v>패키지S/W유지보수</v>
          </cell>
          <cell r="F1015" t="str">
            <v>[일반]</v>
          </cell>
          <cell r="G1015" t="str">
            <v>정보보호설비</v>
          </cell>
          <cell r="H1015" t="str">
            <v>정보보호 패키지</v>
          </cell>
          <cell r="I1015" t="str">
            <v>무선보안 Agent(안샘 Pro 2.3/전력량계)</v>
          </cell>
          <cell r="K1015" t="str">
            <v xml:space="preserve">[일반] 정보보호설비 정보보호 패키지 무선보안 Agent(안샘 Pro 2.3/전력량계) </v>
          </cell>
          <cell r="L1015" t="str">
            <v>식</v>
          </cell>
          <cell r="M1015">
            <v>1475</v>
          </cell>
          <cell r="N1015">
            <v>1475</v>
          </cell>
          <cell r="R1015" t="str">
            <v/>
          </cell>
        </row>
        <row r="1016">
          <cell r="B1016">
            <v>20002015</v>
          </cell>
          <cell r="E1016" t="str">
            <v>패키지S/W유지보수</v>
          </cell>
          <cell r="F1016" t="str">
            <v>[일반]</v>
          </cell>
          <cell r="G1016" t="str">
            <v>정보보호설비</v>
          </cell>
          <cell r="H1016" t="str">
            <v>정보보호 패키지</v>
          </cell>
          <cell r="I1016" t="str">
            <v>무선인증 Agent(무선보안인증/저압AMI)</v>
          </cell>
          <cell r="K1016" t="str">
            <v xml:space="preserve">[일반] 정보보호설비 정보보호 패키지 무선인증 Agent(무선보안인증/저압AMI) </v>
          </cell>
          <cell r="L1016" t="str">
            <v>식</v>
          </cell>
          <cell r="M1016">
            <v>791</v>
          </cell>
          <cell r="N1016">
            <v>791</v>
          </cell>
          <cell r="R1016" t="str">
            <v/>
          </cell>
        </row>
        <row r="1017">
          <cell r="B1017">
            <v>20002016</v>
          </cell>
          <cell r="E1017" t="str">
            <v>패키지S/W유지보수</v>
          </cell>
          <cell r="F1017" t="str">
            <v>[일반]</v>
          </cell>
          <cell r="G1017" t="str">
            <v>정보보호설비</v>
          </cell>
          <cell r="H1017" t="str">
            <v>정보보호 패키지</v>
          </cell>
          <cell r="I1017" t="str">
            <v>무선보안 Agent(안샘 Pro 2.3/저압AMI)</v>
          </cell>
          <cell r="K1017" t="str">
            <v xml:space="preserve">[일반] 정보보호설비 정보보호 패키지 무선보안 Agent(안샘 Pro 2.3/저압AMI) </v>
          </cell>
          <cell r="L1017" t="str">
            <v>식</v>
          </cell>
          <cell r="M1017">
            <v>1475</v>
          </cell>
          <cell r="N1017">
            <v>1475</v>
          </cell>
          <cell r="R1017" t="str">
            <v/>
          </cell>
        </row>
        <row r="1018">
          <cell r="B1018">
            <v>20002017</v>
          </cell>
          <cell r="E1018" t="str">
            <v>패키지S/W유지보수</v>
          </cell>
          <cell r="F1018" t="str">
            <v>[일반]</v>
          </cell>
          <cell r="G1018" t="str">
            <v>정보보호설비</v>
          </cell>
          <cell r="H1018" t="str">
            <v>정보보호 패키지</v>
          </cell>
          <cell r="I1018" t="str">
            <v>무선보안 Agent(송전선로)</v>
          </cell>
          <cell r="K1018" t="str">
            <v xml:space="preserve">[일반] 정보보호설비 정보보호 패키지 무선보안 Agent(송전선로) </v>
          </cell>
          <cell r="L1018" t="str">
            <v>식</v>
          </cell>
          <cell r="M1018">
            <v>845</v>
          </cell>
          <cell r="N1018">
            <v>845</v>
          </cell>
          <cell r="R1018" t="str">
            <v/>
          </cell>
        </row>
        <row r="1019">
          <cell r="B1019">
            <v>20002018</v>
          </cell>
          <cell r="E1019" t="str">
            <v>패키지S/W유지보수</v>
          </cell>
          <cell r="F1019" t="str">
            <v>[일반]</v>
          </cell>
          <cell r="G1019" t="str">
            <v>정보보호설비</v>
          </cell>
          <cell r="H1019" t="str">
            <v>정보보호 패키지</v>
          </cell>
          <cell r="I1019" t="str">
            <v>위협관리시스템(TMS/OA망)</v>
          </cell>
          <cell r="K1019" t="str">
            <v xml:space="preserve">[일반] 정보보호설비 정보보호 패키지 위협관리시스템(TMS/OA망) </v>
          </cell>
          <cell r="L1019" t="str">
            <v>식</v>
          </cell>
          <cell r="M1019">
            <v>718354</v>
          </cell>
          <cell r="N1019">
            <v>718354</v>
          </cell>
          <cell r="R1019" t="str">
            <v/>
          </cell>
        </row>
        <row r="1020">
          <cell r="B1020">
            <v>20002019</v>
          </cell>
          <cell r="E1020" t="str">
            <v>패키지S/W유지보수</v>
          </cell>
          <cell r="F1020" t="str">
            <v>[일반]</v>
          </cell>
          <cell r="G1020" t="str">
            <v>정보보호설비</v>
          </cell>
          <cell r="H1020" t="str">
            <v>정보보호 패키지</v>
          </cell>
          <cell r="I1020" t="str">
            <v>위협관리시스템(TMS/DAS망)</v>
          </cell>
          <cell r="K1020" t="str">
            <v xml:space="preserve">[일반] 정보보호설비 정보보호 패키지 위협관리시스템(TMS/DAS망) </v>
          </cell>
          <cell r="L1020" t="str">
            <v>식</v>
          </cell>
          <cell r="M1020">
            <v>718354</v>
          </cell>
          <cell r="N1020">
            <v>718354</v>
          </cell>
          <cell r="R1020" t="str">
            <v/>
          </cell>
        </row>
        <row r="1021">
          <cell r="B1021">
            <v>20002020</v>
          </cell>
          <cell r="E1021" t="str">
            <v>패키지S/W유지보수</v>
          </cell>
          <cell r="F1021" t="str">
            <v>[일반]</v>
          </cell>
          <cell r="G1021" t="str">
            <v>정보보호설비</v>
          </cell>
          <cell r="H1021" t="str">
            <v>정보보호 패키지</v>
          </cell>
          <cell r="I1021" t="str">
            <v>위협관리시스템(TMS/AMI망)</v>
          </cell>
          <cell r="K1021" t="str">
            <v xml:space="preserve">[일반] 정보보호설비 정보보호 패키지 위협관리시스템(TMS/AMI망) </v>
          </cell>
          <cell r="L1021" t="str">
            <v>식</v>
          </cell>
          <cell r="M1021">
            <v>718354</v>
          </cell>
          <cell r="N1021">
            <v>718354</v>
          </cell>
          <cell r="R1021" t="str">
            <v/>
          </cell>
        </row>
        <row r="1022">
          <cell r="B1022">
            <v>20002021</v>
          </cell>
          <cell r="E1022" t="str">
            <v>패키지S/W유지보수</v>
          </cell>
          <cell r="F1022" t="str">
            <v>[일반]</v>
          </cell>
          <cell r="G1022" t="str">
            <v>정보보호설비</v>
          </cell>
          <cell r="H1022" t="str">
            <v>정보보호 패키지</v>
          </cell>
          <cell r="I1022" t="str">
            <v>위협관리시스템(TMS/인터넷망)</v>
          </cell>
          <cell r="K1022" t="str">
            <v xml:space="preserve">[일반] 정보보호설비 정보보호 패키지 위협관리시스템(TMS/인터넷망) </v>
          </cell>
          <cell r="L1022" t="str">
            <v>식</v>
          </cell>
          <cell r="M1022">
            <v>718354</v>
          </cell>
          <cell r="N1022">
            <v>718354</v>
          </cell>
          <cell r="R1022" t="str">
            <v/>
          </cell>
        </row>
        <row r="1023">
          <cell r="B1023">
            <v>20002022</v>
          </cell>
          <cell r="E1023" t="str">
            <v>패키지S/W유지보수</v>
          </cell>
          <cell r="F1023" t="str">
            <v>[일반]</v>
          </cell>
          <cell r="G1023" t="str">
            <v>정보보호설비</v>
          </cell>
          <cell r="H1023" t="str">
            <v>정보보호 패키지</v>
          </cell>
          <cell r="I1023" t="str">
            <v>DAS이중인증모듈</v>
          </cell>
          <cell r="K1023" t="str">
            <v xml:space="preserve">[일반] 정보보호설비 정보보호 패키지 DAS이중인증모듈 </v>
          </cell>
          <cell r="L1023" t="str">
            <v>식</v>
          </cell>
          <cell r="M1023">
            <v>1544848</v>
          </cell>
          <cell r="N1023">
            <v>1544848</v>
          </cell>
          <cell r="R1023" t="str">
            <v/>
          </cell>
        </row>
        <row r="1024">
          <cell r="B1024">
            <v>20002023</v>
          </cell>
          <cell r="E1024" t="str">
            <v>패키지S/W유지보수</v>
          </cell>
          <cell r="F1024" t="str">
            <v>[일반]</v>
          </cell>
          <cell r="G1024" t="str">
            <v>정보보호설비</v>
          </cell>
          <cell r="H1024" t="str">
            <v>정보보호 패키지</v>
          </cell>
          <cell r="I1024" t="str">
            <v>DAS이중인증S/W</v>
          </cell>
          <cell r="K1024" t="str">
            <v xml:space="preserve">[일반] 정보보호설비 정보보호 패키지 DAS이중인증S/W </v>
          </cell>
          <cell r="L1024" t="str">
            <v>식</v>
          </cell>
          <cell r="M1024">
            <v>123588</v>
          </cell>
          <cell r="N1024">
            <v>123588</v>
          </cell>
          <cell r="R1024" t="str">
            <v/>
          </cell>
        </row>
        <row r="1025">
          <cell r="B1025">
            <v>20002024</v>
          </cell>
          <cell r="E1025" t="str">
            <v>패키지S/W유지보수</v>
          </cell>
          <cell r="F1025" t="str">
            <v>[일반]</v>
          </cell>
          <cell r="G1025" t="str">
            <v>정보보호설비</v>
          </cell>
          <cell r="H1025" t="str">
            <v>정보보호 패키지</v>
          </cell>
          <cell r="I1025" t="str">
            <v>DAS호처리S/W</v>
          </cell>
          <cell r="K1025" t="str">
            <v xml:space="preserve">[일반] 정보보호설비 정보보호 패키지 DAS호처리S/W </v>
          </cell>
          <cell r="L1025" t="str">
            <v>식</v>
          </cell>
          <cell r="M1025">
            <v>102990</v>
          </cell>
          <cell r="N1025">
            <v>102990</v>
          </cell>
          <cell r="R1025" t="str">
            <v/>
          </cell>
        </row>
        <row r="1026">
          <cell r="B1026">
            <v>20002025</v>
          </cell>
          <cell r="E1026" t="str">
            <v>패키지S/W유지보수</v>
          </cell>
          <cell r="F1026" t="str">
            <v>[일반]</v>
          </cell>
          <cell r="G1026" t="str">
            <v>정보보호설비</v>
          </cell>
          <cell r="H1026" t="str">
            <v>정보보호 패키지</v>
          </cell>
          <cell r="I1026" t="str">
            <v>APT연계시스템S/W</v>
          </cell>
          <cell r="K1026" t="str">
            <v xml:space="preserve">[일반] 정보보호설비 정보보호 패키지 APT연계시스템S/W </v>
          </cell>
          <cell r="L1026" t="str">
            <v>식</v>
          </cell>
          <cell r="M1026">
            <v>288372</v>
          </cell>
          <cell r="N1026">
            <v>288372</v>
          </cell>
          <cell r="R1026" t="str">
            <v/>
          </cell>
        </row>
        <row r="1027">
          <cell r="B1027">
            <v>20002026</v>
          </cell>
          <cell r="E1027" t="str">
            <v>패키지S/W유지보수</v>
          </cell>
          <cell r="F1027" t="str">
            <v>[일반]</v>
          </cell>
          <cell r="G1027" t="str">
            <v>정보보호설비</v>
          </cell>
          <cell r="H1027" t="str">
            <v>정보보호 패키지</v>
          </cell>
          <cell r="I1027" t="str">
            <v>APT연계시스템 모니터링S/W</v>
          </cell>
          <cell r="K1027" t="str">
            <v xml:space="preserve">[일반] 정보보호설비 정보보호 패키지 APT연계시스템 모니터링S/W </v>
          </cell>
          <cell r="L1027" t="str">
            <v>식</v>
          </cell>
          <cell r="M1027">
            <v>293053</v>
          </cell>
          <cell r="N1027">
            <v>293053</v>
          </cell>
          <cell r="R1027" t="str">
            <v/>
          </cell>
        </row>
        <row r="1028">
          <cell r="B1028">
            <v>20002027</v>
          </cell>
          <cell r="E1028" t="str">
            <v>패키지S/W유지보수</v>
          </cell>
          <cell r="F1028" t="str">
            <v>[일반]</v>
          </cell>
          <cell r="G1028" t="str">
            <v>정보보호설비</v>
          </cell>
          <cell r="H1028" t="str">
            <v>정보보호 패키지</v>
          </cell>
          <cell r="I1028" t="str">
            <v>메일분석용APT시스템 #1</v>
          </cell>
          <cell r="K1028" t="str">
            <v xml:space="preserve">[일반] 정보보호설비 정보보호 패키지 메일분석용APT시스템 #1 </v>
          </cell>
          <cell r="L1028" t="str">
            <v>식</v>
          </cell>
          <cell r="M1028">
            <v>1586431</v>
          </cell>
          <cell r="N1028">
            <v>1586431</v>
          </cell>
          <cell r="R1028" t="str">
            <v/>
          </cell>
        </row>
        <row r="1029">
          <cell r="B1029">
            <v>20002028</v>
          </cell>
          <cell r="E1029" t="str">
            <v>패키지S/W유지보수</v>
          </cell>
          <cell r="F1029" t="str">
            <v>[일반]</v>
          </cell>
          <cell r="G1029" t="str">
            <v>정보보호설비</v>
          </cell>
          <cell r="H1029" t="str">
            <v>정보보호 패키지</v>
          </cell>
          <cell r="I1029" t="str">
            <v>메일분석용APT시스템 #2</v>
          </cell>
          <cell r="K1029" t="str">
            <v xml:space="preserve">[일반] 정보보호설비 정보보호 패키지 메일분석용APT시스템 #2 </v>
          </cell>
          <cell r="L1029" t="str">
            <v>식</v>
          </cell>
          <cell r="M1029">
            <v>1586431</v>
          </cell>
          <cell r="N1029">
            <v>1586431</v>
          </cell>
          <cell r="R1029" t="str">
            <v/>
          </cell>
        </row>
        <row r="1030">
          <cell r="B1030">
            <v>20002029</v>
          </cell>
          <cell r="E1030" t="str">
            <v>패키지S/W유지보수</v>
          </cell>
          <cell r="F1030" t="str">
            <v>[일반]</v>
          </cell>
          <cell r="G1030" t="str">
            <v>정보보호설비</v>
          </cell>
          <cell r="H1030" t="str">
            <v>정보보호 패키지</v>
          </cell>
          <cell r="I1030" t="str">
            <v>SCADA일방향자료전달시스템(자료전달 관리 모듈)</v>
          </cell>
          <cell r="K1030" t="str">
            <v xml:space="preserve">[일반] 정보보호설비 정보보호 패키지 SCADA일방향자료전달시스템(자료전달 관리 모듈) </v>
          </cell>
          <cell r="L1030" t="str">
            <v>식</v>
          </cell>
          <cell r="M1030">
            <v>143671</v>
          </cell>
          <cell r="N1030">
            <v>143671</v>
          </cell>
          <cell r="R1030" t="str">
            <v/>
          </cell>
        </row>
        <row r="1031">
          <cell r="B1031">
            <v>20002030</v>
          </cell>
          <cell r="E1031" t="str">
            <v>패키지S/W유지보수</v>
          </cell>
          <cell r="F1031" t="str">
            <v>[일반]</v>
          </cell>
          <cell r="G1031" t="str">
            <v>정보보호설비</v>
          </cell>
          <cell r="H1031" t="str">
            <v>정보보호 패키지</v>
          </cell>
          <cell r="I1031" t="str">
            <v>SCADA일방향자료전달시스템(자료전달 중계 모듈)</v>
          </cell>
          <cell r="K1031" t="str">
            <v xml:space="preserve">[일반] 정보보호설비 정보보호 패키지 SCADA일방향자료전달시스템(자료전달 중계 모듈) </v>
          </cell>
          <cell r="L1031" t="str">
            <v>식</v>
          </cell>
          <cell r="M1031">
            <v>277764</v>
          </cell>
          <cell r="N1031">
            <v>277764</v>
          </cell>
          <cell r="R1031" t="str">
            <v/>
          </cell>
        </row>
        <row r="1032">
          <cell r="B1032">
            <v>20002031</v>
          </cell>
          <cell r="E1032" t="str">
            <v>패키지S/W유지보수</v>
          </cell>
          <cell r="F1032" t="str">
            <v>[일반]</v>
          </cell>
          <cell r="G1032" t="str">
            <v>정보보호설비</v>
          </cell>
          <cell r="H1032" t="str">
            <v>정보보호 패키지</v>
          </cell>
          <cell r="I1032" t="str">
            <v>DAS일방향자료전달시스템(자료전달 관리 모듈)</v>
          </cell>
          <cell r="K1032" t="str">
            <v xml:space="preserve">[일반] 정보보호설비 정보보호 패키지 DAS일방향자료전달시스템(자료전달 관리 모듈) </v>
          </cell>
          <cell r="L1032" t="str">
            <v>식</v>
          </cell>
          <cell r="M1032">
            <v>469325</v>
          </cell>
          <cell r="N1032">
            <v>469325</v>
          </cell>
          <cell r="R1032" t="str">
            <v/>
          </cell>
        </row>
        <row r="1033">
          <cell r="B1033">
            <v>20002032</v>
          </cell>
          <cell r="E1033" t="str">
            <v>패키지S/W유지보수</v>
          </cell>
          <cell r="F1033" t="str">
            <v>[일반]</v>
          </cell>
          <cell r="G1033" t="str">
            <v>정보보호설비</v>
          </cell>
          <cell r="H1033" t="str">
            <v>정보보호 패키지</v>
          </cell>
          <cell r="I1033" t="str">
            <v>DAS일방향자료전달시스템(자료전달 중계 모듈)</v>
          </cell>
          <cell r="K1033" t="str">
            <v xml:space="preserve">[일반] 정보보호설비 정보보호 패키지 DAS일방향자료전달시스템(자료전달 중계 모듈) </v>
          </cell>
          <cell r="L1033" t="str">
            <v>식</v>
          </cell>
          <cell r="M1033">
            <v>143671</v>
          </cell>
          <cell r="N1033">
            <v>143671</v>
          </cell>
          <cell r="R1033" t="str">
            <v/>
          </cell>
        </row>
        <row r="1034">
          <cell r="B1034">
            <v>20002033</v>
          </cell>
          <cell r="E1034" t="str">
            <v>패키지S/W유지보수</v>
          </cell>
          <cell r="F1034" t="str">
            <v>[일반]</v>
          </cell>
          <cell r="G1034" t="str">
            <v>전산설비</v>
          </cell>
          <cell r="H1034" t="str">
            <v>네트워크운영시스템</v>
          </cell>
          <cell r="I1034" t="str">
            <v>네트워크운영시스템(RDBMS)</v>
          </cell>
          <cell r="K1034" t="str">
            <v xml:space="preserve">[일반] 전산설비 네트워크운영시스템 네트워크운영시스템(RDBMS) </v>
          </cell>
          <cell r="L1034" t="str">
            <v>식</v>
          </cell>
          <cell r="M1034">
            <v>425705</v>
          </cell>
          <cell r="N1034">
            <v>425705</v>
          </cell>
          <cell r="R1034" t="str">
            <v/>
          </cell>
        </row>
        <row r="1035">
          <cell r="B1035">
            <v>20002034</v>
          </cell>
          <cell r="E1035" t="str">
            <v>패키지S/W유지보수</v>
          </cell>
          <cell r="F1035" t="str">
            <v>[일반]</v>
          </cell>
          <cell r="G1035" t="str">
            <v>전산설비</v>
          </cell>
          <cell r="H1035" t="str">
            <v>CTI시스템</v>
          </cell>
          <cell r="I1035" t="str">
            <v>통합상담관리 2차 DBMS</v>
          </cell>
          <cell r="K1035" t="str">
            <v xml:space="preserve">[일반] 전산설비 CTI시스템 통합상담관리 2차 DBMS </v>
          </cell>
          <cell r="L1035" t="str">
            <v>식</v>
          </cell>
          <cell r="M1035">
            <v>211589</v>
          </cell>
          <cell r="N1035">
            <v>211589</v>
          </cell>
          <cell r="R1035" t="str">
            <v/>
          </cell>
        </row>
        <row r="1036">
          <cell r="B1036">
            <v>20002035</v>
          </cell>
          <cell r="E1036" t="str">
            <v>패키지S/W유지보수</v>
          </cell>
          <cell r="F1036" t="str">
            <v>[일반]</v>
          </cell>
          <cell r="G1036" t="str">
            <v>전산설비</v>
          </cell>
          <cell r="H1036" t="str">
            <v>CTI시스템</v>
          </cell>
          <cell r="I1036" t="str">
            <v>통합상담관리 S/W(2차) 유지보수</v>
          </cell>
          <cell r="K1036" t="str">
            <v xml:space="preserve">[일반] 전산설비 CTI시스템 통합상담관리 S/W(2차) 유지보수 </v>
          </cell>
          <cell r="L1036" t="str">
            <v>식</v>
          </cell>
          <cell r="M1036">
            <v>4301424</v>
          </cell>
          <cell r="N1036">
            <v>4301424</v>
          </cell>
          <cell r="R1036" t="str">
            <v/>
          </cell>
        </row>
        <row r="1037">
          <cell r="B1037">
            <v>20002036</v>
          </cell>
          <cell r="E1037" t="str">
            <v>패키지S/W유지보수</v>
          </cell>
          <cell r="F1037" t="str">
            <v>[일반]</v>
          </cell>
          <cell r="G1037" t="str">
            <v>NETWORK설비</v>
          </cell>
          <cell r="H1037" t="str">
            <v>망감시장치</v>
          </cell>
          <cell r="I1037" t="str">
            <v>TRMS 시스템(Web방식구성)</v>
          </cell>
          <cell r="K1037" t="str">
            <v xml:space="preserve">[일반] NETWORK설비 망감시장치 TRMS 시스템(Web방식구성) </v>
          </cell>
          <cell r="L1037" t="str">
            <v>식</v>
          </cell>
          <cell r="M1037">
            <v>1359466</v>
          </cell>
          <cell r="N1037">
            <v>1359466</v>
          </cell>
          <cell r="R1037" t="str">
            <v/>
          </cell>
        </row>
        <row r="1038">
          <cell r="B1038">
            <v>20002037</v>
          </cell>
          <cell r="E1038" t="str">
            <v>패키지S/W유지보수</v>
          </cell>
          <cell r="F1038" t="str">
            <v>[일반]</v>
          </cell>
          <cell r="G1038" t="str">
            <v>전산설비</v>
          </cell>
          <cell r="H1038" t="str">
            <v>전산설비</v>
          </cell>
          <cell r="I1038" t="str">
            <v>변전 전문회사 관리시스템(사외용) S/W</v>
          </cell>
          <cell r="K1038" t="str">
            <v xml:space="preserve">[일반] 전산설비 전산설비 변전 전문회사 관리시스템(사외용) S/W </v>
          </cell>
          <cell r="L1038" t="str">
            <v>식</v>
          </cell>
          <cell r="M1038">
            <v>639161</v>
          </cell>
          <cell r="N1038">
            <v>639161</v>
          </cell>
          <cell r="R1038" t="str">
            <v/>
          </cell>
        </row>
        <row r="1039">
          <cell r="B1039">
            <v>20002038</v>
          </cell>
          <cell r="E1039" t="str">
            <v>패키지S/W유지보수</v>
          </cell>
          <cell r="F1039" t="str">
            <v>[일반]</v>
          </cell>
          <cell r="G1039" t="str">
            <v>케이블설비</v>
          </cell>
          <cell r="H1039" t="str">
            <v>OPGW</v>
          </cell>
          <cell r="I1039" t="str">
            <v>OPGW 관리 시스템</v>
          </cell>
          <cell r="K1039" t="str">
            <v xml:space="preserve">[일반] 케이블설비 OPGW OPGW 관리 시스템 </v>
          </cell>
          <cell r="L1039" t="str">
            <v>식</v>
          </cell>
          <cell r="M1039">
            <v>614232</v>
          </cell>
          <cell r="N1039">
            <v>614232</v>
          </cell>
          <cell r="R1039" t="str">
            <v/>
          </cell>
        </row>
        <row r="1040">
          <cell r="B1040">
            <v>20002039</v>
          </cell>
          <cell r="E1040" t="str">
            <v>패키지S/W유지보수</v>
          </cell>
          <cell r="F1040" t="str">
            <v>[일반]</v>
          </cell>
          <cell r="G1040" t="str">
            <v>케이블설비</v>
          </cell>
          <cell r="H1040" t="str">
            <v>케이블설비</v>
          </cell>
          <cell r="I1040" t="str">
            <v>지중통신시설물 임대관리 시스템</v>
          </cell>
          <cell r="K1040" t="str">
            <v xml:space="preserve">[일반] 케이블설비 케이블설비 지중통신시설물 임대관리 시스템 </v>
          </cell>
          <cell r="L1040" t="str">
            <v>식</v>
          </cell>
          <cell r="M1040">
            <v>594704</v>
          </cell>
          <cell r="N1040">
            <v>594704</v>
          </cell>
          <cell r="R1040" t="str">
            <v/>
          </cell>
        </row>
        <row r="1041">
          <cell r="B1041">
            <v>20002040</v>
          </cell>
          <cell r="E1041" t="str">
            <v>패키지S/W유지보수</v>
          </cell>
          <cell r="F1041" t="str">
            <v>[일반]</v>
          </cell>
          <cell r="G1041" t="str">
            <v>전산설비</v>
          </cell>
          <cell r="H1041" t="str">
            <v>전산설비</v>
          </cell>
          <cell r="I1041" t="str">
            <v>클라우드PC용 S/W</v>
          </cell>
          <cell r="K1041" t="str">
            <v xml:space="preserve">[일반] 전산설비 전산설비 클라우드PC용 S/W </v>
          </cell>
          <cell r="L1041" t="str">
            <v>식</v>
          </cell>
          <cell r="M1041">
            <v>2472</v>
          </cell>
          <cell r="N1041">
            <v>2472</v>
          </cell>
          <cell r="R1041" t="str">
            <v/>
          </cell>
        </row>
        <row r="1042">
          <cell r="B1042">
            <v>20002041</v>
          </cell>
          <cell r="E1042" t="str">
            <v>패키지S/W유지보수</v>
          </cell>
          <cell r="F1042" t="str">
            <v>[일반]</v>
          </cell>
          <cell r="G1042" t="str">
            <v>전산설비</v>
          </cell>
          <cell r="H1042" t="str">
            <v>전산설비</v>
          </cell>
          <cell r="I1042" t="str">
            <v>전자결재(RDBMS)</v>
          </cell>
          <cell r="K1042" t="str">
            <v xml:space="preserve">[일반] 전산설비 전산설비 전자결재(RDBMS) </v>
          </cell>
          <cell r="L1042" t="str">
            <v>식</v>
          </cell>
          <cell r="M1042">
            <v>393583</v>
          </cell>
          <cell r="N1042">
            <v>393583</v>
          </cell>
          <cell r="R1042" t="str">
            <v/>
          </cell>
        </row>
        <row r="1043">
          <cell r="B1043">
            <v>20002042</v>
          </cell>
          <cell r="E1043" t="str">
            <v>패키지S/W유지보수</v>
          </cell>
          <cell r="F1043" t="str">
            <v>[일반]</v>
          </cell>
          <cell r="G1043" t="str">
            <v>전산설비</v>
          </cell>
          <cell r="H1043" t="str">
            <v>송변전통합시스템</v>
          </cell>
          <cell r="I1043" t="str">
            <v>송변전통합시스템(RDBMS,본사)</v>
          </cell>
          <cell r="K1043" t="str">
            <v xml:space="preserve">[일반] 전산설비 송변전통합시스템 송변전통합시스템(RDBMS,본사) </v>
          </cell>
          <cell r="L1043" t="str">
            <v>식</v>
          </cell>
          <cell r="M1043">
            <v>1432180</v>
          </cell>
          <cell r="N1043">
            <v>1432180</v>
          </cell>
          <cell r="R1043" t="str">
            <v/>
          </cell>
        </row>
        <row r="1044">
          <cell r="B1044">
            <v>20002043</v>
          </cell>
          <cell r="E1044" t="str">
            <v>패키지S/W유지보수</v>
          </cell>
          <cell r="F1044" t="str">
            <v>[일반]</v>
          </cell>
          <cell r="G1044" t="str">
            <v>전산설비</v>
          </cell>
          <cell r="H1044" t="str">
            <v>정보보호 패키지</v>
          </cell>
          <cell r="I1044" t="str">
            <v>Backup Solution</v>
          </cell>
          <cell r="K1044" t="str">
            <v xml:space="preserve">[일반] 전산설비 정보보호 패키지 Backup Solution </v>
          </cell>
          <cell r="L1044" t="str">
            <v>식</v>
          </cell>
          <cell r="M1044">
            <v>171046</v>
          </cell>
          <cell r="N1044">
            <v>171046</v>
          </cell>
          <cell r="R1044" t="str">
            <v/>
          </cell>
        </row>
        <row r="1045">
          <cell r="B1045">
            <v>20002044</v>
          </cell>
          <cell r="E1045" t="str">
            <v>패키지S/W유지보수</v>
          </cell>
          <cell r="F1045" t="str">
            <v>[일반]</v>
          </cell>
          <cell r="G1045" t="str">
            <v>전산설비</v>
          </cell>
          <cell r="H1045" t="str">
            <v>정보보호 패키지</v>
          </cell>
          <cell r="I1045" t="str">
            <v>업무망 DNS#1 S/W</v>
          </cell>
          <cell r="K1045" t="str">
            <v xml:space="preserve">[일반] 전산설비 정보보호 패키지 업무망 DNS#1 S/W </v>
          </cell>
          <cell r="L1045" t="str">
            <v>식</v>
          </cell>
          <cell r="M1045">
            <v>310000</v>
          </cell>
          <cell r="N1045">
            <v>310000</v>
          </cell>
          <cell r="R1045" t="str">
            <v/>
          </cell>
        </row>
        <row r="1046">
          <cell r="B1046">
            <v>20002045</v>
          </cell>
          <cell r="E1046" t="str">
            <v>패키지S/W유지보수</v>
          </cell>
          <cell r="F1046" t="str">
            <v>[일반]</v>
          </cell>
          <cell r="G1046" t="str">
            <v>전산설비</v>
          </cell>
          <cell r="H1046" t="str">
            <v>정보보호 패키지</v>
          </cell>
          <cell r="I1046" t="str">
            <v>업무망 DNS#2 S/W</v>
          </cell>
          <cell r="K1046" t="str">
            <v xml:space="preserve">[일반] 전산설비 정보보호 패키지 업무망 DNS#2 S/W </v>
          </cell>
          <cell r="L1046" t="str">
            <v>식</v>
          </cell>
          <cell r="M1046">
            <v>310000</v>
          </cell>
          <cell r="N1046">
            <v>310000</v>
          </cell>
          <cell r="R1046" t="str">
            <v/>
          </cell>
        </row>
        <row r="1047">
          <cell r="B1047">
            <v>20002046</v>
          </cell>
          <cell r="E1047" t="str">
            <v>패키지S/W유지보수</v>
          </cell>
          <cell r="F1047" t="str">
            <v>[일반]</v>
          </cell>
          <cell r="G1047" t="str">
            <v>전산설비</v>
          </cell>
          <cell r="H1047" t="str">
            <v>정보보호 패키지</v>
          </cell>
          <cell r="I1047" t="str">
            <v>DHCP서버 IP라이선스</v>
          </cell>
          <cell r="K1047" t="str">
            <v xml:space="preserve">[일반] 전산설비 정보보호 패키지 DHCP서버 IP라이선스 </v>
          </cell>
          <cell r="L1047" t="str">
            <v>식</v>
          </cell>
          <cell r="M1047">
            <v>124</v>
          </cell>
          <cell r="N1047">
            <v>124</v>
          </cell>
          <cell r="R1047" t="str">
            <v/>
          </cell>
        </row>
        <row r="1048">
          <cell r="B1048">
            <v>20002047</v>
          </cell>
          <cell r="E1048" t="str">
            <v>패키지S/W유지보수</v>
          </cell>
          <cell r="F1048" t="str">
            <v>[일반]</v>
          </cell>
          <cell r="G1048" t="str">
            <v>전산설비</v>
          </cell>
          <cell r="H1048" t="str">
            <v>정보보호 패키지</v>
          </cell>
          <cell r="I1048" t="str">
            <v>OA망 SSL VPN DB서버 이중화 S/W</v>
          </cell>
          <cell r="K1048" t="str">
            <v xml:space="preserve">[일반] 전산설비 정보보호 패키지 OA망 SSL VPN DB서버 이중화 S/W </v>
          </cell>
          <cell r="L1048" t="str">
            <v>식</v>
          </cell>
          <cell r="M1048">
            <v>194651</v>
          </cell>
          <cell r="N1048">
            <v>194651</v>
          </cell>
          <cell r="R1048" t="str">
            <v/>
          </cell>
        </row>
        <row r="1049">
          <cell r="B1049">
            <v>20002048</v>
          </cell>
          <cell r="E1049" t="str">
            <v>패키지S/W유지보수</v>
          </cell>
          <cell r="F1049" t="str">
            <v>[일반]</v>
          </cell>
          <cell r="G1049" t="str">
            <v>전산설비</v>
          </cell>
          <cell r="H1049" t="str">
            <v>정보보호 패키지</v>
          </cell>
          <cell r="I1049" t="str">
            <v>사이버 침해사고대응시스템</v>
          </cell>
          <cell r="K1049" t="str">
            <v xml:space="preserve">[일반] 전산설비 정보보호 패키지 사이버 침해사고대응시스템 </v>
          </cell>
          <cell r="L1049" t="str">
            <v>식</v>
          </cell>
          <cell r="M1049">
            <v>1864117</v>
          </cell>
          <cell r="N1049">
            <v>1864117</v>
          </cell>
          <cell r="R1049" t="str">
            <v/>
          </cell>
        </row>
        <row r="1050">
          <cell r="B1050">
            <v>20002049</v>
          </cell>
          <cell r="E1050" t="str">
            <v>패키지S/W유지보수</v>
          </cell>
          <cell r="F1050" t="str">
            <v>[일반]</v>
          </cell>
          <cell r="G1050" t="str">
            <v>전산설비</v>
          </cell>
          <cell r="H1050" t="str">
            <v>정보보호 패키지</v>
          </cell>
          <cell r="I1050" t="str">
            <v>빅데이터 보안관제 연동 미들웨어</v>
          </cell>
          <cell r="K1050" t="str">
            <v xml:space="preserve">[일반] 전산설비 정보보호 패키지 빅데이터 보안관제 연동 미들웨어 </v>
          </cell>
          <cell r="L1050" t="str">
            <v>식</v>
          </cell>
          <cell r="M1050">
            <v>422258</v>
          </cell>
          <cell r="N1050">
            <v>422258</v>
          </cell>
          <cell r="R1050" t="str">
            <v/>
          </cell>
        </row>
        <row r="1051">
          <cell r="B1051">
            <v>20002050</v>
          </cell>
          <cell r="E1051" t="str">
            <v>패키지S/W유지보수</v>
          </cell>
          <cell r="F1051" t="str">
            <v>[일반]</v>
          </cell>
          <cell r="G1051" t="str">
            <v>전산설비</v>
          </cell>
          <cell r="H1051" t="str">
            <v>정보보호 패키지</v>
          </cell>
          <cell r="I1051" t="str">
            <v>보안 마일리지 생성 및 분석시스템</v>
          </cell>
          <cell r="K1051" t="str">
            <v xml:space="preserve">[일반] 전산설비 정보보호 패키지 보안 마일리지 생성 및 분석시스템 </v>
          </cell>
          <cell r="L1051" t="str">
            <v>식</v>
          </cell>
          <cell r="M1051">
            <v>257475</v>
          </cell>
          <cell r="N1051">
            <v>257475</v>
          </cell>
          <cell r="R1051" t="str">
            <v/>
          </cell>
        </row>
        <row r="1052">
          <cell r="B1052">
            <v>20002051</v>
          </cell>
          <cell r="E1052" t="str">
            <v>패키지S/W유지보수</v>
          </cell>
          <cell r="F1052" t="str">
            <v>[일반]</v>
          </cell>
          <cell r="G1052" t="str">
            <v>전산설비</v>
          </cell>
          <cell r="H1052" t="str">
            <v>정보보호 패키지</v>
          </cell>
          <cell r="I1052" t="str">
            <v>내PC지키미 분석시스템</v>
          </cell>
          <cell r="K1052" t="str">
            <v xml:space="preserve">[일반] 전산설비 정보보호 패키지 내PC지키미 분석시스템 </v>
          </cell>
          <cell r="L1052" t="str">
            <v>식</v>
          </cell>
          <cell r="M1052">
            <v>226578</v>
          </cell>
          <cell r="N1052">
            <v>226578</v>
          </cell>
          <cell r="R1052" t="str">
            <v/>
          </cell>
        </row>
        <row r="1053">
          <cell r="B1053">
            <v>20002052</v>
          </cell>
          <cell r="E1053" t="str">
            <v>패키지S/W유지보수</v>
          </cell>
          <cell r="F1053" t="str">
            <v>[일반]</v>
          </cell>
          <cell r="G1053" t="str">
            <v>정보보호설비</v>
          </cell>
          <cell r="H1053" t="str">
            <v>정보보호 패키지</v>
          </cell>
          <cell r="I1053" t="str">
            <v>개인정보 암호화 현황 분석시스템</v>
          </cell>
          <cell r="K1053" t="str">
            <v xml:space="preserve">[일반] 정보보호설비 정보보호 패키지 개인정보 암호화 현황 분석시스템 </v>
          </cell>
          <cell r="L1053" t="str">
            <v>식</v>
          </cell>
          <cell r="M1053">
            <v>226578</v>
          </cell>
          <cell r="N1053">
            <v>226578</v>
          </cell>
          <cell r="R1053" t="str">
            <v/>
          </cell>
        </row>
        <row r="1054">
          <cell r="B1054">
            <v>20002053</v>
          </cell>
          <cell r="E1054" t="str">
            <v>패키지S/W유지보수</v>
          </cell>
          <cell r="F1054" t="str">
            <v>[일반]</v>
          </cell>
          <cell r="G1054" t="str">
            <v>정보보호설비</v>
          </cell>
          <cell r="H1054" t="str">
            <v>정보보호 패키지</v>
          </cell>
          <cell r="I1054" t="str">
            <v>정보보호설비 운영 및 관리시스템</v>
          </cell>
          <cell r="K1054" t="str">
            <v xml:space="preserve">[일반] 정보보호설비 정보보호 패키지 정보보호설비 운영 및 관리시스템 </v>
          </cell>
          <cell r="L1054" t="str">
            <v>식</v>
          </cell>
          <cell r="M1054">
            <v>133887</v>
          </cell>
          <cell r="N1054">
            <v>133887</v>
          </cell>
          <cell r="R1054" t="str">
            <v/>
          </cell>
        </row>
        <row r="1055">
          <cell r="B1055">
            <v>20002054</v>
          </cell>
          <cell r="E1055" t="str">
            <v>패키지S/W유지보수</v>
          </cell>
          <cell r="F1055" t="str">
            <v>[일반]</v>
          </cell>
          <cell r="G1055" t="str">
            <v>정보보호설비</v>
          </cell>
          <cell r="H1055" t="str">
            <v>정보보호 패키지</v>
          </cell>
          <cell r="I1055" t="str">
            <v>기록물 관리시스템 관리엔진 S/W 및 장기보존 포맷변환모듈</v>
          </cell>
          <cell r="K1055" t="str">
            <v xml:space="preserve">[일반] 정보보호설비 정보보호 패키지 기록물 관리시스템 관리엔진 S/W 및 장기보존 포맷변환모듈 </v>
          </cell>
          <cell r="L1055" t="str">
            <v>식</v>
          </cell>
          <cell r="M1055">
            <v>1435912</v>
          </cell>
          <cell r="N1055">
            <v>1435912</v>
          </cell>
          <cell r="R1055" t="str">
            <v/>
          </cell>
        </row>
        <row r="1056">
          <cell r="B1056">
            <v>20002055</v>
          </cell>
          <cell r="E1056" t="str">
            <v>패키지S/W유지보수</v>
          </cell>
          <cell r="F1056" t="str">
            <v>[일반]</v>
          </cell>
          <cell r="G1056" t="str">
            <v>정보보호설비</v>
          </cell>
          <cell r="H1056" t="str">
            <v>정보보호 패키지</v>
          </cell>
          <cell r="I1056" t="str">
            <v>패치관리시스템(Agent포함)</v>
          </cell>
          <cell r="K1056" t="str">
            <v xml:space="preserve">[일반] 정보보호설비 정보보호 패키지 패치관리시스템(Agent포함) </v>
          </cell>
          <cell r="L1056" t="str">
            <v>식</v>
          </cell>
          <cell r="M1056">
            <v>3192686</v>
          </cell>
          <cell r="N1056">
            <v>3192686</v>
          </cell>
          <cell r="R1056" t="str">
            <v/>
          </cell>
        </row>
        <row r="1057">
          <cell r="B1057">
            <v>20002056</v>
          </cell>
          <cell r="E1057" t="str">
            <v>패키지S/W유지보수</v>
          </cell>
          <cell r="F1057" t="str">
            <v>[일반]</v>
          </cell>
          <cell r="G1057" t="str">
            <v>정보보호설비</v>
          </cell>
          <cell r="H1057" t="str">
            <v>고압원격검침</v>
          </cell>
          <cell r="I1057" t="str">
            <v>고압원격검침 회선요금관리</v>
          </cell>
          <cell r="K1057" t="str">
            <v xml:space="preserve">[일반] 정보보호설비 고압원격검침 고압원격검침 회선요금관리 </v>
          </cell>
          <cell r="L1057" t="str">
            <v>식</v>
          </cell>
          <cell r="M1057">
            <v>697612</v>
          </cell>
          <cell r="N1057">
            <v>697612</v>
          </cell>
          <cell r="R1057" t="str">
            <v/>
          </cell>
        </row>
        <row r="1058">
          <cell r="B1058">
            <v>20002057</v>
          </cell>
          <cell r="E1058" t="str">
            <v>패키지S/W유지보수</v>
          </cell>
          <cell r="F1058" t="str">
            <v>[일반]</v>
          </cell>
          <cell r="G1058" t="str">
            <v>정보보호설비</v>
          </cell>
          <cell r="H1058" t="str">
            <v>종합계량정보시스템</v>
          </cell>
          <cell r="I1058" t="str">
            <v>IMIS (종합계량정보시스템 RDBMS_ORACLE)</v>
          </cell>
          <cell r="K1058" t="str">
            <v xml:space="preserve">[일반] 정보보호설비 종합계량정보시스템 IMIS (종합계량정보시스템 RDBMS_ORACLE) </v>
          </cell>
          <cell r="L1058" t="str">
            <v>식</v>
          </cell>
          <cell r="M1058">
            <v>582340</v>
          </cell>
          <cell r="N1058">
            <v>582340</v>
          </cell>
          <cell r="R1058" t="str">
            <v/>
          </cell>
        </row>
        <row r="1059">
          <cell r="B1059">
            <v>20002058</v>
          </cell>
          <cell r="E1059" t="str">
            <v>패키지S/W유지보수</v>
          </cell>
          <cell r="F1059" t="str">
            <v>[일반]</v>
          </cell>
          <cell r="G1059" t="str">
            <v>교환설비</v>
          </cell>
          <cell r="H1059" t="str">
            <v>종합계량정보시스템</v>
          </cell>
          <cell r="I1059" t="str">
            <v>IMIS Backup SW</v>
          </cell>
          <cell r="K1059" t="str">
            <v xml:space="preserve">[일반] 교환설비 종합계량정보시스템 IMIS Backup SW </v>
          </cell>
          <cell r="L1059" t="str">
            <v>식</v>
          </cell>
          <cell r="M1059">
            <v>410003</v>
          </cell>
          <cell r="N1059">
            <v>410003</v>
          </cell>
          <cell r="R1059" t="str">
            <v/>
          </cell>
        </row>
        <row r="1060">
          <cell r="B1060">
            <v>20002059</v>
          </cell>
          <cell r="E1060" t="str">
            <v>패키지S/W유지보수</v>
          </cell>
          <cell r="F1060" t="str">
            <v>[일반]</v>
          </cell>
          <cell r="G1060" t="str">
            <v>멀티미디어 설비</v>
          </cell>
          <cell r="H1060" t="str">
            <v>종합계량정보시스템</v>
          </cell>
          <cell r="I1060" t="str">
            <v>IMIS 이중화 SW</v>
          </cell>
          <cell r="K1060" t="str">
            <v xml:space="preserve">[일반] 멀티미디어 설비 종합계량정보시스템 IMIS 이중화 SW </v>
          </cell>
          <cell r="L1060" t="str">
            <v>식</v>
          </cell>
          <cell r="M1060">
            <v>188750</v>
          </cell>
          <cell r="N1060">
            <v>188750</v>
          </cell>
          <cell r="R1060" t="str">
            <v/>
          </cell>
        </row>
        <row r="1061">
          <cell r="B1061">
            <v>20002060</v>
          </cell>
          <cell r="E1061" t="str">
            <v>패키지S/W유지보수</v>
          </cell>
          <cell r="F1061" t="str">
            <v>[일반]</v>
          </cell>
          <cell r="G1061" t="str">
            <v>전산설비</v>
          </cell>
          <cell r="H1061" t="str">
            <v>고압원격검침</v>
          </cell>
          <cell r="I1061" t="str">
            <v>고압AMI RDBMS(Oracle11g)_1</v>
          </cell>
          <cell r="K1061" t="str">
            <v xml:space="preserve">[일반] 전산설비 고압원격검침 고압AMI RDBMS(Oracle11g)_1 </v>
          </cell>
          <cell r="L1061" t="str">
            <v>식</v>
          </cell>
          <cell r="M1061">
            <v>18300508</v>
          </cell>
          <cell r="N1061">
            <v>18300508</v>
          </cell>
          <cell r="R1061" t="str">
            <v/>
          </cell>
        </row>
        <row r="1062">
          <cell r="B1062">
            <v>20002061</v>
          </cell>
          <cell r="E1062" t="str">
            <v>패키지S/W유지보수</v>
          </cell>
          <cell r="F1062" t="str">
            <v>[일반]</v>
          </cell>
          <cell r="G1062" t="str">
            <v>정보보호설비</v>
          </cell>
          <cell r="H1062" t="str">
            <v>고압원격검침</v>
          </cell>
          <cell r="I1062" t="str">
            <v>고압AMI 연계서버 RDBMS(Oracle11g)</v>
          </cell>
          <cell r="K1062" t="str">
            <v xml:space="preserve">[일반] 정보보호설비 고압원격검침 고압AMI 연계서버 RDBMS(Oracle11g) </v>
          </cell>
          <cell r="L1062" t="str">
            <v>식</v>
          </cell>
          <cell r="M1062">
            <v>86797</v>
          </cell>
          <cell r="N1062">
            <v>86797</v>
          </cell>
          <cell r="R1062" t="str">
            <v/>
          </cell>
        </row>
        <row r="1063">
          <cell r="B1063">
            <v>20002062</v>
          </cell>
          <cell r="E1063" t="str">
            <v>패키지S/W유지보수</v>
          </cell>
          <cell r="F1063" t="str">
            <v>[일반]</v>
          </cell>
          <cell r="G1063" t="str">
            <v>정보보호설비</v>
          </cell>
          <cell r="H1063" t="str">
            <v>고압원격검침</v>
          </cell>
          <cell r="I1063" t="str">
            <v>고압AMI 백업SW</v>
          </cell>
          <cell r="K1063" t="str">
            <v xml:space="preserve">[일반] 정보보호설비 고압원격검침 고압AMI 백업SW </v>
          </cell>
          <cell r="L1063" t="str">
            <v>식</v>
          </cell>
          <cell r="M1063">
            <v>576743</v>
          </cell>
          <cell r="N1063">
            <v>576743</v>
          </cell>
          <cell r="R1063" t="str">
            <v/>
          </cell>
        </row>
        <row r="1064">
          <cell r="B1064">
            <v>20002063</v>
          </cell>
          <cell r="E1064" t="str">
            <v>패키지S/W유지보수</v>
          </cell>
          <cell r="F1064" t="str">
            <v>[일반]</v>
          </cell>
          <cell r="G1064" t="str">
            <v>정보보호설비</v>
          </cell>
          <cell r="H1064" t="str">
            <v>고압원격검침</v>
          </cell>
          <cell r="I1064" t="str">
            <v>고압AMI DB암호화 SW_1</v>
          </cell>
          <cell r="K1064" t="str">
            <v xml:space="preserve">[일반] 정보보호설비 고압원격검침 고압AMI DB암호화 SW_1 </v>
          </cell>
          <cell r="L1064" t="str">
            <v>식</v>
          </cell>
          <cell r="M1064">
            <v>308970</v>
          </cell>
          <cell r="N1064">
            <v>308970</v>
          </cell>
          <cell r="R1064" t="str">
            <v/>
          </cell>
        </row>
        <row r="1065">
          <cell r="B1065">
            <v>20002064</v>
          </cell>
          <cell r="E1065" t="str">
            <v>패키지S/W유지보수</v>
          </cell>
          <cell r="F1065" t="str">
            <v>[일반]</v>
          </cell>
          <cell r="G1065" t="str">
            <v>정보보호설비</v>
          </cell>
          <cell r="H1065" t="str">
            <v>고압원격검침</v>
          </cell>
          <cell r="I1065" t="str">
            <v>신형 전력량계 자동관리시스템 DBMS</v>
          </cell>
          <cell r="K1065" t="str">
            <v xml:space="preserve">[일반] 정보보호설비 고압원격검침 신형 전력량계 자동관리시스템 DBMS </v>
          </cell>
          <cell r="L1065" t="str">
            <v>식</v>
          </cell>
          <cell r="M1065">
            <v>200434</v>
          </cell>
          <cell r="N1065">
            <v>200434</v>
          </cell>
          <cell r="R1065" t="str">
            <v/>
          </cell>
        </row>
        <row r="1066">
          <cell r="B1066">
            <v>20002065</v>
          </cell>
          <cell r="E1066" t="str">
            <v>패키지S/W유지보수</v>
          </cell>
          <cell r="F1066" t="str">
            <v>[일반]</v>
          </cell>
          <cell r="G1066" t="str">
            <v>정보보호설비</v>
          </cell>
          <cell r="H1066" t="str">
            <v>고압원격검침</v>
          </cell>
          <cell r="I1066" t="str">
            <v>고압AMI RDBMS(Oracle11g)_2</v>
          </cell>
          <cell r="K1066" t="str">
            <v xml:space="preserve">[일반] 정보보호설비 고압원격검침 고압AMI RDBMS(Oracle11g)_2 </v>
          </cell>
          <cell r="L1066" t="str">
            <v>식</v>
          </cell>
          <cell r="M1066">
            <v>25620712</v>
          </cell>
          <cell r="N1066">
            <v>25620712</v>
          </cell>
          <cell r="R1066" t="str">
            <v/>
          </cell>
        </row>
        <row r="1067">
          <cell r="B1067">
            <v>20002066</v>
          </cell>
          <cell r="E1067" t="str">
            <v>패키지S/W유지보수</v>
          </cell>
          <cell r="F1067" t="str">
            <v>[일반]</v>
          </cell>
          <cell r="G1067" t="str">
            <v>정보보호설비</v>
          </cell>
          <cell r="H1067" t="str">
            <v>정보보호 패키지</v>
          </cell>
          <cell r="I1067" t="str">
            <v>인터넷 악성코드 탐지 차단시스템</v>
          </cell>
          <cell r="K1067" t="str">
            <v xml:space="preserve">[일반] 정보보호설비 정보보호 패키지 인터넷 악성코드 탐지 차단시스템 </v>
          </cell>
          <cell r="L1067" t="str">
            <v>식</v>
          </cell>
          <cell r="M1067">
            <v>2631700</v>
          </cell>
          <cell r="N1067">
            <v>2631700</v>
          </cell>
          <cell r="R1067" t="str">
            <v/>
          </cell>
        </row>
        <row r="1068">
          <cell r="B1068">
            <v>20002067</v>
          </cell>
          <cell r="E1068" t="str">
            <v>패키지S/W유지보수</v>
          </cell>
          <cell r="F1068" t="str">
            <v>[일반]</v>
          </cell>
          <cell r="G1068" t="str">
            <v>정보보호설비</v>
          </cell>
          <cell r="H1068" t="str">
            <v>고압원격검침</v>
          </cell>
          <cell r="I1068" t="str">
            <v>전력ISAC포털시스템 DBMS</v>
          </cell>
          <cell r="K1068" t="str">
            <v xml:space="preserve">[일반] 정보보호설비 고압원격검침 전력ISAC포털시스템 DBMS </v>
          </cell>
          <cell r="L1068" t="str">
            <v>식</v>
          </cell>
          <cell r="M1068">
            <v>135947</v>
          </cell>
          <cell r="N1068">
            <v>135947</v>
          </cell>
          <cell r="R1068" t="str">
            <v/>
          </cell>
        </row>
        <row r="1069">
          <cell r="B1069">
            <v>20002068</v>
          </cell>
          <cell r="E1069" t="str">
            <v>패키지S/W유지보수</v>
          </cell>
          <cell r="F1069" t="str">
            <v>[일반]</v>
          </cell>
          <cell r="G1069" t="str">
            <v>정보보호설비</v>
          </cell>
          <cell r="H1069" t="str">
            <v>고압원격검침</v>
          </cell>
          <cell r="I1069" t="str">
            <v>고압AMI DB암호화 SW_2</v>
          </cell>
          <cell r="K1069" t="str">
            <v xml:space="preserve">[일반] 정보보호설비 고압원격검침 고압AMI DB암호화 SW_2 </v>
          </cell>
          <cell r="L1069" t="str">
            <v>식</v>
          </cell>
          <cell r="M1069">
            <v>617939</v>
          </cell>
          <cell r="N1069">
            <v>617939</v>
          </cell>
          <cell r="R1069" t="str">
            <v/>
          </cell>
        </row>
        <row r="1070">
          <cell r="B1070">
            <v>20002069</v>
          </cell>
          <cell r="E1070" t="str">
            <v>패키지S/W유지보수</v>
          </cell>
          <cell r="F1070" t="str">
            <v>[일반]</v>
          </cell>
          <cell r="G1070" t="str">
            <v>전산설비</v>
          </cell>
          <cell r="H1070" t="str">
            <v>PDAS</v>
          </cell>
          <cell r="I1070" t="str">
            <v>PDAS DBMS S/W</v>
          </cell>
          <cell r="K1070" t="str">
            <v xml:space="preserve">[일반] 전산설비 PDAS PDAS DBMS S/W </v>
          </cell>
          <cell r="L1070" t="str">
            <v>식</v>
          </cell>
          <cell r="M1070">
            <v>386001</v>
          </cell>
          <cell r="N1070">
            <v>386001</v>
          </cell>
          <cell r="R1070" t="str">
            <v/>
          </cell>
        </row>
        <row r="1071">
          <cell r="B1071">
            <v>20002070</v>
          </cell>
          <cell r="E1071" t="str">
            <v>패키지S/W유지보수</v>
          </cell>
          <cell r="F1071" t="str">
            <v>[일반]</v>
          </cell>
          <cell r="G1071" t="str">
            <v>전산설비</v>
          </cell>
          <cell r="H1071" t="str">
            <v>PDAS</v>
          </cell>
          <cell r="I1071" t="str">
            <v>PDAS 시뮬레이터 원격제어 S/W_2</v>
          </cell>
          <cell r="K1071" t="str">
            <v xml:space="preserve">[일반] 전산설비 PDAS PDAS 시뮬레이터 원격제어 S/W_2 </v>
          </cell>
          <cell r="L1071" t="str">
            <v>식</v>
          </cell>
          <cell r="M1071">
            <v>713304</v>
          </cell>
          <cell r="N1071">
            <v>713304</v>
          </cell>
          <cell r="R1071" t="str">
            <v/>
          </cell>
        </row>
        <row r="1072">
          <cell r="B1072">
            <v>20002071</v>
          </cell>
          <cell r="E1072" t="str">
            <v>패키지S/W유지보수</v>
          </cell>
          <cell r="F1072" t="str">
            <v>[일반]</v>
          </cell>
          <cell r="G1072" t="str">
            <v>전산설비</v>
          </cell>
          <cell r="H1072" t="str">
            <v>PDAS</v>
          </cell>
          <cell r="I1072" t="str">
            <v>PDAS Serial 포트통신 S/W</v>
          </cell>
          <cell r="K1072" t="str">
            <v xml:space="preserve">[일반] 전산설비 PDAS PDAS Serial 포트통신 S/W </v>
          </cell>
          <cell r="L1072" t="str">
            <v>식</v>
          </cell>
          <cell r="M1072">
            <v>256185</v>
          </cell>
          <cell r="N1072">
            <v>256185</v>
          </cell>
          <cell r="R1072" t="str">
            <v/>
          </cell>
        </row>
        <row r="1073">
          <cell r="B1073">
            <v>20002072</v>
          </cell>
          <cell r="E1073" t="str">
            <v>패키지S/W유지보수</v>
          </cell>
          <cell r="F1073" t="str">
            <v>[일반]</v>
          </cell>
          <cell r="G1073" t="str">
            <v>전산설비</v>
          </cell>
          <cell r="H1073" t="str">
            <v>네트워크운영시스템</v>
          </cell>
          <cell r="I1073" t="str">
            <v>ICT네트워크운영시스템 DBMS</v>
          </cell>
          <cell r="K1073" t="str">
            <v xml:space="preserve">[일반] 전산설비 네트워크운영시스템 ICT네트워크운영시스템 DBMS </v>
          </cell>
          <cell r="L1073" t="str">
            <v>식</v>
          </cell>
          <cell r="M1073">
            <v>425705</v>
          </cell>
          <cell r="N1073">
            <v>425705</v>
          </cell>
          <cell r="R1073" t="str">
            <v/>
          </cell>
        </row>
        <row r="1074">
          <cell r="B1074">
            <v>20002073</v>
          </cell>
          <cell r="E1074" t="str">
            <v>패키지S/W유지보수</v>
          </cell>
          <cell r="F1074" t="str">
            <v>[일반]</v>
          </cell>
          <cell r="G1074" t="str">
            <v>전산설비</v>
          </cell>
          <cell r="H1074" t="str">
            <v>CTI시스템</v>
          </cell>
          <cell r="I1074" t="str">
            <v>고객센터(DB모니터링(Maxgauge))</v>
          </cell>
          <cell r="K1074" t="str">
            <v xml:space="preserve">[일반] 전산설비 CTI시스템 고객센터(DB모니터링(Maxgauge)) </v>
          </cell>
          <cell r="L1074" t="str">
            <v>식</v>
          </cell>
          <cell r="M1074">
            <v>51680</v>
          </cell>
          <cell r="N1074">
            <v>51680</v>
          </cell>
          <cell r="R1074" t="str">
            <v/>
          </cell>
        </row>
        <row r="1075">
          <cell r="B1075">
            <v>20002074</v>
          </cell>
          <cell r="E1075" t="str">
            <v>패키지S/W유지보수</v>
          </cell>
          <cell r="F1075" t="str">
            <v>[일반]</v>
          </cell>
          <cell r="G1075" t="str">
            <v>관제설비</v>
          </cell>
          <cell r="H1075" t="str">
            <v>재난관리통합시스템</v>
          </cell>
          <cell r="I1075" t="str">
            <v>재난관리통합시스템(WEB S/W,WebtoB)</v>
          </cell>
          <cell r="K1075" t="str">
            <v xml:space="preserve">[일반] 관제설비 재난관리통합시스템 재난관리통합시스템(WEB S/W,WebtoB) </v>
          </cell>
          <cell r="L1075" t="str">
            <v>식</v>
          </cell>
          <cell r="M1075">
            <v>74957</v>
          </cell>
          <cell r="N1075">
            <v>74957</v>
          </cell>
          <cell r="R1075" t="str">
            <v/>
          </cell>
        </row>
        <row r="1076">
          <cell r="B1076">
            <v>20002075</v>
          </cell>
          <cell r="E1076" t="str">
            <v>패키지S/W유지보수</v>
          </cell>
          <cell r="F1076" t="str">
            <v>[일반]</v>
          </cell>
          <cell r="G1076" t="str">
            <v>관제설비</v>
          </cell>
          <cell r="H1076" t="str">
            <v>재난관리통합시스템</v>
          </cell>
          <cell r="I1076" t="str">
            <v>재난관리통합시스템(WEB S/W,JEUS)</v>
          </cell>
          <cell r="K1076" t="str">
            <v xml:space="preserve">[일반] 관제설비 재난관리통합시스템 재난관리통합시스템(WEB S/W,JEUS) </v>
          </cell>
          <cell r="L1076" t="str">
            <v>식</v>
          </cell>
          <cell r="M1076">
            <v>112435</v>
          </cell>
          <cell r="N1076">
            <v>112435</v>
          </cell>
          <cell r="R1076" t="str">
            <v/>
          </cell>
        </row>
        <row r="1077">
          <cell r="B1077">
            <v>20002076</v>
          </cell>
          <cell r="E1077" t="str">
            <v>패키지S/W유지보수</v>
          </cell>
          <cell r="F1077" t="str">
            <v>[일반]</v>
          </cell>
          <cell r="G1077" t="str">
            <v>관제설비</v>
          </cell>
          <cell r="H1077" t="str">
            <v>재난관리통합시스템</v>
          </cell>
          <cell r="I1077" t="str">
            <v>재난관리통합시스템(ORACLE)</v>
          </cell>
          <cell r="K1077" t="str">
            <v xml:space="preserve">[일반] 관제설비 재난관리통합시스템 재난관리통합시스템(ORACLE) </v>
          </cell>
          <cell r="L1077" t="str">
            <v>식</v>
          </cell>
          <cell r="M1077">
            <v>4082712</v>
          </cell>
          <cell r="N1077">
            <v>4082712</v>
          </cell>
          <cell r="R1077" t="str">
            <v/>
          </cell>
        </row>
        <row r="1078">
          <cell r="B1078">
            <v>20002077</v>
          </cell>
          <cell r="E1078" t="str">
            <v>패키지S/W유지보수</v>
          </cell>
          <cell r="F1078" t="str">
            <v>[일반]</v>
          </cell>
          <cell r="G1078" t="str">
            <v>관제설비</v>
          </cell>
          <cell r="H1078" t="str">
            <v>재난관리통합시스템</v>
          </cell>
          <cell r="I1078" t="str">
            <v>재난관리통합시스템(K-GIS)</v>
          </cell>
          <cell r="K1078" t="str">
            <v xml:space="preserve">[일반] 관제설비 재난관리통합시스템 재난관리통합시스템(K-GIS) </v>
          </cell>
          <cell r="L1078" t="str">
            <v>식</v>
          </cell>
          <cell r="M1078">
            <v>1842138</v>
          </cell>
          <cell r="N1078">
            <v>1842138</v>
          </cell>
          <cell r="R1078" t="str">
            <v/>
          </cell>
        </row>
        <row r="1079">
          <cell r="B1079">
            <v>20002078</v>
          </cell>
          <cell r="E1079" t="str">
            <v>패키지S/W유지보수</v>
          </cell>
          <cell r="F1079" t="str">
            <v>[일반]</v>
          </cell>
          <cell r="G1079" t="str">
            <v>관제설비</v>
          </cell>
          <cell r="H1079" t="str">
            <v>재난관리통합시스템</v>
          </cell>
          <cell r="I1079" t="str">
            <v>재난관리통합시스템(vSphere)</v>
          </cell>
          <cell r="K1079" t="str">
            <v xml:space="preserve">[일반] 관제설비 재난관리통합시스템 재난관리통합시스템(vSphere) </v>
          </cell>
          <cell r="L1079" t="str">
            <v>식</v>
          </cell>
          <cell r="M1079">
            <v>79471</v>
          </cell>
          <cell r="N1079">
            <v>79471</v>
          </cell>
          <cell r="R1079" t="str">
            <v/>
          </cell>
        </row>
        <row r="1080">
          <cell r="B1080">
            <v>20002079</v>
          </cell>
          <cell r="E1080" t="str">
            <v>패키지S/W유지보수</v>
          </cell>
          <cell r="F1080" t="str">
            <v>[일반]</v>
          </cell>
          <cell r="G1080" t="str">
            <v>관제설비</v>
          </cell>
          <cell r="H1080" t="str">
            <v>재난관리통합시스템</v>
          </cell>
          <cell r="I1080" t="str">
            <v>재난관리통합시스템(Zenisu-SMS)_1</v>
          </cell>
          <cell r="K1080" t="str">
            <v xml:space="preserve">[일반] 관제설비 재난관리통합시스템 재난관리통합시스템(Zenisu-SMS)_1 </v>
          </cell>
          <cell r="L1080" t="str">
            <v>식</v>
          </cell>
          <cell r="M1080">
            <v>15111</v>
          </cell>
          <cell r="N1080">
            <v>15111</v>
          </cell>
          <cell r="R1080" t="str">
            <v/>
          </cell>
        </row>
        <row r="1081">
          <cell r="B1081">
            <v>20002080</v>
          </cell>
          <cell r="E1081" t="str">
            <v>패키지S/W유지보수</v>
          </cell>
          <cell r="F1081" t="str">
            <v>[일반]</v>
          </cell>
          <cell r="G1081" t="str">
            <v>관제설비</v>
          </cell>
          <cell r="H1081" t="str">
            <v>재난관리통합시스템</v>
          </cell>
          <cell r="I1081" t="str">
            <v>재난관리통합시스템(Zenisu-SMS)_2</v>
          </cell>
          <cell r="K1081" t="str">
            <v xml:space="preserve">[일반] 관제설비 재난관리통합시스템 재난관리통합시스템(Zenisu-SMS)_2 </v>
          </cell>
          <cell r="L1081" t="str">
            <v>식</v>
          </cell>
          <cell r="M1081">
            <v>14692</v>
          </cell>
          <cell r="N1081">
            <v>14692</v>
          </cell>
          <cell r="R1081" t="str">
            <v/>
          </cell>
        </row>
        <row r="1082">
          <cell r="B1082">
            <v>20002081</v>
          </cell>
          <cell r="E1082" t="str">
            <v>패키지S/W유지보수</v>
          </cell>
          <cell r="F1082" t="str">
            <v>[일반]</v>
          </cell>
          <cell r="G1082" t="str">
            <v>관제설비</v>
          </cell>
          <cell r="H1082" t="str">
            <v>재난관리통합시스템</v>
          </cell>
          <cell r="I1082" t="str">
            <v>재난관리통합시스템(SecusOS Linux)</v>
          </cell>
          <cell r="K1082" t="str">
            <v xml:space="preserve">[일반] 관제설비 재난관리통합시스템 재난관리통합시스템(SecusOS Linux) </v>
          </cell>
          <cell r="L1082" t="str">
            <v>식</v>
          </cell>
          <cell r="M1082">
            <v>23593</v>
          </cell>
          <cell r="N1082">
            <v>23593</v>
          </cell>
          <cell r="R1082" t="str">
            <v/>
          </cell>
        </row>
        <row r="1083">
          <cell r="B1083">
            <v>20002082</v>
          </cell>
          <cell r="E1083" t="str">
            <v>패키지S/W유지보수</v>
          </cell>
          <cell r="F1083" t="str">
            <v>[일반]</v>
          </cell>
          <cell r="G1083" t="str">
            <v>관제설비</v>
          </cell>
          <cell r="H1083" t="str">
            <v>재난관리통합시스템</v>
          </cell>
          <cell r="I1083" t="str">
            <v>재난관리통합시스템(SecusOS Unix)</v>
          </cell>
          <cell r="K1083" t="str">
            <v xml:space="preserve">[일반] 관제설비 재난관리통합시스템 재난관리통합시스템(SecusOS Unix) </v>
          </cell>
          <cell r="L1083" t="str">
            <v>식</v>
          </cell>
          <cell r="M1083">
            <v>32158</v>
          </cell>
          <cell r="N1083">
            <v>32158</v>
          </cell>
          <cell r="R1083" t="str">
            <v/>
          </cell>
        </row>
        <row r="1084">
          <cell r="B1084">
            <v>20002083</v>
          </cell>
          <cell r="E1084" t="str">
            <v>패키지S/W유지보수</v>
          </cell>
          <cell r="F1084" t="str">
            <v>[일반]</v>
          </cell>
          <cell r="G1084" t="str">
            <v>관제설비</v>
          </cell>
          <cell r="H1084" t="str">
            <v>재난관리통합시스템</v>
          </cell>
          <cell r="I1084" t="str">
            <v>재난관리통합시스템(SecusOS Windows)_1</v>
          </cell>
          <cell r="K1084" t="str">
            <v xml:space="preserve">[일반] 관제설비 재난관리통합시스템 재난관리통합시스템(SecusOS Windows)_1 </v>
          </cell>
          <cell r="L1084" t="str">
            <v>식</v>
          </cell>
          <cell r="M1084">
            <v>26757</v>
          </cell>
          <cell r="N1084">
            <v>26757</v>
          </cell>
          <cell r="R1084" t="str">
            <v/>
          </cell>
        </row>
        <row r="1085">
          <cell r="B1085">
            <v>20002084</v>
          </cell>
          <cell r="E1085" t="str">
            <v>패키지S/W유지보수</v>
          </cell>
          <cell r="F1085" t="str">
            <v>[일반]</v>
          </cell>
          <cell r="G1085" t="str">
            <v>관제설비</v>
          </cell>
          <cell r="H1085" t="str">
            <v>재난관리통합시스템</v>
          </cell>
          <cell r="I1085" t="str">
            <v>재난관리통합시스템(SecusOS Windows)_2</v>
          </cell>
          <cell r="K1085" t="str">
            <v xml:space="preserve">[일반] 관제설비 재난관리통합시스템 재난관리통합시스템(SecusOS Windows)_2 </v>
          </cell>
          <cell r="L1085" t="str">
            <v>식</v>
          </cell>
          <cell r="M1085">
            <v>26417</v>
          </cell>
          <cell r="N1085">
            <v>26417</v>
          </cell>
          <cell r="R1085" t="str">
            <v/>
          </cell>
        </row>
        <row r="1086">
          <cell r="B1086">
            <v>20002085</v>
          </cell>
          <cell r="E1086" t="str">
            <v>패키지S/W유지보수</v>
          </cell>
          <cell r="F1086" t="str">
            <v>[일반]</v>
          </cell>
          <cell r="G1086" t="str">
            <v>관제설비</v>
          </cell>
          <cell r="H1086" t="str">
            <v>재난관리통합시스템</v>
          </cell>
          <cell r="I1086" t="str">
            <v>좌표변환 모듈</v>
          </cell>
          <cell r="K1086" t="str">
            <v xml:space="preserve">[일반] 관제설비 재난관리통합시스템 좌표변환 모듈 </v>
          </cell>
          <cell r="L1086" t="str">
            <v>식</v>
          </cell>
          <cell r="M1086">
            <v>370764</v>
          </cell>
          <cell r="N1086">
            <v>370764</v>
          </cell>
          <cell r="R1086" t="str">
            <v/>
          </cell>
        </row>
        <row r="1087">
          <cell r="B1087">
            <v>20002086</v>
          </cell>
          <cell r="E1087" t="str">
            <v>패키지S/W유지보수</v>
          </cell>
          <cell r="F1087" t="str">
            <v>[일반]</v>
          </cell>
          <cell r="G1087" t="str">
            <v>관제설비</v>
          </cell>
          <cell r="H1087" t="str">
            <v>재난관리통합시스템</v>
          </cell>
          <cell r="I1087" t="str">
            <v>출입관리시스템</v>
          </cell>
          <cell r="K1087" t="str">
            <v xml:space="preserve">[일반] 관제설비 재난관리통합시스템 출입관리시스템 </v>
          </cell>
          <cell r="L1087" t="str">
            <v>식</v>
          </cell>
          <cell r="M1087">
            <v>1647838</v>
          </cell>
          <cell r="N1087">
            <v>1647838</v>
          </cell>
          <cell r="R1087" t="str">
            <v/>
          </cell>
        </row>
        <row r="1088">
          <cell r="B1088">
            <v>20002087</v>
          </cell>
          <cell r="E1088" t="str">
            <v>패키지S/W유지보수</v>
          </cell>
          <cell r="F1088" t="str">
            <v>[일반]</v>
          </cell>
          <cell r="G1088" t="str">
            <v>전산설비</v>
          </cell>
          <cell r="H1088" t="str">
            <v>CTI시스템</v>
          </cell>
          <cell r="I1088" t="str">
            <v>통합상담 DB암호화</v>
          </cell>
          <cell r="K1088" t="str">
            <v xml:space="preserve">[일반] 전산설비 CTI시스템 통합상담 DB암호화 </v>
          </cell>
          <cell r="L1088" t="str">
            <v>식</v>
          </cell>
          <cell r="M1088">
            <v>208390</v>
          </cell>
          <cell r="N1088">
            <v>208390</v>
          </cell>
          <cell r="R1088" t="str">
            <v/>
          </cell>
        </row>
        <row r="1089">
          <cell r="B1089">
            <v>20002088</v>
          </cell>
          <cell r="E1089" t="str">
            <v>패키지S/W유지보수</v>
          </cell>
          <cell r="F1089" t="str">
            <v>[일반]</v>
          </cell>
          <cell r="G1089" t="str">
            <v>관제설비</v>
          </cell>
          <cell r="H1089" t="str">
            <v>재난관리통합시스템</v>
          </cell>
          <cell r="I1089" t="str">
            <v>영상통합관제S/W</v>
          </cell>
          <cell r="K1089" t="str">
            <v xml:space="preserve">[일반] 관제설비 재난관리통합시스템 영상통합관제S/W </v>
          </cell>
          <cell r="L1089" t="str">
            <v>식</v>
          </cell>
          <cell r="M1089">
            <v>1765246</v>
          </cell>
          <cell r="N1089">
            <v>1765246</v>
          </cell>
          <cell r="R1089" t="str">
            <v/>
          </cell>
        </row>
        <row r="1090">
          <cell r="B1090">
            <v>20002089</v>
          </cell>
          <cell r="E1090" t="str">
            <v>패키지S/W유지보수</v>
          </cell>
          <cell r="F1090" t="str">
            <v>[일반]</v>
          </cell>
          <cell r="G1090" t="str">
            <v>관제설비</v>
          </cell>
          <cell r="H1090" t="str">
            <v>재난관리통합시스템</v>
          </cell>
          <cell r="I1090" t="str">
            <v>도청탐지시스템_2</v>
          </cell>
          <cell r="K1090" t="str">
            <v xml:space="preserve">[일반] 관제설비 재난관리통합시스템 도청탐지시스템_2 </v>
          </cell>
          <cell r="L1090" t="str">
            <v>식</v>
          </cell>
          <cell r="M1090">
            <v>3664459</v>
          </cell>
          <cell r="N1090">
            <v>3664459</v>
          </cell>
          <cell r="R1090" t="str">
            <v/>
          </cell>
        </row>
        <row r="1091">
          <cell r="B1091">
            <v>20002090</v>
          </cell>
          <cell r="E1091" t="str">
            <v>응용S/W유지보수</v>
          </cell>
          <cell r="F1091" t="str">
            <v>[고정비]</v>
          </cell>
          <cell r="G1091" t="str">
            <v>전산설비</v>
          </cell>
          <cell r="H1091" t="str">
            <v>KEPCO-EP</v>
          </cell>
          <cell r="I1091" t="str">
            <v>그룹웨어시스템</v>
          </cell>
          <cell r="K1091" t="str">
            <v xml:space="preserve">[고정비] 전산설비 KEPCO-EP 그룹웨어시스템 </v>
          </cell>
          <cell r="L1091" t="str">
            <v>식</v>
          </cell>
          <cell r="M1091">
            <v>4933152</v>
          </cell>
          <cell r="N1091">
            <v>4933152</v>
          </cell>
          <cell r="R1091" t="str">
            <v/>
          </cell>
        </row>
        <row r="1092">
          <cell r="B1092">
            <v>20002091</v>
          </cell>
          <cell r="E1092" t="str">
            <v>응용S/W유지보수</v>
          </cell>
          <cell r="F1092" t="str">
            <v>[고정비]</v>
          </cell>
          <cell r="G1092" t="str">
            <v>전산설비</v>
          </cell>
          <cell r="H1092" t="str">
            <v>KEPCO-EP</v>
          </cell>
          <cell r="I1092" t="str">
            <v>단위업무지원시스템</v>
          </cell>
          <cell r="K1092" t="str">
            <v xml:space="preserve">[고정비] 전산설비 KEPCO-EP 단위업무지원시스템 </v>
          </cell>
          <cell r="L1092" t="str">
            <v>식</v>
          </cell>
          <cell r="M1092">
            <v>115843525</v>
          </cell>
          <cell r="N1092">
            <v>115843525</v>
          </cell>
          <cell r="R1092" t="str">
            <v/>
          </cell>
        </row>
        <row r="1093">
          <cell r="B1093">
            <v>20002092</v>
          </cell>
          <cell r="E1093" t="str">
            <v>응용S/W유지보수</v>
          </cell>
          <cell r="F1093" t="str">
            <v>[고정비]</v>
          </cell>
          <cell r="G1093" t="str">
            <v>전산설비</v>
          </cell>
          <cell r="H1093" t="str">
            <v>KEPCO-EP</v>
          </cell>
          <cell r="I1093" t="str">
            <v>본부 및 사업소 홈페이지</v>
          </cell>
          <cell r="K1093" t="str">
            <v xml:space="preserve">[고정비] 전산설비 KEPCO-EP 본부 및 사업소 홈페이지 </v>
          </cell>
          <cell r="L1093" t="str">
            <v>식</v>
          </cell>
          <cell r="M1093">
            <v>72323187</v>
          </cell>
          <cell r="N1093">
            <v>72323187</v>
          </cell>
          <cell r="R1093" t="str">
            <v/>
          </cell>
        </row>
        <row r="1094">
          <cell r="B1094">
            <v>20002093</v>
          </cell>
          <cell r="E1094" t="str">
            <v>응용S/W유지보수</v>
          </cell>
          <cell r="F1094" t="str">
            <v>[고정비]</v>
          </cell>
          <cell r="G1094" t="str">
            <v>전산설비</v>
          </cell>
          <cell r="H1094" t="str">
            <v>KEPCO-EP</v>
          </cell>
          <cell r="I1094" t="str">
            <v>E-KEPCO 시스템</v>
          </cell>
          <cell r="K1094" t="str">
            <v xml:space="preserve">[고정비] 전산설비 KEPCO-EP E-KEPCO 시스템 </v>
          </cell>
          <cell r="L1094" t="str">
            <v>식</v>
          </cell>
          <cell r="M1094">
            <v>14242250</v>
          </cell>
          <cell r="N1094">
            <v>14242250</v>
          </cell>
          <cell r="R1094" t="str">
            <v/>
          </cell>
        </row>
        <row r="1095">
          <cell r="B1095">
            <v>20002094</v>
          </cell>
          <cell r="E1095" t="str">
            <v>응용S/W유지보수</v>
          </cell>
          <cell r="F1095" t="str">
            <v>[고정비]</v>
          </cell>
          <cell r="G1095" t="str">
            <v>전산설비</v>
          </cell>
          <cell r="H1095" t="str">
            <v>KEPCO-EP</v>
          </cell>
          <cell r="I1095" t="str">
            <v>운영시스템</v>
          </cell>
          <cell r="K1095" t="str">
            <v xml:space="preserve">[고정비] 전산설비 KEPCO-EP 운영시스템 </v>
          </cell>
          <cell r="L1095" t="str">
            <v>식</v>
          </cell>
          <cell r="M1095">
            <v>32173744</v>
          </cell>
          <cell r="N1095">
            <v>32173744</v>
          </cell>
          <cell r="R1095" t="str">
            <v/>
          </cell>
        </row>
        <row r="1096">
          <cell r="B1096">
            <v>20002095</v>
          </cell>
          <cell r="E1096" t="str">
            <v>응용S/W유지보수</v>
          </cell>
          <cell r="F1096" t="str">
            <v>[고정비]</v>
          </cell>
          <cell r="G1096" t="str">
            <v>전산설비</v>
          </cell>
          <cell r="H1096" t="str">
            <v>통합전자문서관리시스템</v>
          </cell>
          <cell r="I1096" t="str">
            <v>전자결재(Mi-KEP)</v>
          </cell>
          <cell r="K1096" t="str">
            <v xml:space="preserve">[고정비] 전산설비 통합전자문서관리시스템 전자결재(Mi-KEP) </v>
          </cell>
          <cell r="L1096" t="str">
            <v>식</v>
          </cell>
          <cell r="M1096">
            <v>131073452</v>
          </cell>
          <cell r="N1096">
            <v>131073452</v>
          </cell>
          <cell r="R1096" t="str">
            <v/>
          </cell>
        </row>
        <row r="1097">
          <cell r="B1097">
            <v>20002096</v>
          </cell>
          <cell r="E1097" t="str">
            <v>응용S/W유지보수</v>
          </cell>
          <cell r="F1097" t="str">
            <v>[고정비]</v>
          </cell>
          <cell r="G1097" t="str">
            <v>전산설비</v>
          </cell>
          <cell r="H1097" t="str">
            <v>송변전통합시스템</v>
          </cell>
          <cell r="I1097" t="str">
            <v>송변전통합정보시스템</v>
          </cell>
          <cell r="K1097" t="str">
            <v xml:space="preserve">[고정비] 전산설비 송변전통합시스템 송변전통합정보시스템 </v>
          </cell>
          <cell r="L1097" t="str">
            <v>식</v>
          </cell>
          <cell r="M1097">
            <v>55572186</v>
          </cell>
          <cell r="N1097">
            <v>55572186</v>
          </cell>
          <cell r="R1097" t="str">
            <v/>
          </cell>
        </row>
        <row r="1098">
          <cell r="B1098">
            <v>20002097</v>
          </cell>
          <cell r="E1098" t="str">
            <v>응용S/W유지보수</v>
          </cell>
          <cell r="F1098" t="str">
            <v>[고정비]</v>
          </cell>
          <cell r="G1098" t="str">
            <v>전산설비</v>
          </cell>
          <cell r="H1098" t="str">
            <v>고압원격검침시스템</v>
          </cell>
          <cell r="I1098" t="str">
            <v>수냉각설비 원방감시시스템</v>
          </cell>
          <cell r="K1098" t="str">
            <v xml:space="preserve">[고정비] 전산설비 고압원격검침시스템 수냉각설비 원방감시시스템 </v>
          </cell>
          <cell r="L1098" t="str">
            <v>식</v>
          </cell>
          <cell r="M1098">
            <v>2779538</v>
          </cell>
          <cell r="N1098">
            <v>2779538</v>
          </cell>
          <cell r="R1098" t="str">
            <v/>
          </cell>
        </row>
        <row r="1099">
          <cell r="B1099">
            <v>20002098</v>
          </cell>
          <cell r="E1099" t="str">
            <v>응용S/W유지보수</v>
          </cell>
          <cell r="F1099" t="str">
            <v>[고정비]</v>
          </cell>
          <cell r="G1099" t="str">
            <v>전산설비</v>
          </cell>
          <cell r="H1099" t="str">
            <v>고압원격검침시스템</v>
          </cell>
          <cell r="I1099" t="str">
            <v>풍속관측시스템</v>
          </cell>
          <cell r="K1099" t="str">
            <v xml:space="preserve">[고정비] 전산설비 고압원격검침시스템 풍속관측시스템 </v>
          </cell>
          <cell r="L1099" t="str">
            <v>식</v>
          </cell>
          <cell r="M1099">
            <v>2463562</v>
          </cell>
          <cell r="N1099">
            <v>2463562</v>
          </cell>
          <cell r="R1099" t="str">
            <v/>
          </cell>
        </row>
        <row r="1100">
          <cell r="B1100">
            <v>20002099</v>
          </cell>
          <cell r="E1100" t="str">
            <v>응용S/W유지보수</v>
          </cell>
          <cell r="F1100" t="str">
            <v>[고정비]</v>
          </cell>
          <cell r="G1100" t="str">
            <v>전산설비</v>
          </cell>
          <cell r="H1100" t="str">
            <v>멀티미디어</v>
          </cell>
          <cell r="I1100" t="str">
            <v>멀티미디어센터</v>
          </cell>
          <cell r="K1100" t="str">
            <v xml:space="preserve">[고정비] 전산설비 멀티미디어 멀티미디어센터 </v>
          </cell>
          <cell r="L1100" t="str">
            <v>식</v>
          </cell>
          <cell r="M1100">
            <v>10590734</v>
          </cell>
          <cell r="N1100">
            <v>10590734</v>
          </cell>
          <cell r="R1100" t="str">
            <v/>
          </cell>
        </row>
        <row r="1101">
          <cell r="B1101">
            <v>20002100</v>
          </cell>
          <cell r="E1101" t="str">
            <v>응용S/W유지보수</v>
          </cell>
          <cell r="F1101" t="str">
            <v>[고정비]</v>
          </cell>
          <cell r="G1101" t="str">
            <v>전산설비</v>
          </cell>
          <cell r="H1101" t="str">
            <v>송변전 전력IT통합플랫폼</v>
          </cell>
          <cell r="I1101" t="str">
            <v>전력IT통합플랫폼</v>
          </cell>
          <cell r="K1101" t="str">
            <v xml:space="preserve">[고정비] 전산설비 송변전 전력IT통합플랫폼 전력IT통합플랫폼 </v>
          </cell>
          <cell r="L1101" t="str">
            <v>식</v>
          </cell>
          <cell r="M1101">
            <v>3875117</v>
          </cell>
          <cell r="N1101">
            <v>3875117</v>
          </cell>
          <cell r="R1101" t="str">
            <v/>
          </cell>
        </row>
        <row r="1102">
          <cell r="B1102">
            <v>20002101</v>
          </cell>
          <cell r="E1102" t="str">
            <v>응용S/W유지보수</v>
          </cell>
          <cell r="F1102" t="str">
            <v>[고정비]</v>
          </cell>
          <cell r="G1102" t="str">
            <v>전산설비</v>
          </cell>
          <cell r="H1102" t="str">
            <v>설비종합관리시스템</v>
          </cell>
          <cell r="I1102" t="str">
            <v>ICT설비종합관리시스템</v>
          </cell>
          <cell r="K1102" t="str">
            <v xml:space="preserve">[고정비] 전산설비 설비종합관리시스템 ICT설비종합관리시스템 </v>
          </cell>
          <cell r="L1102" t="str">
            <v>식</v>
          </cell>
          <cell r="M1102">
            <v>6904045</v>
          </cell>
          <cell r="N1102">
            <v>6904045</v>
          </cell>
          <cell r="R1102" t="str">
            <v/>
          </cell>
        </row>
        <row r="1103">
          <cell r="B1103">
            <v>20002102</v>
          </cell>
          <cell r="E1103" t="str">
            <v>응용S/W유지보수</v>
          </cell>
          <cell r="F1103" t="str">
            <v>[고정비]</v>
          </cell>
          <cell r="G1103" t="str">
            <v>전산설비</v>
          </cell>
          <cell r="H1103" t="str">
            <v>전자계측정시스템</v>
          </cell>
          <cell r="I1103" t="str">
            <v>전자계 측정장치 시스템</v>
          </cell>
          <cell r="K1103" t="str">
            <v xml:space="preserve">[고정비] 전산설비 전자계측정시스템 전자계 측정장치 시스템 </v>
          </cell>
          <cell r="L1103" t="str">
            <v>식</v>
          </cell>
          <cell r="M1103">
            <v>1025343</v>
          </cell>
          <cell r="N1103">
            <v>1025343</v>
          </cell>
          <cell r="R1103" t="str">
            <v/>
          </cell>
        </row>
        <row r="1104">
          <cell r="B1104">
            <v>20002103</v>
          </cell>
          <cell r="E1104" t="str">
            <v>응용S/W유지보수</v>
          </cell>
          <cell r="F1104" t="str">
            <v>[고정비]</v>
          </cell>
          <cell r="G1104" t="str">
            <v>전산설비</v>
          </cell>
          <cell r="H1104" t="str">
            <v>고압원격검침시스템</v>
          </cell>
          <cell r="I1104" t="str">
            <v>종합계량정보시스템 운영S/W</v>
          </cell>
          <cell r="K1104" t="str">
            <v xml:space="preserve">[고정비] 전산설비 고압원격검침시스템 종합계량정보시스템 운영S/W </v>
          </cell>
          <cell r="L1104" t="str">
            <v>식</v>
          </cell>
          <cell r="M1104">
            <v>6162166</v>
          </cell>
          <cell r="N1104">
            <v>6162166</v>
          </cell>
          <cell r="R1104" t="str">
            <v/>
          </cell>
        </row>
        <row r="1105">
          <cell r="B1105">
            <v>20002104</v>
          </cell>
          <cell r="E1105" t="str">
            <v>응용S/W유지보수</v>
          </cell>
          <cell r="F1105" t="str">
            <v>[고정비]</v>
          </cell>
          <cell r="G1105" t="str">
            <v>전산설비</v>
          </cell>
          <cell r="H1105" t="str">
            <v>고압원격검침시스템</v>
          </cell>
          <cell r="I1105" t="str">
            <v>고압원격검침</v>
          </cell>
          <cell r="K1105" t="str">
            <v xml:space="preserve">[고정비] 전산설비 고압원격검침시스템 고압원격검침 </v>
          </cell>
          <cell r="L1105" t="str">
            <v>식</v>
          </cell>
          <cell r="M1105">
            <v>16464824</v>
          </cell>
          <cell r="N1105">
            <v>16464824</v>
          </cell>
          <cell r="R1105" t="str">
            <v/>
          </cell>
        </row>
        <row r="1106">
          <cell r="B1106">
            <v>20002105</v>
          </cell>
          <cell r="E1106" t="str">
            <v>응용S/W유지보수</v>
          </cell>
          <cell r="F1106" t="str">
            <v>[고정비]</v>
          </cell>
          <cell r="G1106" t="str">
            <v>추가/해지에 의한 증감</v>
          </cell>
          <cell r="I1106" t="str">
            <v>추가/해지에 의한 증감</v>
          </cell>
          <cell r="K1106" t="str">
            <v xml:space="preserve">[고정비] 추가/해지에 의한 증감  추가/해지에 의한 증감 </v>
          </cell>
          <cell r="L1106" t="str">
            <v>P</v>
          </cell>
          <cell r="M1106">
            <v>68651</v>
          </cell>
          <cell r="N1106">
            <v>68651</v>
          </cell>
          <cell r="R1106" t="str">
            <v/>
          </cell>
        </row>
        <row r="1107">
          <cell r="B1107">
            <v>20002106</v>
          </cell>
          <cell r="E1107" t="str">
            <v>센터운영</v>
          </cell>
          <cell r="F1107" t="str">
            <v>[인력지원]</v>
          </cell>
          <cell r="G1107" t="str">
            <v>정보통신서비스 지원</v>
          </cell>
          <cell r="H1107" t="str">
            <v>ICT서비스데스크 운영</v>
          </cell>
          <cell r="I1107" t="str">
            <v>ICT서비스데스크 운영</v>
          </cell>
          <cell r="K1107" t="str">
            <v xml:space="preserve">[인력지원] 정보통신서비스 지원 ICT서비스데스크 운영 ICT서비스데스크 운영 </v>
          </cell>
          <cell r="L1107" t="str">
            <v>월</v>
          </cell>
          <cell r="M1107">
            <v>189053021</v>
          </cell>
          <cell r="N1107">
            <v>189053021</v>
          </cell>
          <cell r="R1107" t="str">
            <v/>
          </cell>
        </row>
        <row r="1108">
          <cell r="B1108">
            <v>20002107</v>
          </cell>
          <cell r="E1108" t="str">
            <v>센터운영</v>
          </cell>
          <cell r="F1108" t="str">
            <v>[인력지원]</v>
          </cell>
          <cell r="G1108" t="str">
            <v>정보통신서비스 지원</v>
          </cell>
          <cell r="H1108" t="str">
            <v>전력사이버안전센터 운영</v>
          </cell>
          <cell r="I1108" t="str">
            <v>전력사이버안전센터 운영</v>
          </cell>
          <cell r="K1108" t="str">
            <v xml:space="preserve">[인력지원] 정보통신서비스 지원 전력사이버안전센터 운영 전력사이버안전센터 운영 </v>
          </cell>
          <cell r="L1108" t="str">
            <v>월</v>
          </cell>
          <cell r="M1108">
            <v>112553937</v>
          </cell>
          <cell r="N1108">
            <v>112553937</v>
          </cell>
          <cell r="R1108" t="str">
            <v/>
          </cell>
        </row>
        <row r="1109">
          <cell r="B1109">
            <v>20002108</v>
          </cell>
          <cell r="E1109" t="str">
            <v>단순공사</v>
          </cell>
          <cell r="F1109" t="str">
            <v>[시간내]</v>
          </cell>
          <cell r="G1109" t="str">
            <v>정보통신 기기류</v>
          </cell>
          <cell r="H1109" t="str">
            <v>전화기</v>
          </cell>
          <cell r="I1109" t="str">
            <v>일반전화기/무선전화기</v>
          </cell>
          <cell r="J1109" t="str">
            <v>신증설</v>
          </cell>
          <cell r="K1109" t="str">
            <v>[시간내] 정보통신 기기류 전화기 일반전화기/무선전화기 신증설</v>
          </cell>
          <cell r="L1109" t="str">
            <v>대</v>
          </cell>
          <cell r="M1109">
            <v>10110</v>
          </cell>
          <cell r="N1109">
            <v>10841</v>
          </cell>
          <cell r="Q1109" t="str">
            <v>단순정비</v>
          </cell>
          <cell r="R1109">
            <v>5281</v>
          </cell>
        </row>
        <row r="1110">
          <cell r="B1110">
            <v>20002109</v>
          </cell>
          <cell r="E1110" t="str">
            <v>단순공사</v>
          </cell>
          <cell r="F1110" t="str">
            <v>[시간내]</v>
          </cell>
          <cell r="G1110" t="str">
            <v>정보통신 기기류</v>
          </cell>
          <cell r="H1110" t="str">
            <v>전화기</v>
          </cell>
          <cell r="I1110" t="str">
            <v>일반전화기/무선전화기</v>
          </cell>
          <cell r="J1110" t="str">
            <v>철거(불용)</v>
          </cell>
          <cell r="K1110" t="str">
            <v>[시간내] 정보통신 기기류 전화기 일반전화기/무선전화기 철거(불용)</v>
          </cell>
          <cell r="L1110" t="str">
            <v>대</v>
          </cell>
          <cell r="M1110">
            <v>5054</v>
          </cell>
          <cell r="N1110">
            <v>5420</v>
          </cell>
          <cell r="Q1110" t="str">
            <v>단순정비</v>
          </cell>
          <cell r="R1110">
            <v>2640</v>
          </cell>
        </row>
        <row r="1111">
          <cell r="B1111">
            <v>20002110</v>
          </cell>
          <cell r="E1111" t="str">
            <v>단순공사</v>
          </cell>
          <cell r="F1111" t="str">
            <v>[시간내]</v>
          </cell>
          <cell r="G1111" t="str">
            <v>정보통신 기기류</v>
          </cell>
          <cell r="H1111" t="str">
            <v>전화기</v>
          </cell>
          <cell r="I1111" t="str">
            <v>일반전화기/무선전화기</v>
          </cell>
          <cell r="J1111" t="str">
            <v>철거(재사용)</v>
          </cell>
          <cell r="K1111" t="str">
            <v>[시간내] 정보통신 기기류 전화기 일반전화기/무선전화기 철거(재사용)</v>
          </cell>
          <cell r="L1111" t="str">
            <v>대</v>
          </cell>
          <cell r="M1111">
            <v>8087</v>
          </cell>
          <cell r="N1111">
            <v>8673</v>
          </cell>
          <cell r="Q1111" t="str">
            <v>단순정비</v>
          </cell>
          <cell r="R1111">
            <v>4224</v>
          </cell>
        </row>
        <row r="1112">
          <cell r="B1112">
            <v>20002111</v>
          </cell>
          <cell r="E1112" t="str">
            <v>단순공사</v>
          </cell>
          <cell r="F1112" t="str">
            <v>[시간내]</v>
          </cell>
          <cell r="G1112" t="str">
            <v>정보통신 기기류</v>
          </cell>
          <cell r="H1112" t="str">
            <v>전화기</v>
          </cell>
          <cell r="I1112" t="str">
            <v>일반전화기/무선전화기</v>
          </cell>
          <cell r="J1112" t="str">
            <v>이설</v>
          </cell>
          <cell r="K1112" t="str">
            <v>[시간내] 정보통신 기기류 전화기 일반전화기/무선전화기 이설</v>
          </cell>
          <cell r="L1112" t="str">
            <v>대</v>
          </cell>
          <cell r="M1112">
            <v>18202</v>
          </cell>
          <cell r="N1112">
            <v>19518</v>
          </cell>
          <cell r="Q1112" t="str">
            <v>단순정비</v>
          </cell>
          <cell r="R1112">
            <v>9507</v>
          </cell>
        </row>
        <row r="1113">
          <cell r="B1113">
            <v>20002112</v>
          </cell>
          <cell r="E1113" t="str">
            <v>단순공사</v>
          </cell>
          <cell r="F1113" t="str">
            <v>[시간내]</v>
          </cell>
          <cell r="G1113" t="str">
            <v>정보통신 기기류</v>
          </cell>
          <cell r="H1113" t="str">
            <v>전화기</v>
          </cell>
          <cell r="I1113" t="str">
            <v>다기능전화기/키폰전화기</v>
          </cell>
          <cell r="J1113" t="str">
            <v>신증설</v>
          </cell>
          <cell r="K1113" t="str">
            <v>[시간내] 정보통신 기기류 전화기 다기능전화기/키폰전화기 신증설</v>
          </cell>
          <cell r="L1113" t="str">
            <v>대</v>
          </cell>
          <cell r="M1113">
            <v>25281</v>
          </cell>
          <cell r="N1113">
            <v>27109</v>
          </cell>
          <cell r="Q1113" t="str">
            <v>단순정비</v>
          </cell>
          <cell r="R1113">
            <v>13205</v>
          </cell>
        </row>
        <row r="1114">
          <cell r="B1114">
            <v>20002113</v>
          </cell>
          <cell r="E1114" t="str">
            <v>단순공사</v>
          </cell>
          <cell r="F1114" t="str">
            <v>[시간내]</v>
          </cell>
          <cell r="G1114" t="str">
            <v>정보통신 기기류</v>
          </cell>
          <cell r="H1114" t="str">
            <v>전화기</v>
          </cell>
          <cell r="I1114" t="str">
            <v>다기능전화기/키폰전화기</v>
          </cell>
          <cell r="J1114" t="str">
            <v>철거(불용)</v>
          </cell>
          <cell r="K1114" t="str">
            <v>[시간내] 정보통신 기기류 전화기 다기능전화기/키폰전화기 철거(불용)</v>
          </cell>
          <cell r="L1114" t="str">
            <v>대</v>
          </cell>
          <cell r="M1114">
            <v>7583</v>
          </cell>
          <cell r="N1114">
            <v>8131</v>
          </cell>
          <cell r="Q1114" t="str">
            <v>단순정비</v>
          </cell>
          <cell r="R1114">
            <v>3960</v>
          </cell>
        </row>
        <row r="1115">
          <cell r="B1115">
            <v>20002114</v>
          </cell>
          <cell r="E1115" t="str">
            <v>단순공사</v>
          </cell>
          <cell r="F1115" t="str">
            <v>[시간내]</v>
          </cell>
          <cell r="G1115" t="str">
            <v>정보통신 기기류</v>
          </cell>
          <cell r="H1115" t="str">
            <v>전화기</v>
          </cell>
          <cell r="I1115" t="str">
            <v>다기능전화기/키폰전화기</v>
          </cell>
          <cell r="J1115" t="str">
            <v>철거(재사용)</v>
          </cell>
          <cell r="K1115" t="str">
            <v>[시간내] 정보통신 기기류 전화기 다기능전화기/키폰전화기 철거(재사용)</v>
          </cell>
          <cell r="L1115" t="str">
            <v>대</v>
          </cell>
          <cell r="M1115">
            <v>20225</v>
          </cell>
          <cell r="N1115">
            <v>21685</v>
          </cell>
          <cell r="Q1115" t="str">
            <v>단순정비</v>
          </cell>
          <cell r="R1115">
            <v>10563</v>
          </cell>
        </row>
        <row r="1116">
          <cell r="B1116">
            <v>20002115</v>
          </cell>
          <cell r="E1116" t="str">
            <v>단순공사</v>
          </cell>
          <cell r="F1116" t="str">
            <v>[시간내]</v>
          </cell>
          <cell r="G1116" t="str">
            <v>정보통신 기기류</v>
          </cell>
          <cell r="H1116" t="str">
            <v>전화기</v>
          </cell>
          <cell r="I1116" t="str">
            <v>다기능전화기/키폰전화기</v>
          </cell>
          <cell r="J1116" t="str">
            <v>이설</v>
          </cell>
          <cell r="K1116" t="str">
            <v>[시간내] 정보통신 기기류 전화기 다기능전화기/키폰전화기 이설</v>
          </cell>
          <cell r="L1116" t="str">
            <v>대</v>
          </cell>
          <cell r="M1116">
            <v>45509</v>
          </cell>
          <cell r="N1116">
            <v>48799</v>
          </cell>
          <cell r="Q1116" t="str">
            <v>단순정비</v>
          </cell>
          <cell r="R1116">
            <v>23771</v>
          </cell>
        </row>
        <row r="1117">
          <cell r="B1117">
            <v>20002116</v>
          </cell>
          <cell r="E1117" t="str">
            <v>단순공사</v>
          </cell>
          <cell r="F1117" t="str">
            <v>[시간내]</v>
          </cell>
          <cell r="G1117" t="str">
            <v>정보통신 기기류</v>
          </cell>
          <cell r="H1117" t="str">
            <v>전화기</v>
          </cell>
          <cell r="I1117" t="str">
            <v>IP전화기</v>
          </cell>
          <cell r="J1117" t="str">
            <v>신증설</v>
          </cell>
          <cell r="K1117" t="str">
            <v>[시간내] 정보통신 기기류 전화기 IP전화기 신증설</v>
          </cell>
          <cell r="L1117" t="str">
            <v>대</v>
          </cell>
          <cell r="M1117">
            <v>41458</v>
          </cell>
          <cell r="N1117">
            <v>44219</v>
          </cell>
          <cell r="Q1117" t="str">
            <v>단순정비</v>
          </cell>
          <cell r="R1117">
            <v>21540</v>
          </cell>
        </row>
        <row r="1118">
          <cell r="B1118">
            <v>20002117</v>
          </cell>
          <cell r="E1118" t="str">
            <v>단순공사</v>
          </cell>
          <cell r="F1118" t="str">
            <v>[시간내]</v>
          </cell>
          <cell r="G1118" t="str">
            <v>정보통신 기기류</v>
          </cell>
          <cell r="H1118" t="str">
            <v>전화기</v>
          </cell>
          <cell r="I1118" t="str">
            <v>IP전화기</v>
          </cell>
          <cell r="J1118" t="str">
            <v>철거(불용)</v>
          </cell>
          <cell r="K1118" t="str">
            <v>[시간내] 정보통신 기기류 전화기 IP전화기 철거(불용)</v>
          </cell>
          <cell r="L1118" t="str">
            <v>대</v>
          </cell>
          <cell r="M1118">
            <v>12436</v>
          </cell>
          <cell r="N1118">
            <v>13263</v>
          </cell>
          <cell r="Q1118" t="str">
            <v>단순정비</v>
          </cell>
          <cell r="R1118">
            <v>6460</v>
          </cell>
        </row>
        <row r="1119">
          <cell r="B1119">
            <v>20002118</v>
          </cell>
          <cell r="E1119" t="str">
            <v>단순공사</v>
          </cell>
          <cell r="F1119" t="str">
            <v>[시간내]</v>
          </cell>
          <cell r="G1119" t="str">
            <v>정보통신 기기류</v>
          </cell>
          <cell r="H1119" t="str">
            <v>전화기</v>
          </cell>
          <cell r="I1119" t="str">
            <v>IP전화기</v>
          </cell>
          <cell r="J1119" t="str">
            <v>철거(재사용)</v>
          </cell>
          <cell r="K1119" t="str">
            <v>[시간내] 정보통신 기기류 전화기 IP전화기 철거(재사용)</v>
          </cell>
          <cell r="L1119" t="str">
            <v>대</v>
          </cell>
          <cell r="M1119">
            <v>33166</v>
          </cell>
          <cell r="N1119">
            <v>35374</v>
          </cell>
          <cell r="Q1119" t="str">
            <v>단순정비</v>
          </cell>
          <cell r="R1119">
            <v>17232</v>
          </cell>
        </row>
        <row r="1120">
          <cell r="B1120">
            <v>20002119</v>
          </cell>
          <cell r="E1120" t="str">
            <v>단순공사</v>
          </cell>
          <cell r="F1120" t="str">
            <v>[시간내]</v>
          </cell>
          <cell r="G1120" t="str">
            <v>정보통신 기기류</v>
          </cell>
          <cell r="H1120" t="str">
            <v>전화기</v>
          </cell>
          <cell r="I1120" t="str">
            <v>IP전화기</v>
          </cell>
          <cell r="J1120" t="str">
            <v>이설</v>
          </cell>
          <cell r="K1120" t="str">
            <v>[시간내] 정보통신 기기류 전화기 IP전화기 이설</v>
          </cell>
          <cell r="L1120" t="str">
            <v>대</v>
          </cell>
          <cell r="M1120">
            <v>74628</v>
          </cell>
          <cell r="N1120">
            <v>79596</v>
          </cell>
          <cell r="Q1120" t="str">
            <v>단순정비</v>
          </cell>
          <cell r="R1120">
            <v>38774</v>
          </cell>
        </row>
        <row r="1121">
          <cell r="B1121">
            <v>20002120</v>
          </cell>
          <cell r="E1121" t="str">
            <v>단순공사</v>
          </cell>
          <cell r="F1121" t="str">
            <v>[시간내]</v>
          </cell>
          <cell r="G1121" t="str">
            <v>정보통신 기기류</v>
          </cell>
          <cell r="H1121" t="str">
            <v>전화기</v>
          </cell>
          <cell r="I1121" t="str">
            <v>인터폰</v>
          </cell>
          <cell r="J1121" t="str">
            <v>신증설</v>
          </cell>
          <cell r="K1121" t="str">
            <v>[시간내] 정보통신 기기류 전화기 인터폰 신증설</v>
          </cell>
          <cell r="L1121" t="str">
            <v>대</v>
          </cell>
          <cell r="M1121">
            <v>15168</v>
          </cell>
          <cell r="N1121">
            <v>16264</v>
          </cell>
          <cell r="Q1121" t="str">
            <v>단순정비</v>
          </cell>
          <cell r="R1121">
            <v>7922</v>
          </cell>
        </row>
        <row r="1122">
          <cell r="B1122">
            <v>20002121</v>
          </cell>
          <cell r="E1122" t="str">
            <v>단순공사</v>
          </cell>
          <cell r="F1122" t="str">
            <v>[시간내]</v>
          </cell>
          <cell r="G1122" t="str">
            <v>정보통신 기기류</v>
          </cell>
          <cell r="H1122" t="str">
            <v>전화기</v>
          </cell>
          <cell r="I1122" t="str">
            <v>인터폰</v>
          </cell>
          <cell r="J1122" t="str">
            <v>철거(불용)</v>
          </cell>
          <cell r="K1122" t="str">
            <v>[시간내] 정보통신 기기류 전화기 인터폰 철거(불용)</v>
          </cell>
          <cell r="L1122" t="str">
            <v>대</v>
          </cell>
          <cell r="M1122">
            <v>7583</v>
          </cell>
          <cell r="N1122">
            <v>8131</v>
          </cell>
          <cell r="Q1122" t="str">
            <v>단순정비</v>
          </cell>
          <cell r="R1122">
            <v>3960</v>
          </cell>
        </row>
        <row r="1123">
          <cell r="B1123">
            <v>20002122</v>
          </cell>
          <cell r="E1123" t="str">
            <v>단순공사</v>
          </cell>
          <cell r="F1123" t="str">
            <v>[시간내]</v>
          </cell>
          <cell r="G1123" t="str">
            <v>정보통신 기기류</v>
          </cell>
          <cell r="H1123" t="str">
            <v>전화기</v>
          </cell>
          <cell r="I1123" t="str">
            <v>인터폰</v>
          </cell>
          <cell r="J1123" t="str">
            <v>철거(재사용)</v>
          </cell>
          <cell r="K1123" t="str">
            <v>[시간내] 정보통신 기기류 전화기 인터폰 철거(재사용)</v>
          </cell>
          <cell r="L1123" t="str">
            <v>대</v>
          </cell>
          <cell r="M1123">
            <v>12133</v>
          </cell>
          <cell r="N1123">
            <v>13011</v>
          </cell>
          <cell r="Q1123" t="str">
            <v>단순정비</v>
          </cell>
          <cell r="R1123">
            <v>6338</v>
          </cell>
        </row>
        <row r="1124">
          <cell r="B1124">
            <v>20002123</v>
          </cell>
          <cell r="E1124" t="str">
            <v>단순공사</v>
          </cell>
          <cell r="F1124" t="str">
            <v>[시간내]</v>
          </cell>
          <cell r="G1124" t="str">
            <v>정보통신 기기류</v>
          </cell>
          <cell r="H1124" t="str">
            <v>전화기</v>
          </cell>
          <cell r="I1124" t="str">
            <v>인터폰</v>
          </cell>
          <cell r="J1124" t="str">
            <v>이설</v>
          </cell>
          <cell r="K1124" t="str">
            <v>[시간내] 정보통신 기기류 전화기 인터폰 이설</v>
          </cell>
          <cell r="L1124" t="str">
            <v>대</v>
          </cell>
          <cell r="M1124">
            <v>27304</v>
          </cell>
          <cell r="N1124">
            <v>29278</v>
          </cell>
          <cell r="Q1124" t="str">
            <v>단순정비</v>
          </cell>
          <cell r="R1124">
            <v>14262</v>
          </cell>
        </row>
        <row r="1125">
          <cell r="B1125">
            <v>20002124</v>
          </cell>
          <cell r="E1125" t="str">
            <v>단순공사</v>
          </cell>
          <cell r="F1125" t="str">
            <v>[시간내]</v>
          </cell>
          <cell r="G1125" t="str">
            <v>정보통신 기기류</v>
          </cell>
          <cell r="H1125" t="str">
            <v>전화기</v>
          </cell>
          <cell r="I1125" t="str">
            <v>비디오폰</v>
          </cell>
          <cell r="J1125" t="str">
            <v>신증설</v>
          </cell>
          <cell r="K1125" t="str">
            <v>[시간내] 정보통신 기기류 전화기 비디오폰 신증설</v>
          </cell>
          <cell r="L1125" t="str">
            <v>대</v>
          </cell>
          <cell r="M1125">
            <v>50565</v>
          </cell>
          <cell r="N1125">
            <v>54220</v>
          </cell>
          <cell r="Q1125" t="str">
            <v>단순정비</v>
          </cell>
          <cell r="R1125">
            <v>26412</v>
          </cell>
        </row>
        <row r="1126">
          <cell r="B1126">
            <v>20002125</v>
          </cell>
          <cell r="E1126" t="str">
            <v>단순공사</v>
          </cell>
          <cell r="F1126" t="str">
            <v>[시간내]</v>
          </cell>
          <cell r="G1126" t="str">
            <v>정보통신 기기류</v>
          </cell>
          <cell r="H1126" t="str">
            <v>전화기</v>
          </cell>
          <cell r="I1126" t="str">
            <v>비디오폰</v>
          </cell>
          <cell r="J1126" t="str">
            <v>철거(불용)</v>
          </cell>
          <cell r="K1126" t="str">
            <v>[시간내] 정보통신 기기류 전화기 비디오폰 철거(불용)</v>
          </cell>
          <cell r="L1126" t="str">
            <v>대</v>
          </cell>
          <cell r="M1126">
            <v>15168</v>
          </cell>
          <cell r="N1126">
            <v>16264</v>
          </cell>
          <cell r="Q1126" t="str">
            <v>단순정비</v>
          </cell>
          <cell r="R1126">
            <v>7922</v>
          </cell>
        </row>
        <row r="1127">
          <cell r="B1127">
            <v>20002126</v>
          </cell>
          <cell r="E1127" t="str">
            <v>단순공사</v>
          </cell>
          <cell r="F1127" t="str">
            <v>[시간내]</v>
          </cell>
          <cell r="G1127" t="str">
            <v>정보통신 기기류</v>
          </cell>
          <cell r="H1127" t="str">
            <v>전화기</v>
          </cell>
          <cell r="I1127" t="str">
            <v>비디오폰</v>
          </cell>
          <cell r="J1127" t="str">
            <v>철거(재사용)</v>
          </cell>
          <cell r="K1127" t="str">
            <v>[시간내] 정보통신 기기류 전화기 비디오폰 철거(재사용)</v>
          </cell>
          <cell r="L1127" t="str">
            <v>대</v>
          </cell>
          <cell r="M1127">
            <v>40451</v>
          </cell>
          <cell r="N1127">
            <v>43376</v>
          </cell>
          <cell r="Q1127" t="str">
            <v>단순정비</v>
          </cell>
          <cell r="R1127">
            <v>21130</v>
          </cell>
        </row>
        <row r="1128">
          <cell r="B1128">
            <v>20002127</v>
          </cell>
          <cell r="E1128" t="str">
            <v>단순공사</v>
          </cell>
          <cell r="F1128" t="str">
            <v>[시간내]</v>
          </cell>
          <cell r="G1128" t="str">
            <v>정보통신 기기류</v>
          </cell>
          <cell r="H1128" t="str">
            <v>전화기</v>
          </cell>
          <cell r="I1128" t="str">
            <v>비디오폰</v>
          </cell>
          <cell r="J1128" t="str">
            <v>이설</v>
          </cell>
          <cell r="K1128" t="str">
            <v>[시간내] 정보통신 기기류 전화기 비디오폰 이설</v>
          </cell>
          <cell r="L1128" t="str">
            <v>대</v>
          </cell>
          <cell r="M1128">
            <v>91019</v>
          </cell>
          <cell r="N1128">
            <v>97599</v>
          </cell>
          <cell r="Q1128" t="str">
            <v>단순정비</v>
          </cell>
          <cell r="R1128">
            <v>47544</v>
          </cell>
        </row>
        <row r="1129">
          <cell r="B1129">
            <v>20002128</v>
          </cell>
          <cell r="E1129" t="str">
            <v>단순공사</v>
          </cell>
          <cell r="F1129" t="str">
            <v>[시간내]</v>
          </cell>
          <cell r="G1129" t="str">
            <v>정보통신 기기류</v>
          </cell>
          <cell r="H1129" t="str">
            <v>P  C</v>
          </cell>
          <cell r="I1129" t="str">
            <v>P  C</v>
          </cell>
          <cell r="J1129" t="str">
            <v>신증설</v>
          </cell>
          <cell r="K1129" t="str">
            <v>[시간내] 정보통신 기기류 P  C P  C 신증설</v>
          </cell>
          <cell r="L1129" t="str">
            <v>대</v>
          </cell>
          <cell r="M1129">
            <v>79129</v>
          </cell>
          <cell r="N1129">
            <v>85258</v>
          </cell>
          <cell r="Q1129" t="str">
            <v>단순정비</v>
          </cell>
          <cell r="R1129">
            <v>41532</v>
          </cell>
        </row>
        <row r="1130">
          <cell r="B1130">
            <v>20002129</v>
          </cell>
          <cell r="E1130" t="str">
            <v>단순공사</v>
          </cell>
          <cell r="F1130" t="str">
            <v>[시간내]</v>
          </cell>
          <cell r="G1130" t="str">
            <v>정보통신 기기류</v>
          </cell>
          <cell r="H1130" t="str">
            <v>P  C</v>
          </cell>
          <cell r="I1130" t="str">
            <v>P  C</v>
          </cell>
          <cell r="J1130" t="str">
            <v>철거(불용)</v>
          </cell>
          <cell r="K1130" t="str">
            <v>[시간내] 정보통신 기기류 P  C P  C 철거(불용)</v>
          </cell>
          <cell r="L1130" t="str">
            <v>대</v>
          </cell>
          <cell r="M1130">
            <v>23736</v>
          </cell>
          <cell r="N1130">
            <v>25575</v>
          </cell>
          <cell r="Q1130" t="str">
            <v>단순정비</v>
          </cell>
          <cell r="R1130">
            <v>12458</v>
          </cell>
        </row>
        <row r="1131">
          <cell r="B1131">
            <v>20002130</v>
          </cell>
          <cell r="E1131" t="str">
            <v>단순공사</v>
          </cell>
          <cell r="F1131" t="str">
            <v>[시간내]</v>
          </cell>
          <cell r="G1131" t="str">
            <v>정보통신 기기류</v>
          </cell>
          <cell r="H1131" t="str">
            <v>P  C</v>
          </cell>
          <cell r="I1131" t="str">
            <v>P  C</v>
          </cell>
          <cell r="J1131" t="str">
            <v>철거(재사용)</v>
          </cell>
          <cell r="K1131" t="str">
            <v>[시간내] 정보통신 기기류 P  C P  C 철거(재사용)</v>
          </cell>
          <cell r="L1131" t="str">
            <v>대</v>
          </cell>
          <cell r="M1131">
            <v>63303</v>
          </cell>
          <cell r="N1131">
            <v>68205</v>
          </cell>
          <cell r="Q1131" t="str">
            <v>단순정비</v>
          </cell>
          <cell r="R1131">
            <v>33225</v>
          </cell>
        </row>
        <row r="1132">
          <cell r="B1132">
            <v>20002131</v>
          </cell>
          <cell r="E1132" t="str">
            <v>단순공사</v>
          </cell>
          <cell r="F1132" t="str">
            <v>[시간내]</v>
          </cell>
          <cell r="G1132" t="str">
            <v>정보통신 기기류</v>
          </cell>
          <cell r="H1132" t="str">
            <v>P  C</v>
          </cell>
          <cell r="I1132" t="str">
            <v>P  C</v>
          </cell>
          <cell r="J1132" t="str">
            <v>이설</v>
          </cell>
          <cell r="K1132" t="str">
            <v>[시간내] 정보통신 기기류 P  C P  C 이설</v>
          </cell>
          <cell r="L1132" t="str">
            <v>대</v>
          </cell>
          <cell r="M1132">
            <v>142434</v>
          </cell>
          <cell r="N1132">
            <v>153468</v>
          </cell>
          <cell r="Q1132" t="str">
            <v>단순정비</v>
          </cell>
          <cell r="R1132">
            <v>74760</v>
          </cell>
        </row>
        <row r="1133">
          <cell r="B1133">
            <v>20002132</v>
          </cell>
          <cell r="E1133" t="str">
            <v>단순공사</v>
          </cell>
          <cell r="F1133" t="str">
            <v>[시간내]</v>
          </cell>
          <cell r="G1133" t="str">
            <v>정보통신 기기류</v>
          </cell>
          <cell r="H1133" t="str">
            <v>P  C</v>
          </cell>
          <cell r="I1133" t="str">
            <v>노트북</v>
          </cell>
          <cell r="J1133" t="str">
            <v>신증설</v>
          </cell>
          <cell r="K1133" t="str">
            <v>[시간내] 정보통신 기기류 P  C 노트북 신증설</v>
          </cell>
          <cell r="L1133" t="str">
            <v>대</v>
          </cell>
          <cell r="M1133">
            <v>27639</v>
          </cell>
          <cell r="N1133">
            <v>29478</v>
          </cell>
          <cell r="Q1133" t="str">
            <v>단순정비</v>
          </cell>
          <cell r="R1133">
            <v>14359</v>
          </cell>
        </row>
        <row r="1134">
          <cell r="B1134">
            <v>20002133</v>
          </cell>
          <cell r="E1134" t="str">
            <v>단순공사</v>
          </cell>
          <cell r="F1134" t="str">
            <v>[시간내]</v>
          </cell>
          <cell r="G1134" t="str">
            <v>정보통신 기기류</v>
          </cell>
          <cell r="H1134" t="str">
            <v>P  C</v>
          </cell>
          <cell r="I1134" t="str">
            <v>노트북</v>
          </cell>
          <cell r="J1134" t="str">
            <v>철거(불용)</v>
          </cell>
          <cell r="K1134" t="str">
            <v>[시간내] 정보통신 기기류 P  C 노트북 철거(불용)</v>
          </cell>
          <cell r="L1134" t="str">
            <v>대</v>
          </cell>
          <cell r="M1134">
            <v>8289</v>
          </cell>
          <cell r="N1134">
            <v>8841</v>
          </cell>
          <cell r="Q1134" t="str">
            <v>단순정비</v>
          </cell>
          <cell r="R1134">
            <v>4306</v>
          </cell>
        </row>
        <row r="1135">
          <cell r="B1135">
            <v>20002134</v>
          </cell>
          <cell r="E1135" t="str">
            <v>단순공사</v>
          </cell>
          <cell r="F1135" t="str">
            <v>[시간내]</v>
          </cell>
          <cell r="G1135" t="str">
            <v>정보통신 기기류</v>
          </cell>
          <cell r="H1135" t="str">
            <v>P  C</v>
          </cell>
          <cell r="I1135" t="str">
            <v>노트북</v>
          </cell>
          <cell r="J1135" t="str">
            <v>철거(재사용)</v>
          </cell>
          <cell r="K1135" t="str">
            <v>[시간내] 정보통신 기기류 P  C 노트북 철거(재사용)</v>
          </cell>
          <cell r="L1135" t="str">
            <v>대</v>
          </cell>
          <cell r="M1135">
            <v>22110</v>
          </cell>
          <cell r="N1135">
            <v>23582</v>
          </cell>
          <cell r="Q1135" t="str">
            <v>단순정비</v>
          </cell>
          <cell r="R1135">
            <v>11487</v>
          </cell>
        </row>
        <row r="1136">
          <cell r="B1136">
            <v>20002135</v>
          </cell>
          <cell r="E1136" t="str">
            <v>단순공사</v>
          </cell>
          <cell r="F1136" t="str">
            <v>[시간내]</v>
          </cell>
          <cell r="G1136" t="str">
            <v>정보통신 기기류</v>
          </cell>
          <cell r="H1136" t="str">
            <v>P  C</v>
          </cell>
          <cell r="I1136" t="str">
            <v>노트북</v>
          </cell>
          <cell r="J1136" t="str">
            <v>이설</v>
          </cell>
          <cell r="K1136" t="str">
            <v>[시간내] 정보통신 기기류 P  C 노트북 이설</v>
          </cell>
          <cell r="L1136" t="str">
            <v>대</v>
          </cell>
          <cell r="M1136">
            <v>30401</v>
          </cell>
          <cell r="N1136">
            <v>32425</v>
          </cell>
          <cell r="Q1136" t="str">
            <v>단순정비</v>
          </cell>
          <cell r="R1136">
            <v>15795</v>
          </cell>
        </row>
        <row r="1137">
          <cell r="B1137">
            <v>20002136</v>
          </cell>
          <cell r="E1137" t="str">
            <v>단순공사</v>
          </cell>
          <cell r="F1137" t="str">
            <v>[시간내]</v>
          </cell>
          <cell r="G1137" t="str">
            <v>정보통신 기기류</v>
          </cell>
          <cell r="H1137" t="str">
            <v>P  C</v>
          </cell>
          <cell r="I1137" t="str">
            <v>Printer/스캐너/PC용 모니터</v>
          </cell>
          <cell r="J1137" t="str">
            <v>신증설</v>
          </cell>
          <cell r="K1137" t="str">
            <v>[시간내] 정보통신 기기류 P  C Printer/스캐너/PC용 모니터 신증설</v>
          </cell>
          <cell r="L1137" t="str">
            <v>대</v>
          </cell>
          <cell r="M1137">
            <v>21288</v>
          </cell>
          <cell r="N1137">
            <v>23922</v>
          </cell>
          <cell r="Q1137" t="str">
            <v>단순정비</v>
          </cell>
          <cell r="R1137">
            <v>11653</v>
          </cell>
        </row>
        <row r="1138">
          <cell r="B1138">
            <v>20002137</v>
          </cell>
          <cell r="E1138" t="str">
            <v>단순공사</v>
          </cell>
          <cell r="F1138" t="str">
            <v>[시간내]</v>
          </cell>
          <cell r="G1138" t="str">
            <v>정보통신 기기류</v>
          </cell>
          <cell r="H1138" t="str">
            <v>P  C</v>
          </cell>
          <cell r="I1138" t="str">
            <v>Printer/스캐너/PC용 모니터</v>
          </cell>
          <cell r="J1138" t="str">
            <v>철거(불용)</v>
          </cell>
          <cell r="K1138" t="str">
            <v>[시간내] 정보통신 기기류 P  C Printer/스캐너/PC용 모니터 철거(불용)</v>
          </cell>
          <cell r="L1138" t="str">
            <v>대</v>
          </cell>
          <cell r="M1138">
            <v>6384</v>
          </cell>
          <cell r="N1138">
            <v>7176</v>
          </cell>
          <cell r="Q1138" t="str">
            <v>단순정비</v>
          </cell>
          <cell r="R1138">
            <v>3495</v>
          </cell>
        </row>
        <row r="1139">
          <cell r="B1139">
            <v>20002138</v>
          </cell>
          <cell r="E1139" t="str">
            <v>단순공사</v>
          </cell>
          <cell r="F1139" t="str">
            <v>[시간내]</v>
          </cell>
          <cell r="G1139" t="str">
            <v>정보통신 기기류</v>
          </cell>
          <cell r="H1139" t="str">
            <v>P  C</v>
          </cell>
          <cell r="I1139" t="str">
            <v>Printer/스캐너/PC용 모니터</v>
          </cell>
          <cell r="J1139" t="str">
            <v>철거(재사용)</v>
          </cell>
          <cell r="K1139" t="str">
            <v>[시간내] 정보통신 기기류 P  C Printer/스캐너/PC용 모니터 철거(재사용)</v>
          </cell>
          <cell r="L1139" t="str">
            <v>대</v>
          </cell>
          <cell r="M1139">
            <v>17030</v>
          </cell>
          <cell r="N1139">
            <v>19138</v>
          </cell>
          <cell r="Q1139" t="str">
            <v>단순정비</v>
          </cell>
          <cell r="R1139">
            <v>9322</v>
          </cell>
        </row>
        <row r="1140">
          <cell r="B1140">
            <v>20002139</v>
          </cell>
          <cell r="E1140" t="str">
            <v>단순공사</v>
          </cell>
          <cell r="F1140" t="str">
            <v>[시간내]</v>
          </cell>
          <cell r="G1140" t="str">
            <v>정보통신 기기류</v>
          </cell>
          <cell r="H1140" t="str">
            <v>P  C</v>
          </cell>
          <cell r="I1140" t="str">
            <v>Printer/스캐너/PC용 모니터</v>
          </cell>
          <cell r="J1140" t="str">
            <v>이설</v>
          </cell>
          <cell r="K1140" t="str">
            <v>[시간내] 정보통신 기기류 P  C Printer/스캐너/PC용 모니터 이설</v>
          </cell>
          <cell r="L1140" t="str">
            <v>대</v>
          </cell>
          <cell r="M1140">
            <v>38321</v>
          </cell>
          <cell r="N1140">
            <v>43062</v>
          </cell>
          <cell r="Q1140" t="str">
            <v>단순정비</v>
          </cell>
          <cell r="R1140">
            <v>20977</v>
          </cell>
        </row>
        <row r="1141">
          <cell r="B1141">
            <v>20002140</v>
          </cell>
          <cell r="E1141" t="str">
            <v>단순공사</v>
          </cell>
          <cell r="F1141" t="str">
            <v>[시간내]</v>
          </cell>
          <cell r="G1141" t="str">
            <v>정보통신 기기류</v>
          </cell>
          <cell r="H1141" t="str">
            <v>P  C</v>
          </cell>
          <cell r="I1141" t="str">
            <v>프린터 공유기</v>
          </cell>
          <cell r="J1141" t="str">
            <v>신증설</v>
          </cell>
          <cell r="K1141" t="str">
            <v>[시간내] 정보통신 기기류 P  C 프린터 공유기 신증설</v>
          </cell>
          <cell r="L1141" t="str">
            <v>대</v>
          </cell>
          <cell r="M1141">
            <v>30402</v>
          </cell>
          <cell r="N1141">
            <v>32427</v>
          </cell>
          <cell r="Q1141" t="str">
            <v>단순정비</v>
          </cell>
          <cell r="R1141">
            <v>15796</v>
          </cell>
        </row>
        <row r="1142">
          <cell r="B1142">
            <v>20002141</v>
          </cell>
          <cell r="E1142" t="str">
            <v>단순공사</v>
          </cell>
          <cell r="F1142" t="str">
            <v>[시간내]</v>
          </cell>
          <cell r="G1142" t="str">
            <v>정보통신 기기류</v>
          </cell>
          <cell r="H1142" t="str">
            <v>P  C</v>
          </cell>
          <cell r="I1142" t="str">
            <v>프린터 공유기</v>
          </cell>
          <cell r="J1142" t="str">
            <v>철거(불용)</v>
          </cell>
          <cell r="K1142" t="str">
            <v>[시간내] 정보통신 기기류 P  C 프린터 공유기 철거(불용)</v>
          </cell>
          <cell r="L1142" t="str">
            <v>대</v>
          </cell>
          <cell r="M1142">
            <v>15198</v>
          </cell>
          <cell r="N1142">
            <v>16212</v>
          </cell>
          <cell r="Q1142" t="str">
            <v>단순정비</v>
          </cell>
          <cell r="R1142">
            <v>7897</v>
          </cell>
        </row>
        <row r="1143">
          <cell r="B1143">
            <v>20002142</v>
          </cell>
          <cell r="E1143" t="str">
            <v>단순공사</v>
          </cell>
          <cell r="F1143" t="str">
            <v>[시간내]</v>
          </cell>
          <cell r="G1143" t="str">
            <v>정보통신 기기류</v>
          </cell>
          <cell r="H1143" t="str">
            <v>P  C</v>
          </cell>
          <cell r="I1143" t="str">
            <v>프린터 공유기</v>
          </cell>
          <cell r="J1143" t="str">
            <v>철거(재사용)</v>
          </cell>
          <cell r="K1143" t="str">
            <v>[시간내] 정보통신 기기류 P  C 프린터 공유기 철거(재사용)</v>
          </cell>
          <cell r="L1143" t="str">
            <v>대</v>
          </cell>
          <cell r="M1143">
            <v>24320</v>
          </cell>
          <cell r="N1143">
            <v>25941</v>
          </cell>
          <cell r="Q1143" t="str">
            <v>단순정비</v>
          </cell>
          <cell r="R1143">
            <v>12636</v>
          </cell>
        </row>
        <row r="1144">
          <cell r="B1144">
            <v>20002143</v>
          </cell>
          <cell r="E1144" t="str">
            <v>단순공사</v>
          </cell>
          <cell r="F1144" t="str">
            <v>[시간내]</v>
          </cell>
          <cell r="G1144" t="str">
            <v>정보통신 기기류</v>
          </cell>
          <cell r="H1144" t="str">
            <v>P  C</v>
          </cell>
          <cell r="I1144" t="str">
            <v>프린터 공유기</v>
          </cell>
          <cell r="J1144" t="str">
            <v>이설</v>
          </cell>
          <cell r="K1144" t="str">
            <v>[시간내] 정보통신 기기류 P  C 프린터 공유기 이설</v>
          </cell>
          <cell r="L1144" t="str">
            <v>대</v>
          </cell>
          <cell r="M1144">
            <v>54727</v>
          </cell>
          <cell r="N1144">
            <v>58370</v>
          </cell>
          <cell r="Q1144" t="str">
            <v>단순정비</v>
          </cell>
          <cell r="R1144">
            <v>28434</v>
          </cell>
        </row>
        <row r="1145">
          <cell r="B1145">
            <v>20002144</v>
          </cell>
          <cell r="E1145" t="str">
            <v>단순공사</v>
          </cell>
          <cell r="F1145" t="str">
            <v>[시간내]</v>
          </cell>
          <cell r="G1145" t="str">
            <v>정보통신 기기류</v>
          </cell>
          <cell r="H1145" t="str">
            <v>P  C</v>
          </cell>
          <cell r="I1145" t="str">
            <v>모뎀(외장)/DSU/CSU</v>
          </cell>
          <cell r="J1145" t="str">
            <v>신증설</v>
          </cell>
          <cell r="K1145" t="str">
            <v>[시간내] 정보통신 기기류 P  C 모뎀(외장)/DSU/CSU 신증설</v>
          </cell>
          <cell r="L1145" t="str">
            <v>대</v>
          </cell>
          <cell r="M1145">
            <v>228342</v>
          </cell>
          <cell r="N1145">
            <v>252372</v>
          </cell>
          <cell r="Q1145" t="str">
            <v>단순정비</v>
          </cell>
          <cell r="R1145">
            <v>122940</v>
          </cell>
        </row>
        <row r="1146">
          <cell r="B1146">
            <v>20002145</v>
          </cell>
          <cell r="E1146" t="str">
            <v>단순공사</v>
          </cell>
          <cell r="F1146" t="str">
            <v>[시간내]</v>
          </cell>
          <cell r="G1146" t="str">
            <v>정보통신 기기류</v>
          </cell>
          <cell r="H1146" t="str">
            <v>P  C</v>
          </cell>
          <cell r="I1146" t="str">
            <v>모뎀(외장)/DSU/CSU</v>
          </cell>
          <cell r="J1146" t="str">
            <v>철거(불용)</v>
          </cell>
          <cell r="K1146" t="str">
            <v>[시간내] 정보통신 기기류 P  C 모뎀(외장)/DSU/CSU 철거(불용)</v>
          </cell>
          <cell r="L1146" t="str">
            <v>대</v>
          </cell>
          <cell r="M1146">
            <v>68499</v>
          </cell>
          <cell r="N1146">
            <v>75710</v>
          </cell>
          <cell r="Q1146" t="str">
            <v>단순정비</v>
          </cell>
          <cell r="R1146">
            <v>36881</v>
          </cell>
        </row>
        <row r="1147">
          <cell r="B1147">
            <v>20002146</v>
          </cell>
          <cell r="E1147" t="str">
            <v>단순공사</v>
          </cell>
          <cell r="F1147" t="str">
            <v>[시간내]</v>
          </cell>
          <cell r="G1147" t="str">
            <v>정보통신 기기류</v>
          </cell>
          <cell r="H1147" t="str">
            <v>P  C</v>
          </cell>
          <cell r="I1147" t="str">
            <v>모뎀(외장)/DSU/CSU</v>
          </cell>
          <cell r="J1147" t="str">
            <v>철거(재사용)</v>
          </cell>
          <cell r="K1147" t="str">
            <v>[시간내] 정보통신 기기류 P  C 모뎀(외장)/DSU/CSU 철거(재사용)</v>
          </cell>
          <cell r="L1147" t="str">
            <v>대</v>
          </cell>
          <cell r="M1147">
            <v>182672</v>
          </cell>
          <cell r="N1147">
            <v>201897</v>
          </cell>
          <cell r="Q1147" t="str">
            <v>단순정비</v>
          </cell>
          <cell r="R1147">
            <v>98352</v>
          </cell>
        </row>
        <row r="1148">
          <cell r="B1148">
            <v>20002147</v>
          </cell>
          <cell r="E1148" t="str">
            <v>단순공사</v>
          </cell>
          <cell r="F1148" t="str">
            <v>[시간내]</v>
          </cell>
          <cell r="G1148" t="str">
            <v>정보통신 기기류</v>
          </cell>
          <cell r="H1148" t="str">
            <v>P  C</v>
          </cell>
          <cell r="I1148" t="str">
            <v>모뎀(외장)/DSU/CSU</v>
          </cell>
          <cell r="J1148" t="str">
            <v>이설</v>
          </cell>
          <cell r="K1148" t="str">
            <v>[시간내] 정보통신 기기류 P  C 모뎀(외장)/DSU/CSU 이설</v>
          </cell>
          <cell r="L1148" t="str">
            <v>대</v>
          </cell>
          <cell r="M1148">
            <v>411017</v>
          </cell>
          <cell r="N1148">
            <v>454271</v>
          </cell>
          <cell r="Q1148" t="str">
            <v>단순정비</v>
          </cell>
          <cell r="R1148">
            <v>221293</v>
          </cell>
        </row>
        <row r="1149">
          <cell r="B1149">
            <v>20002148</v>
          </cell>
          <cell r="E1149" t="str">
            <v>단순공사</v>
          </cell>
          <cell r="F1149" t="str">
            <v>[시간내]</v>
          </cell>
          <cell r="G1149" t="str">
            <v>정보통신 기기류</v>
          </cell>
          <cell r="H1149" t="str">
            <v>L A N</v>
          </cell>
          <cell r="I1149" t="str">
            <v>ROUTER</v>
          </cell>
          <cell r="J1149" t="str">
            <v>신증설</v>
          </cell>
          <cell r="K1149" t="str">
            <v>[시간내] 정보통신 기기류 L A N ROUTER 신증설</v>
          </cell>
          <cell r="L1149" t="str">
            <v>대</v>
          </cell>
          <cell r="M1149">
            <v>716339</v>
          </cell>
          <cell r="N1149">
            <v>792525</v>
          </cell>
          <cell r="Q1149" t="str">
            <v>단순정비</v>
          </cell>
          <cell r="R1149">
            <v>386070</v>
          </cell>
        </row>
        <row r="1150">
          <cell r="B1150">
            <v>20002149</v>
          </cell>
          <cell r="E1150" t="str">
            <v>단순공사</v>
          </cell>
          <cell r="F1150" t="str">
            <v>[시간내]</v>
          </cell>
          <cell r="G1150" t="str">
            <v>정보통신 기기류</v>
          </cell>
          <cell r="H1150" t="str">
            <v>L A N</v>
          </cell>
          <cell r="I1150" t="str">
            <v>ROUTER</v>
          </cell>
          <cell r="J1150" t="str">
            <v>철거(불용)</v>
          </cell>
          <cell r="K1150" t="str">
            <v>[시간내] 정보통신 기기류 L A N ROUTER 철거(불용)</v>
          </cell>
          <cell r="L1150" t="str">
            <v>대</v>
          </cell>
          <cell r="M1150">
            <v>214900</v>
          </cell>
          <cell r="N1150">
            <v>237755</v>
          </cell>
          <cell r="Q1150" t="str">
            <v>단순정비</v>
          </cell>
          <cell r="R1150">
            <v>115819</v>
          </cell>
        </row>
        <row r="1151">
          <cell r="B1151">
            <v>20002150</v>
          </cell>
          <cell r="E1151" t="str">
            <v>단순공사</v>
          </cell>
          <cell r="F1151" t="str">
            <v>[시간내]</v>
          </cell>
          <cell r="G1151" t="str">
            <v>정보통신 기기류</v>
          </cell>
          <cell r="H1151" t="str">
            <v>L A N</v>
          </cell>
          <cell r="I1151" t="str">
            <v>ROUTER</v>
          </cell>
          <cell r="J1151" t="str">
            <v>철거(재사용)</v>
          </cell>
          <cell r="K1151" t="str">
            <v>[시간내] 정보통신 기기류 L A N ROUTER 철거(재사용)</v>
          </cell>
          <cell r="L1151" t="str">
            <v>대</v>
          </cell>
          <cell r="M1151">
            <v>573073</v>
          </cell>
          <cell r="N1151">
            <v>634021</v>
          </cell>
          <cell r="Q1151" t="str">
            <v>단순정비</v>
          </cell>
          <cell r="R1151">
            <v>308856</v>
          </cell>
        </row>
        <row r="1152">
          <cell r="B1152">
            <v>20002151</v>
          </cell>
          <cell r="E1152" t="str">
            <v>단순공사</v>
          </cell>
          <cell r="F1152" t="str">
            <v>[시간내]</v>
          </cell>
          <cell r="G1152" t="str">
            <v>정보통신 기기류</v>
          </cell>
          <cell r="H1152" t="str">
            <v>L A N</v>
          </cell>
          <cell r="I1152" t="str">
            <v>ROUTER</v>
          </cell>
          <cell r="J1152" t="str">
            <v>이설</v>
          </cell>
          <cell r="K1152" t="str">
            <v>[시간내] 정보통신 기기류 L A N ROUTER 이설</v>
          </cell>
          <cell r="L1152" t="str">
            <v>대</v>
          </cell>
          <cell r="M1152">
            <v>1289417</v>
          </cell>
          <cell r="N1152">
            <v>1426552</v>
          </cell>
          <cell r="Q1152" t="str">
            <v>단순정비</v>
          </cell>
          <cell r="R1152">
            <v>694930</v>
          </cell>
        </row>
        <row r="1153">
          <cell r="B1153">
            <v>20002152</v>
          </cell>
          <cell r="E1153" t="str">
            <v>단순공사</v>
          </cell>
          <cell r="F1153" t="str">
            <v>[시간내]</v>
          </cell>
          <cell r="G1153" t="str">
            <v>정보통신 기기류</v>
          </cell>
          <cell r="H1153" t="str">
            <v>L A N</v>
          </cell>
          <cell r="I1153" t="str">
            <v>Dummy HUB</v>
          </cell>
          <cell r="J1153" t="str">
            <v>신증설</v>
          </cell>
          <cell r="K1153" t="str">
            <v>[시간내] 정보통신 기기류 L A N Dummy HUB 신증설</v>
          </cell>
          <cell r="L1153" t="str">
            <v>대</v>
          </cell>
          <cell r="M1153">
            <v>103733</v>
          </cell>
          <cell r="N1153">
            <v>115013</v>
          </cell>
          <cell r="Q1153" t="str">
            <v>단순정비</v>
          </cell>
          <cell r="R1153">
            <v>56027</v>
          </cell>
        </row>
        <row r="1154">
          <cell r="B1154">
            <v>20002153</v>
          </cell>
          <cell r="E1154" t="str">
            <v>단순공사</v>
          </cell>
          <cell r="F1154" t="str">
            <v>[시간내]</v>
          </cell>
          <cell r="G1154" t="str">
            <v>정보통신 기기류</v>
          </cell>
          <cell r="H1154" t="str">
            <v>L A N</v>
          </cell>
          <cell r="I1154" t="str">
            <v>Dummy HUB</v>
          </cell>
          <cell r="J1154" t="str">
            <v>철거(불용)</v>
          </cell>
          <cell r="K1154" t="str">
            <v>[시간내] 정보통신 기기류 L A N Dummy HUB 철거(불용)</v>
          </cell>
          <cell r="L1154" t="str">
            <v>대</v>
          </cell>
          <cell r="M1154">
            <v>31118</v>
          </cell>
          <cell r="N1154">
            <v>34502</v>
          </cell>
          <cell r="Q1154" t="str">
            <v>단순정비</v>
          </cell>
          <cell r="R1154">
            <v>16807</v>
          </cell>
        </row>
        <row r="1155">
          <cell r="B1155">
            <v>20002154</v>
          </cell>
          <cell r="E1155" t="str">
            <v>단순공사</v>
          </cell>
          <cell r="F1155" t="str">
            <v>[시간내]</v>
          </cell>
          <cell r="G1155" t="str">
            <v>정보통신 기기류</v>
          </cell>
          <cell r="H1155" t="str">
            <v>L A N</v>
          </cell>
          <cell r="I1155" t="str">
            <v>Dummy HUB</v>
          </cell>
          <cell r="J1155" t="str">
            <v>철거(재사용)</v>
          </cell>
          <cell r="K1155" t="str">
            <v>[시간내] 정보통신 기기류 L A N Dummy HUB 철거(재사용)</v>
          </cell>
          <cell r="L1155" t="str">
            <v>대</v>
          </cell>
          <cell r="M1155">
            <v>82984</v>
          </cell>
          <cell r="N1155">
            <v>92009</v>
          </cell>
          <cell r="Q1155" t="str">
            <v>단순정비</v>
          </cell>
          <cell r="R1155">
            <v>44821</v>
          </cell>
        </row>
        <row r="1156">
          <cell r="B1156">
            <v>20002155</v>
          </cell>
          <cell r="E1156" t="str">
            <v>단순공사</v>
          </cell>
          <cell r="F1156" t="str">
            <v>[시간내]</v>
          </cell>
          <cell r="G1156" t="str">
            <v>정보통신 기기류</v>
          </cell>
          <cell r="H1156" t="str">
            <v>L A N</v>
          </cell>
          <cell r="I1156" t="str">
            <v>Dummy HUB</v>
          </cell>
          <cell r="J1156" t="str">
            <v>이설</v>
          </cell>
          <cell r="K1156" t="str">
            <v>[시간내] 정보통신 기기류 L A N Dummy HUB 이설</v>
          </cell>
          <cell r="L1156" t="str">
            <v>대</v>
          </cell>
          <cell r="M1156">
            <v>186724</v>
          </cell>
          <cell r="N1156">
            <v>207026</v>
          </cell>
          <cell r="Q1156" t="str">
            <v>단순정비</v>
          </cell>
          <cell r="R1156">
            <v>100850</v>
          </cell>
        </row>
        <row r="1157">
          <cell r="B1157">
            <v>20002156</v>
          </cell>
          <cell r="E1157" t="str">
            <v>단순공사</v>
          </cell>
          <cell r="F1157" t="str">
            <v>[시간내]</v>
          </cell>
          <cell r="G1157" t="str">
            <v>정보통신 기기류</v>
          </cell>
          <cell r="H1157" t="str">
            <v>L A N</v>
          </cell>
          <cell r="I1157" t="str">
            <v>Intelligent(스위칭) HUB</v>
          </cell>
          <cell r="J1157" t="str">
            <v>신증설</v>
          </cell>
          <cell r="K1157" t="str">
            <v>[시간내] 정보통신 기기류 L A N Intelligent(스위칭) HUB 신증설</v>
          </cell>
          <cell r="L1157" t="str">
            <v>대</v>
          </cell>
          <cell r="M1157">
            <v>217070</v>
          </cell>
          <cell r="N1157">
            <v>239929</v>
          </cell>
          <cell r="Q1157" t="str">
            <v>단순정비</v>
          </cell>
          <cell r="R1157">
            <v>116879</v>
          </cell>
        </row>
        <row r="1158">
          <cell r="B1158">
            <v>20002157</v>
          </cell>
          <cell r="E1158" t="str">
            <v>단순공사</v>
          </cell>
          <cell r="F1158" t="str">
            <v>[시간내]</v>
          </cell>
          <cell r="G1158" t="str">
            <v>정보통신 기기류</v>
          </cell>
          <cell r="H1158" t="str">
            <v>L A N</v>
          </cell>
          <cell r="I1158" t="str">
            <v>Intelligent(스위칭) HUB</v>
          </cell>
          <cell r="J1158" t="str">
            <v>철거(불용)</v>
          </cell>
          <cell r="K1158" t="str">
            <v>[시간내] 정보통신 기기류 L A N Intelligent(스위칭) HUB 철거(불용)</v>
          </cell>
          <cell r="L1158" t="str">
            <v>대</v>
          </cell>
          <cell r="M1158">
            <v>65117</v>
          </cell>
          <cell r="N1158">
            <v>71976</v>
          </cell>
          <cell r="Q1158" t="str">
            <v>단순정비</v>
          </cell>
          <cell r="R1158">
            <v>35062</v>
          </cell>
        </row>
        <row r="1159">
          <cell r="B1159">
            <v>20002158</v>
          </cell>
          <cell r="E1159" t="str">
            <v>단순공사</v>
          </cell>
          <cell r="F1159" t="str">
            <v>[시간내]</v>
          </cell>
          <cell r="G1159" t="str">
            <v>정보통신 기기류</v>
          </cell>
          <cell r="H1159" t="str">
            <v>L A N</v>
          </cell>
          <cell r="I1159" t="str">
            <v>Intelligent(스위칭) HUB</v>
          </cell>
          <cell r="J1159" t="str">
            <v>철거(재사용)</v>
          </cell>
          <cell r="K1159" t="str">
            <v>[시간내] 정보통신 기기류 L A N Intelligent(스위칭) HUB 철거(재사용)</v>
          </cell>
          <cell r="L1159" t="str">
            <v>대</v>
          </cell>
          <cell r="M1159">
            <v>173657</v>
          </cell>
          <cell r="N1159">
            <v>191942</v>
          </cell>
          <cell r="Q1159" t="str">
            <v>단순정비</v>
          </cell>
          <cell r="R1159">
            <v>93502</v>
          </cell>
        </row>
        <row r="1160">
          <cell r="B1160">
            <v>20002159</v>
          </cell>
          <cell r="E1160" t="str">
            <v>단순공사</v>
          </cell>
          <cell r="F1160" t="str">
            <v>[시간내]</v>
          </cell>
          <cell r="G1160" t="str">
            <v>정보통신 기기류</v>
          </cell>
          <cell r="H1160" t="str">
            <v>L A N</v>
          </cell>
          <cell r="I1160" t="str">
            <v>Intelligent(스위칭) HUB</v>
          </cell>
          <cell r="J1160" t="str">
            <v>이설</v>
          </cell>
          <cell r="K1160" t="str">
            <v>[시간내] 정보통신 기기류 L A N Intelligent(스위칭) HUB 이설</v>
          </cell>
          <cell r="L1160" t="str">
            <v>대</v>
          </cell>
          <cell r="M1160">
            <v>390730</v>
          </cell>
          <cell r="N1160">
            <v>431874</v>
          </cell>
          <cell r="Q1160" t="str">
            <v>단순정비</v>
          </cell>
          <cell r="R1160">
            <v>210383</v>
          </cell>
        </row>
        <row r="1161">
          <cell r="B1161">
            <v>20002160</v>
          </cell>
          <cell r="E1161" t="str">
            <v>단순공사</v>
          </cell>
          <cell r="F1161" t="str">
            <v>[시간내]</v>
          </cell>
          <cell r="G1161" t="str">
            <v>정보통신 기기류</v>
          </cell>
          <cell r="H1161" t="str">
            <v>L A N</v>
          </cell>
          <cell r="I1161" t="str">
            <v>LAN Card</v>
          </cell>
          <cell r="J1161" t="str">
            <v>신증설</v>
          </cell>
          <cell r="K1161" t="str">
            <v>[시간내] 정보통신 기기류 L A N LAN Card 신증설</v>
          </cell>
          <cell r="L1161" t="str">
            <v>EA</v>
          </cell>
          <cell r="M1161">
            <v>103733</v>
          </cell>
          <cell r="N1161">
            <v>115013</v>
          </cell>
          <cell r="Q1161" t="str">
            <v>단순정비</v>
          </cell>
          <cell r="R1161">
            <v>56027</v>
          </cell>
        </row>
        <row r="1162">
          <cell r="B1162">
            <v>20002161</v>
          </cell>
          <cell r="E1162" t="str">
            <v>단순공사</v>
          </cell>
          <cell r="F1162" t="str">
            <v>[시간내]</v>
          </cell>
          <cell r="G1162" t="str">
            <v>정보통신 기기류</v>
          </cell>
          <cell r="H1162" t="str">
            <v>재석표시기</v>
          </cell>
          <cell r="I1162" t="str">
            <v>재석표시기</v>
          </cell>
          <cell r="J1162" t="str">
            <v>신증설</v>
          </cell>
          <cell r="K1162" t="str">
            <v>[시간내] 정보통신 기기류 재석표시기 재석표시기 신증설</v>
          </cell>
          <cell r="L1162" t="str">
            <v>대</v>
          </cell>
          <cell r="M1162">
            <v>141031</v>
          </cell>
          <cell r="N1162">
            <v>152735</v>
          </cell>
          <cell r="Q1162" t="str">
            <v>단순정비</v>
          </cell>
          <cell r="R1162">
            <v>74403</v>
          </cell>
        </row>
        <row r="1163">
          <cell r="B1163">
            <v>20002162</v>
          </cell>
          <cell r="E1163" t="str">
            <v>단순공사</v>
          </cell>
          <cell r="F1163" t="str">
            <v>[시간내]</v>
          </cell>
          <cell r="G1163" t="str">
            <v>정보통신 기기류</v>
          </cell>
          <cell r="H1163" t="str">
            <v>재석표시기</v>
          </cell>
          <cell r="I1163" t="str">
            <v>재석표시기</v>
          </cell>
          <cell r="J1163" t="str">
            <v>철거(불용)</v>
          </cell>
          <cell r="K1163" t="str">
            <v>[시간내] 정보통신 기기류 재석표시기 재석표시기 철거(불용)</v>
          </cell>
          <cell r="L1163" t="str">
            <v>대</v>
          </cell>
          <cell r="M1163">
            <v>42305</v>
          </cell>
          <cell r="N1163">
            <v>45818</v>
          </cell>
          <cell r="Q1163" t="str">
            <v>단순정비</v>
          </cell>
          <cell r="R1163">
            <v>22319</v>
          </cell>
        </row>
        <row r="1164">
          <cell r="B1164">
            <v>20002163</v>
          </cell>
          <cell r="E1164" t="str">
            <v>단순공사</v>
          </cell>
          <cell r="F1164" t="str">
            <v>[시간내]</v>
          </cell>
          <cell r="G1164" t="str">
            <v>정보통신 기기류</v>
          </cell>
          <cell r="H1164" t="str">
            <v>재석표시기</v>
          </cell>
          <cell r="I1164" t="str">
            <v>재석표시기</v>
          </cell>
          <cell r="J1164" t="str">
            <v>철거(재사용)</v>
          </cell>
          <cell r="K1164" t="str">
            <v>[시간내] 정보통신 기기류 재석표시기 재석표시기 철거(재사용)</v>
          </cell>
          <cell r="L1164" t="str">
            <v>대</v>
          </cell>
          <cell r="M1164">
            <v>112823</v>
          </cell>
          <cell r="N1164">
            <v>122187</v>
          </cell>
          <cell r="Q1164" t="str">
            <v>단순정비</v>
          </cell>
          <cell r="R1164">
            <v>59522</v>
          </cell>
        </row>
        <row r="1165">
          <cell r="B1165">
            <v>20002164</v>
          </cell>
          <cell r="E1165" t="str">
            <v>단순공사</v>
          </cell>
          <cell r="F1165" t="str">
            <v>[시간내]</v>
          </cell>
          <cell r="G1165" t="str">
            <v>정보통신 기기류</v>
          </cell>
          <cell r="H1165" t="str">
            <v>재석표시기</v>
          </cell>
          <cell r="I1165" t="str">
            <v>재석표시기</v>
          </cell>
          <cell r="J1165" t="str">
            <v>이설</v>
          </cell>
          <cell r="K1165" t="str">
            <v>[시간내] 정보통신 기기류 재석표시기 재석표시기 이설</v>
          </cell>
          <cell r="L1165" t="str">
            <v>대</v>
          </cell>
          <cell r="M1165">
            <v>253858</v>
          </cell>
          <cell r="N1165">
            <v>274923</v>
          </cell>
          <cell r="Q1165" t="str">
            <v>단순정비</v>
          </cell>
          <cell r="R1165">
            <v>133925</v>
          </cell>
        </row>
        <row r="1166">
          <cell r="B1166">
            <v>20002165</v>
          </cell>
          <cell r="E1166" t="str">
            <v>단순공사</v>
          </cell>
          <cell r="F1166" t="str">
            <v>[시간내]</v>
          </cell>
          <cell r="G1166" t="str">
            <v>정보통신 기기류</v>
          </cell>
          <cell r="H1166" t="str">
            <v>재석표시기</v>
          </cell>
          <cell r="I1166" t="str">
            <v>단일등</v>
          </cell>
          <cell r="J1166" t="str">
            <v>신증설</v>
          </cell>
          <cell r="K1166" t="str">
            <v>[시간내] 정보통신 기기류 재석표시기 단일등 신증설</v>
          </cell>
          <cell r="L1166" t="str">
            <v>대</v>
          </cell>
          <cell r="M1166">
            <v>26777</v>
          </cell>
          <cell r="N1166">
            <v>29443</v>
          </cell>
          <cell r="Q1166" t="str">
            <v>단순정비</v>
          </cell>
          <cell r="R1166">
            <v>14342</v>
          </cell>
        </row>
        <row r="1167">
          <cell r="B1167">
            <v>20002166</v>
          </cell>
          <cell r="E1167" t="str">
            <v>단순공사</v>
          </cell>
          <cell r="F1167" t="str">
            <v>[시간내]</v>
          </cell>
          <cell r="G1167" t="str">
            <v>정보통신 기기류</v>
          </cell>
          <cell r="H1167" t="str">
            <v>재석표시기</v>
          </cell>
          <cell r="I1167" t="str">
            <v>단일등</v>
          </cell>
          <cell r="J1167" t="str">
            <v>철거(불용)</v>
          </cell>
          <cell r="K1167" t="str">
            <v>[시간내] 정보통신 기기류 재석표시기 단일등 철거(불용)</v>
          </cell>
          <cell r="L1167" t="str">
            <v>대</v>
          </cell>
          <cell r="M1167">
            <v>8029</v>
          </cell>
          <cell r="N1167">
            <v>8833</v>
          </cell>
          <cell r="Q1167" t="str">
            <v>단순정비</v>
          </cell>
          <cell r="R1167">
            <v>4302</v>
          </cell>
        </row>
        <row r="1168">
          <cell r="B1168">
            <v>20002167</v>
          </cell>
          <cell r="E1168" t="str">
            <v>단순공사</v>
          </cell>
          <cell r="F1168" t="str">
            <v>[시간내]</v>
          </cell>
          <cell r="G1168" t="str">
            <v>정보통신 기기류</v>
          </cell>
          <cell r="H1168" t="str">
            <v>재석표시기</v>
          </cell>
          <cell r="I1168" t="str">
            <v>단일등</v>
          </cell>
          <cell r="J1168" t="str">
            <v>철거(재사용)</v>
          </cell>
          <cell r="K1168" t="str">
            <v>[시간내] 정보통신 기기류 재석표시기 단일등 철거(재사용)</v>
          </cell>
          <cell r="L1168" t="str">
            <v>대</v>
          </cell>
          <cell r="M1168">
            <v>21422</v>
          </cell>
          <cell r="N1168">
            <v>23555</v>
          </cell>
          <cell r="Q1168" t="str">
            <v>단순정비</v>
          </cell>
          <cell r="R1168">
            <v>11474</v>
          </cell>
        </row>
        <row r="1169">
          <cell r="B1169">
            <v>20002168</v>
          </cell>
          <cell r="E1169" t="str">
            <v>단순공사</v>
          </cell>
          <cell r="F1169" t="str">
            <v>[시간내]</v>
          </cell>
          <cell r="G1169" t="str">
            <v>정보통신 기기류</v>
          </cell>
          <cell r="H1169" t="str">
            <v>재석표시기</v>
          </cell>
          <cell r="I1169" t="str">
            <v>단일등</v>
          </cell>
          <cell r="J1169" t="str">
            <v>이설</v>
          </cell>
          <cell r="K1169" t="str">
            <v>[시간내] 정보통신 기기류 재석표시기 단일등 이설</v>
          </cell>
          <cell r="L1169" t="str">
            <v>대</v>
          </cell>
          <cell r="M1169">
            <v>48199</v>
          </cell>
          <cell r="N1169">
            <v>53002</v>
          </cell>
          <cell r="Q1169" t="str">
            <v>단순정비</v>
          </cell>
          <cell r="R1169">
            <v>25819</v>
          </cell>
        </row>
        <row r="1170">
          <cell r="B1170">
            <v>20002169</v>
          </cell>
          <cell r="E1170" t="str">
            <v>단순공사</v>
          </cell>
          <cell r="F1170" t="str">
            <v>[시간내]</v>
          </cell>
          <cell r="G1170" t="str">
            <v>정보통신 기기류</v>
          </cell>
          <cell r="H1170" t="str">
            <v>재석표시기</v>
          </cell>
          <cell r="I1170" t="str">
            <v>부조작반</v>
          </cell>
          <cell r="J1170" t="str">
            <v>신증설</v>
          </cell>
          <cell r="K1170" t="str">
            <v>[시간내] 정보통신 기기류 재석표시기 부조작반 신증설</v>
          </cell>
          <cell r="L1170" t="str">
            <v>대</v>
          </cell>
          <cell r="M1170">
            <v>10110</v>
          </cell>
          <cell r="N1170">
            <v>10841</v>
          </cell>
          <cell r="Q1170" t="str">
            <v>단순정비</v>
          </cell>
          <cell r="R1170">
            <v>5281</v>
          </cell>
        </row>
        <row r="1171">
          <cell r="B1171">
            <v>20002170</v>
          </cell>
          <cell r="E1171" t="str">
            <v>단순공사</v>
          </cell>
          <cell r="F1171" t="str">
            <v>[시간내]</v>
          </cell>
          <cell r="G1171" t="str">
            <v>정보통신 기기류</v>
          </cell>
          <cell r="H1171" t="str">
            <v>재석표시기</v>
          </cell>
          <cell r="I1171" t="str">
            <v>부조작반</v>
          </cell>
          <cell r="J1171" t="str">
            <v>철거(불용)</v>
          </cell>
          <cell r="K1171" t="str">
            <v>[시간내] 정보통신 기기류 재석표시기 부조작반 철거(불용)</v>
          </cell>
          <cell r="L1171" t="str">
            <v>대</v>
          </cell>
          <cell r="M1171">
            <v>5054</v>
          </cell>
          <cell r="N1171">
            <v>5420</v>
          </cell>
          <cell r="Q1171" t="str">
            <v>단순정비</v>
          </cell>
          <cell r="R1171">
            <v>2640</v>
          </cell>
        </row>
        <row r="1172">
          <cell r="B1172">
            <v>20002171</v>
          </cell>
          <cell r="E1172" t="str">
            <v>단순공사</v>
          </cell>
          <cell r="F1172" t="str">
            <v>[시간내]</v>
          </cell>
          <cell r="G1172" t="str">
            <v>정보통신 기기류</v>
          </cell>
          <cell r="H1172" t="str">
            <v>재석표시기</v>
          </cell>
          <cell r="I1172" t="str">
            <v>부조작반</v>
          </cell>
          <cell r="J1172" t="str">
            <v>철거(재사용)</v>
          </cell>
          <cell r="K1172" t="str">
            <v>[시간내] 정보통신 기기류 재석표시기 부조작반 철거(재사용)</v>
          </cell>
          <cell r="L1172" t="str">
            <v>대</v>
          </cell>
          <cell r="M1172">
            <v>8087</v>
          </cell>
          <cell r="N1172">
            <v>8673</v>
          </cell>
          <cell r="Q1172" t="str">
            <v>단순정비</v>
          </cell>
          <cell r="R1172">
            <v>4224</v>
          </cell>
        </row>
        <row r="1173">
          <cell r="B1173">
            <v>20002172</v>
          </cell>
          <cell r="E1173" t="str">
            <v>단순공사</v>
          </cell>
          <cell r="F1173" t="str">
            <v>[시간내]</v>
          </cell>
          <cell r="G1173" t="str">
            <v>정보통신 기기류</v>
          </cell>
          <cell r="H1173" t="str">
            <v>재석표시기</v>
          </cell>
          <cell r="I1173" t="str">
            <v>부조작반</v>
          </cell>
          <cell r="J1173" t="str">
            <v>이설</v>
          </cell>
          <cell r="K1173" t="str">
            <v>[시간내] 정보통신 기기류 재석표시기 부조작반 이설</v>
          </cell>
          <cell r="L1173" t="str">
            <v>대</v>
          </cell>
          <cell r="M1173">
            <v>18202</v>
          </cell>
          <cell r="N1173">
            <v>19518</v>
          </cell>
          <cell r="Q1173" t="str">
            <v>단순정비</v>
          </cell>
          <cell r="R1173">
            <v>9507</v>
          </cell>
        </row>
        <row r="1174">
          <cell r="B1174">
            <v>20002173</v>
          </cell>
          <cell r="E1174" t="str">
            <v>단순공사</v>
          </cell>
          <cell r="F1174" t="str">
            <v>[시간내]</v>
          </cell>
          <cell r="G1174" t="str">
            <v>정보통신 기기류</v>
          </cell>
          <cell r="H1174" t="str">
            <v>기타단말기</v>
          </cell>
          <cell r="I1174" t="str">
            <v>차량무전기(VHF 및 TRS)</v>
          </cell>
          <cell r="J1174" t="str">
            <v>신증설</v>
          </cell>
          <cell r="K1174" t="str">
            <v>[시간내] 정보통신 기기류 기타단말기 차량무전기(VHF 및 TRS) 신증설</v>
          </cell>
          <cell r="L1174" t="str">
            <v>대</v>
          </cell>
          <cell r="M1174">
            <v>563674</v>
          </cell>
          <cell r="N1174">
            <v>606588</v>
          </cell>
          <cell r="Q1174" t="str">
            <v>단순정비</v>
          </cell>
          <cell r="R1174">
            <v>295493</v>
          </cell>
        </row>
        <row r="1175">
          <cell r="B1175">
            <v>20002174</v>
          </cell>
          <cell r="E1175" t="str">
            <v>단순공사</v>
          </cell>
          <cell r="F1175" t="str">
            <v>[시간내]</v>
          </cell>
          <cell r="G1175" t="str">
            <v>정보통신 기기류</v>
          </cell>
          <cell r="H1175" t="str">
            <v>기타단말기</v>
          </cell>
          <cell r="I1175" t="str">
            <v>차량무전기(VHF 및 TRS)</v>
          </cell>
          <cell r="J1175" t="str">
            <v>철거(불용)</v>
          </cell>
          <cell r="K1175" t="str">
            <v>[시간내] 정보통신 기기류 기타단말기 차량무전기(VHF 및 TRS) 철거(불용)</v>
          </cell>
          <cell r="L1175" t="str">
            <v>대</v>
          </cell>
          <cell r="M1175">
            <v>169100</v>
          </cell>
          <cell r="N1175">
            <v>181974</v>
          </cell>
          <cell r="Q1175" t="str">
            <v>단순정비</v>
          </cell>
          <cell r="R1175">
            <v>88646</v>
          </cell>
        </row>
        <row r="1176">
          <cell r="B1176">
            <v>20002175</v>
          </cell>
          <cell r="E1176" t="str">
            <v>단순공사</v>
          </cell>
          <cell r="F1176" t="str">
            <v>[시간내]</v>
          </cell>
          <cell r="G1176" t="str">
            <v>정보통신 기기류</v>
          </cell>
          <cell r="H1176" t="str">
            <v>기타단말기</v>
          </cell>
          <cell r="I1176" t="str">
            <v>차량무전기(VHF 및 TRS)</v>
          </cell>
          <cell r="J1176" t="str">
            <v>철거(재사용)</v>
          </cell>
          <cell r="K1176" t="str">
            <v>[시간내] 정보통신 기기류 기타단말기 차량무전기(VHF 및 TRS) 철거(재사용)</v>
          </cell>
          <cell r="L1176" t="str">
            <v>대</v>
          </cell>
          <cell r="M1176">
            <v>450938</v>
          </cell>
          <cell r="N1176">
            <v>485270</v>
          </cell>
          <cell r="Q1176" t="str">
            <v>단순정비</v>
          </cell>
          <cell r="R1176">
            <v>236394</v>
          </cell>
        </row>
        <row r="1177">
          <cell r="B1177">
            <v>20002176</v>
          </cell>
          <cell r="E1177" t="str">
            <v>단순공사</v>
          </cell>
          <cell r="F1177" t="str">
            <v>[시간내]</v>
          </cell>
          <cell r="G1177" t="str">
            <v>정보통신 기기류</v>
          </cell>
          <cell r="H1177" t="str">
            <v>기타단말기</v>
          </cell>
          <cell r="I1177" t="str">
            <v>차량무전기(VHF 및 TRS)</v>
          </cell>
          <cell r="J1177" t="str">
            <v>이설</v>
          </cell>
          <cell r="K1177" t="str">
            <v>[시간내] 정보통신 기기류 기타단말기 차량무전기(VHF 및 TRS) 이설</v>
          </cell>
          <cell r="L1177" t="str">
            <v>대</v>
          </cell>
          <cell r="M1177">
            <v>1014615</v>
          </cell>
          <cell r="N1177">
            <v>1091861</v>
          </cell>
          <cell r="Q1177" t="str">
            <v>단순정비</v>
          </cell>
          <cell r="R1177">
            <v>531889</v>
          </cell>
        </row>
        <row r="1178">
          <cell r="B1178">
            <v>20002177</v>
          </cell>
          <cell r="E1178" t="str">
            <v>단순공사</v>
          </cell>
          <cell r="F1178" t="str">
            <v>[시간내]</v>
          </cell>
          <cell r="G1178" t="str">
            <v>정보통신 기기류</v>
          </cell>
          <cell r="H1178" t="str">
            <v>기타단말기</v>
          </cell>
          <cell r="I1178" t="str">
            <v>FAX</v>
          </cell>
          <cell r="J1178" t="str">
            <v>신증설</v>
          </cell>
          <cell r="K1178" t="str">
            <v>[시간내] 정보통신 기기류 기타단말기 FAX 신증설</v>
          </cell>
          <cell r="L1178" t="str">
            <v>대</v>
          </cell>
          <cell r="M1178">
            <v>21288</v>
          </cell>
          <cell r="N1178">
            <v>23922</v>
          </cell>
          <cell r="Q1178" t="str">
            <v>단순정비</v>
          </cell>
          <cell r="R1178">
            <v>11653</v>
          </cell>
        </row>
        <row r="1179">
          <cell r="B1179">
            <v>20002178</v>
          </cell>
          <cell r="E1179" t="str">
            <v>단순공사</v>
          </cell>
          <cell r="F1179" t="str">
            <v>[시간내]</v>
          </cell>
          <cell r="G1179" t="str">
            <v>정보통신 기기류</v>
          </cell>
          <cell r="H1179" t="str">
            <v>기타단말기</v>
          </cell>
          <cell r="I1179" t="str">
            <v>FAX</v>
          </cell>
          <cell r="J1179" t="str">
            <v>철거(불용)</v>
          </cell>
          <cell r="K1179" t="str">
            <v>[시간내] 정보통신 기기류 기타단말기 FAX 철거(불용)</v>
          </cell>
          <cell r="L1179" t="str">
            <v>대</v>
          </cell>
          <cell r="M1179">
            <v>6384</v>
          </cell>
          <cell r="N1179">
            <v>7176</v>
          </cell>
          <cell r="Q1179" t="str">
            <v>단순정비</v>
          </cell>
          <cell r="R1179">
            <v>3495</v>
          </cell>
        </row>
        <row r="1180">
          <cell r="B1180">
            <v>20002179</v>
          </cell>
          <cell r="E1180" t="str">
            <v>단순공사</v>
          </cell>
          <cell r="F1180" t="str">
            <v>[시간내]</v>
          </cell>
          <cell r="G1180" t="str">
            <v>정보통신 기기류</v>
          </cell>
          <cell r="H1180" t="str">
            <v>기타단말기</v>
          </cell>
          <cell r="I1180" t="str">
            <v>FAX</v>
          </cell>
          <cell r="J1180" t="str">
            <v>철거(재사용)</v>
          </cell>
          <cell r="K1180" t="str">
            <v>[시간내] 정보통신 기기류 기타단말기 FAX 철거(재사용)</v>
          </cell>
          <cell r="L1180" t="str">
            <v>대</v>
          </cell>
          <cell r="M1180">
            <v>17030</v>
          </cell>
          <cell r="N1180">
            <v>19138</v>
          </cell>
          <cell r="Q1180" t="str">
            <v>단순정비</v>
          </cell>
          <cell r="R1180">
            <v>9322</v>
          </cell>
        </row>
        <row r="1181">
          <cell r="B1181">
            <v>20002180</v>
          </cell>
          <cell r="E1181" t="str">
            <v>단순공사</v>
          </cell>
          <cell r="F1181" t="str">
            <v>[시간내]</v>
          </cell>
          <cell r="G1181" t="str">
            <v>정보통신 기기류</v>
          </cell>
          <cell r="H1181" t="str">
            <v>기타단말기</v>
          </cell>
          <cell r="I1181" t="str">
            <v>FAX</v>
          </cell>
          <cell r="J1181" t="str">
            <v>이설</v>
          </cell>
          <cell r="K1181" t="str">
            <v>[시간내] 정보통신 기기류 기타단말기 FAX 이설</v>
          </cell>
          <cell r="L1181" t="str">
            <v>대</v>
          </cell>
          <cell r="M1181">
            <v>38321</v>
          </cell>
          <cell r="N1181">
            <v>43062</v>
          </cell>
          <cell r="Q1181" t="str">
            <v>단순정비</v>
          </cell>
          <cell r="R1181">
            <v>20977</v>
          </cell>
        </row>
        <row r="1182">
          <cell r="B1182">
            <v>20002181</v>
          </cell>
          <cell r="E1182" t="str">
            <v>단순공사</v>
          </cell>
          <cell r="F1182" t="str">
            <v>[시간내]</v>
          </cell>
          <cell r="G1182" t="str">
            <v>정보통신 기기류</v>
          </cell>
          <cell r="H1182" t="str">
            <v>기타단말기</v>
          </cell>
          <cell r="I1182" t="str">
            <v>VTR</v>
          </cell>
          <cell r="J1182" t="str">
            <v>신증설</v>
          </cell>
          <cell r="K1182" t="str">
            <v>[시간내] 정보통신 기기류 기타단말기 VTR 신증설</v>
          </cell>
          <cell r="L1182" t="str">
            <v>대</v>
          </cell>
          <cell r="M1182">
            <v>101542</v>
          </cell>
          <cell r="N1182">
            <v>109967</v>
          </cell>
          <cell r="Q1182" t="str">
            <v>단순정비</v>
          </cell>
          <cell r="R1182">
            <v>53569</v>
          </cell>
        </row>
        <row r="1183">
          <cell r="B1183">
            <v>20002182</v>
          </cell>
          <cell r="E1183" t="str">
            <v>단순공사</v>
          </cell>
          <cell r="F1183" t="str">
            <v>[시간내]</v>
          </cell>
          <cell r="G1183" t="str">
            <v>정보통신 기기류</v>
          </cell>
          <cell r="H1183" t="str">
            <v>기타단말기</v>
          </cell>
          <cell r="I1183" t="str">
            <v>VTR</v>
          </cell>
          <cell r="J1183" t="str">
            <v>철거(불용)</v>
          </cell>
          <cell r="K1183" t="str">
            <v>[시간내] 정보통신 기기류 기타단말기 VTR 철거(불용)</v>
          </cell>
          <cell r="L1183" t="str">
            <v>대</v>
          </cell>
          <cell r="M1183">
            <v>30460</v>
          </cell>
          <cell r="N1183">
            <v>32987</v>
          </cell>
          <cell r="Q1183" t="str">
            <v>단순정비</v>
          </cell>
          <cell r="R1183">
            <v>16069</v>
          </cell>
        </row>
        <row r="1184">
          <cell r="B1184">
            <v>20002183</v>
          </cell>
          <cell r="E1184" t="str">
            <v>단순공사</v>
          </cell>
          <cell r="F1184" t="str">
            <v>[시간내]</v>
          </cell>
          <cell r="G1184" t="str">
            <v>정보통신 기기류</v>
          </cell>
          <cell r="H1184" t="str">
            <v>기타단말기</v>
          </cell>
          <cell r="I1184" t="str">
            <v>VTR</v>
          </cell>
          <cell r="J1184" t="str">
            <v>철거(재사용)</v>
          </cell>
          <cell r="K1184" t="str">
            <v>[시간내] 정보통신 기기류 기타단말기 VTR 철거(재사용)</v>
          </cell>
          <cell r="L1184" t="str">
            <v>대</v>
          </cell>
          <cell r="M1184">
            <v>81231</v>
          </cell>
          <cell r="N1184">
            <v>87973</v>
          </cell>
          <cell r="Q1184" t="str">
            <v>단순정비</v>
          </cell>
          <cell r="R1184">
            <v>42855</v>
          </cell>
        </row>
        <row r="1185">
          <cell r="B1185">
            <v>20002184</v>
          </cell>
          <cell r="E1185" t="str">
            <v>단순공사</v>
          </cell>
          <cell r="F1185" t="str">
            <v>[시간내]</v>
          </cell>
          <cell r="G1185" t="str">
            <v>정보통신 기기류</v>
          </cell>
          <cell r="H1185" t="str">
            <v>기타단말기</v>
          </cell>
          <cell r="I1185" t="str">
            <v>VTR</v>
          </cell>
          <cell r="J1185" t="str">
            <v>이설</v>
          </cell>
          <cell r="K1185" t="str">
            <v>[시간내] 정보통신 기기류 기타단말기 VTR 이설</v>
          </cell>
          <cell r="L1185" t="str">
            <v>대</v>
          </cell>
          <cell r="M1185">
            <v>182779</v>
          </cell>
          <cell r="N1185">
            <v>197944</v>
          </cell>
          <cell r="Q1185" t="str">
            <v>단순정비</v>
          </cell>
          <cell r="R1185">
            <v>96426</v>
          </cell>
        </row>
        <row r="1186">
          <cell r="B1186">
            <v>20002185</v>
          </cell>
          <cell r="E1186" t="str">
            <v>단순공사</v>
          </cell>
          <cell r="F1186" t="str">
            <v>[시간내]</v>
          </cell>
          <cell r="G1186" t="str">
            <v>정보통신 기기류</v>
          </cell>
          <cell r="H1186" t="str">
            <v>기타단말기</v>
          </cell>
          <cell r="I1186" t="str">
            <v>전자시계</v>
          </cell>
          <cell r="J1186" t="str">
            <v>신증설</v>
          </cell>
          <cell r="K1186" t="str">
            <v>[시간내] 정보통신 기기류 기타단말기 전자시계 신증설</v>
          </cell>
          <cell r="L1186" t="str">
            <v>대</v>
          </cell>
          <cell r="M1186">
            <v>139060</v>
          </cell>
          <cell r="N1186">
            <v>149111</v>
          </cell>
          <cell r="Q1186" t="str">
            <v>단순정비</v>
          </cell>
          <cell r="R1186">
            <v>72637</v>
          </cell>
        </row>
        <row r="1187">
          <cell r="B1187">
            <v>20002186</v>
          </cell>
          <cell r="E1187" t="str">
            <v>단순공사</v>
          </cell>
          <cell r="F1187" t="str">
            <v>[시간내]</v>
          </cell>
          <cell r="G1187" t="str">
            <v>정보통신 기기류</v>
          </cell>
          <cell r="H1187" t="str">
            <v>기타단말기</v>
          </cell>
          <cell r="I1187" t="str">
            <v>전자시계</v>
          </cell>
          <cell r="J1187" t="str">
            <v>철거(불용)</v>
          </cell>
          <cell r="K1187" t="str">
            <v>[시간내] 정보통신 기기류 기타단말기 전자시계 철거(불용)</v>
          </cell>
          <cell r="L1187" t="str">
            <v>대</v>
          </cell>
          <cell r="M1187">
            <v>69529</v>
          </cell>
          <cell r="N1187">
            <v>74554</v>
          </cell>
          <cell r="Q1187" t="str">
            <v>단순정비</v>
          </cell>
          <cell r="R1187">
            <v>36318</v>
          </cell>
        </row>
        <row r="1188">
          <cell r="B1188">
            <v>20002187</v>
          </cell>
          <cell r="E1188" t="str">
            <v>단순공사</v>
          </cell>
          <cell r="F1188" t="str">
            <v>[시간내]</v>
          </cell>
          <cell r="G1188" t="str">
            <v>정보통신 기기류</v>
          </cell>
          <cell r="H1188" t="str">
            <v>기타단말기</v>
          </cell>
          <cell r="I1188" t="str">
            <v>전자시계</v>
          </cell>
          <cell r="J1188" t="str">
            <v>철거(재사용)</v>
          </cell>
          <cell r="K1188" t="str">
            <v>[시간내] 정보통신 기기류 기타단말기 전자시계 철거(재사용)</v>
          </cell>
          <cell r="L1188" t="str">
            <v>대</v>
          </cell>
          <cell r="M1188">
            <v>111247</v>
          </cell>
          <cell r="N1188">
            <v>119289</v>
          </cell>
          <cell r="Q1188" t="str">
            <v>단순정비</v>
          </cell>
          <cell r="R1188">
            <v>58110</v>
          </cell>
        </row>
        <row r="1189">
          <cell r="B1189">
            <v>20002188</v>
          </cell>
          <cell r="E1189" t="str">
            <v>단순공사</v>
          </cell>
          <cell r="F1189" t="str">
            <v>[시간내]</v>
          </cell>
          <cell r="G1189" t="str">
            <v>정보통신 기기류</v>
          </cell>
          <cell r="H1189" t="str">
            <v>기타단말기</v>
          </cell>
          <cell r="I1189" t="str">
            <v>전자시계</v>
          </cell>
          <cell r="J1189" t="str">
            <v>이설</v>
          </cell>
          <cell r="K1189" t="str">
            <v>[시간내] 정보통신 기기류 기타단말기 전자시계 이설</v>
          </cell>
          <cell r="L1189" t="str">
            <v>대</v>
          </cell>
          <cell r="M1189">
            <v>250310</v>
          </cell>
          <cell r="N1189">
            <v>268402</v>
          </cell>
          <cell r="Q1189" t="str">
            <v>단순정비</v>
          </cell>
          <cell r="R1189">
            <v>130749</v>
          </cell>
        </row>
        <row r="1190">
          <cell r="B1190">
            <v>20002189</v>
          </cell>
          <cell r="E1190" t="str">
            <v>단순공사</v>
          </cell>
          <cell r="F1190" t="str">
            <v>[시간내]</v>
          </cell>
          <cell r="G1190" t="str">
            <v>정보통신 기기류</v>
          </cell>
          <cell r="H1190" t="str">
            <v>기타단말기</v>
          </cell>
          <cell r="I1190" t="str">
            <v>TV 및 모니터</v>
          </cell>
          <cell r="J1190" t="str">
            <v>신증설</v>
          </cell>
          <cell r="K1190" t="str">
            <v>[시간내] 정보통신 기기류 기타단말기 TV 및 모니터 신증설</v>
          </cell>
          <cell r="L1190" t="str">
            <v>대</v>
          </cell>
          <cell r="M1190">
            <v>112823</v>
          </cell>
          <cell r="N1190">
            <v>122187</v>
          </cell>
          <cell r="Q1190" t="str">
            <v>단순정비</v>
          </cell>
          <cell r="R1190">
            <v>59522</v>
          </cell>
        </row>
        <row r="1191">
          <cell r="B1191">
            <v>20002190</v>
          </cell>
          <cell r="E1191" t="str">
            <v>단순공사</v>
          </cell>
          <cell r="F1191" t="str">
            <v>[시간내]</v>
          </cell>
          <cell r="G1191" t="str">
            <v>정보통신 기기류</v>
          </cell>
          <cell r="H1191" t="str">
            <v>기타단말기</v>
          </cell>
          <cell r="I1191" t="str">
            <v>TV 및 모니터</v>
          </cell>
          <cell r="J1191" t="str">
            <v>철거(불용)</v>
          </cell>
          <cell r="K1191" t="str">
            <v>[시간내] 정보통신 기기류 기타단말기 TV 및 모니터 철거(불용)</v>
          </cell>
          <cell r="L1191" t="str">
            <v>대</v>
          </cell>
          <cell r="M1191">
            <v>33846</v>
          </cell>
          <cell r="N1191">
            <v>36654</v>
          </cell>
          <cell r="Q1191" t="str">
            <v>단순정비</v>
          </cell>
          <cell r="R1191">
            <v>17855</v>
          </cell>
        </row>
        <row r="1192">
          <cell r="B1192">
            <v>20002191</v>
          </cell>
          <cell r="E1192" t="str">
            <v>단순공사</v>
          </cell>
          <cell r="F1192" t="str">
            <v>[시간내]</v>
          </cell>
          <cell r="G1192" t="str">
            <v>정보통신 기기류</v>
          </cell>
          <cell r="H1192" t="str">
            <v>기타단말기</v>
          </cell>
          <cell r="I1192" t="str">
            <v>TV 및 모니터</v>
          </cell>
          <cell r="J1192" t="str">
            <v>철거(재사용)</v>
          </cell>
          <cell r="K1192" t="str">
            <v>[시간내] 정보통신 기기류 기타단말기 TV 및 모니터 철거(재사용)</v>
          </cell>
          <cell r="L1192" t="str">
            <v>대</v>
          </cell>
          <cell r="M1192">
            <v>90258</v>
          </cell>
          <cell r="N1192">
            <v>97748</v>
          </cell>
          <cell r="Q1192" t="str">
            <v>단순정비</v>
          </cell>
          <cell r="R1192">
            <v>47616</v>
          </cell>
        </row>
        <row r="1193">
          <cell r="B1193">
            <v>20002192</v>
          </cell>
          <cell r="E1193" t="str">
            <v>단순공사</v>
          </cell>
          <cell r="F1193" t="str">
            <v>[시간내]</v>
          </cell>
          <cell r="G1193" t="str">
            <v>정보통신 기기류</v>
          </cell>
          <cell r="H1193" t="str">
            <v>기타단말기</v>
          </cell>
          <cell r="I1193" t="str">
            <v>TV 및 모니터</v>
          </cell>
          <cell r="J1193" t="str">
            <v>이설</v>
          </cell>
          <cell r="K1193" t="str">
            <v>[시간내] 정보통신 기기류 기타단말기 TV 및 모니터 이설</v>
          </cell>
          <cell r="L1193" t="str">
            <v>대</v>
          </cell>
          <cell r="M1193">
            <v>203086</v>
          </cell>
          <cell r="N1193">
            <v>219936</v>
          </cell>
          <cell r="Q1193" t="str">
            <v>단순정비</v>
          </cell>
          <cell r="R1193">
            <v>107139</v>
          </cell>
        </row>
        <row r="1194">
          <cell r="B1194">
            <v>20002193</v>
          </cell>
          <cell r="E1194" t="str">
            <v>단순공사</v>
          </cell>
          <cell r="F1194" t="str">
            <v>[시간내]</v>
          </cell>
          <cell r="G1194" t="str">
            <v>정보통신 기기류</v>
          </cell>
          <cell r="H1194" t="str">
            <v>기타단말기</v>
          </cell>
          <cell r="I1194" t="str">
            <v>CATV 분배기</v>
          </cell>
          <cell r="J1194" t="str">
            <v>신증설</v>
          </cell>
          <cell r="K1194" t="str">
            <v>[시간내] 정보통신 기기류 기타단말기 CATV 분배기 신증설</v>
          </cell>
          <cell r="L1194" t="str">
            <v>EA</v>
          </cell>
          <cell r="M1194">
            <v>46800</v>
          </cell>
          <cell r="N1194">
            <v>50507</v>
          </cell>
          <cell r="Q1194" t="str">
            <v>단순정비</v>
          </cell>
          <cell r="R1194">
            <v>24603</v>
          </cell>
        </row>
        <row r="1195">
          <cell r="B1195">
            <v>20002194</v>
          </cell>
          <cell r="E1195" t="str">
            <v>단순공사</v>
          </cell>
          <cell r="F1195" t="str">
            <v>[시간내]</v>
          </cell>
          <cell r="G1195" t="str">
            <v>정보통신 기기류</v>
          </cell>
          <cell r="H1195" t="str">
            <v>기타단말기</v>
          </cell>
          <cell r="I1195" t="str">
            <v>CATV 분배기</v>
          </cell>
          <cell r="J1195" t="str">
            <v>철거(불용)</v>
          </cell>
          <cell r="K1195" t="str">
            <v>[시간내] 정보통신 기기류 기타단말기 CATV 분배기 철거(불용)</v>
          </cell>
          <cell r="L1195" t="str">
            <v>대</v>
          </cell>
          <cell r="M1195">
            <v>23397</v>
          </cell>
          <cell r="N1195">
            <v>25251</v>
          </cell>
          <cell r="Q1195" t="str">
            <v>단순정비</v>
          </cell>
          <cell r="R1195">
            <v>12300</v>
          </cell>
        </row>
        <row r="1196">
          <cell r="B1196">
            <v>20002195</v>
          </cell>
          <cell r="E1196" t="str">
            <v>단순공사</v>
          </cell>
          <cell r="F1196" t="str">
            <v>[시간내]</v>
          </cell>
          <cell r="G1196" t="str">
            <v>정보통신 기기류</v>
          </cell>
          <cell r="H1196" t="str">
            <v>기타단말기</v>
          </cell>
          <cell r="I1196" t="str">
            <v>CATV 분배기</v>
          </cell>
          <cell r="J1196" t="str">
            <v>철거(재사용)</v>
          </cell>
          <cell r="K1196" t="str">
            <v>[시간내] 정보통신 기기류 기타단말기 CATV 분배기 철거(재사용)</v>
          </cell>
          <cell r="L1196" t="str">
            <v>대</v>
          </cell>
          <cell r="M1196">
            <v>37439</v>
          </cell>
          <cell r="N1196">
            <v>40405</v>
          </cell>
          <cell r="Q1196" t="str">
            <v>단순정비</v>
          </cell>
          <cell r="R1196">
            <v>19682</v>
          </cell>
        </row>
        <row r="1197">
          <cell r="B1197">
            <v>20002196</v>
          </cell>
          <cell r="E1197" t="str">
            <v>단순공사</v>
          </cell>
          <cell r="F1197" t="str">
            <v>[시간내]</v>
          </cell>
          <cell r="G1197" t="str">
            <v>정보통신 기기류</v>
          </cell>
          <cell r="H1197" t="str">
            <v>기타단말기</v>
          </cell>
          <cell r="I1197" t="str">
            <v>CATV 분배기(천장)</v>
          </cell>
          <cell r="J1197" t="str">
            <v>신증설</v>
          </cell>
          <cell r="K1197" t="str">
            <v>[시간내] 정보통신 기기류 기타단말기 CATV 분배기(천장) 신증설</v>
          </cell>
          <cell r="L1197" t="str">
            <v>EA</v>
          </cell>
          <cell r="M1197">
            <v>56159</v>
          </cell>
          <cell r="N1197">
            <v>60607</v>
          </cell>
          <cell r="Q1197" t="str">
            <v>단순정비</v>
          </cell>
          <cell r="R1197">
            <v>29524</v>
          </cell>
        </row>
        <row r="1198">
          <cell r="B1198">
            <v>20002197</v>
          </cell>
          <cell r="E1198" t="str">
            <v>단순공사</v>
          </cell>
          <cell r="F1198" t="str">
            <v>[시간내]</v>
          </cell>
          <cell r="G1198" t="str">
            <v>정보통신 기기류</v>
          </cell>
          <cell r="H1198" t="str">
            <v>기타단말기</v>
          </cell>
          <cell r="I1198" t="str">
            <v>CATV 분배기(천장)</v>
          </cell>
          <cell r="J1198" t="str">
            <v>철거(불용)</v>
          </cell>
          <cell r="K1198" t="str">
            <v>[시간내] 정보통신 기기류 기타단말기 CATV 분배기(천장) 철거(불용)</v>
          </cell>
          <cell r="L1198" t="str">
            <v>EA</v>
          </cell>
          <cell r="M1198">
            <v>28076</v>
          </cell>
          <cell r="N1198">
            <v>30303</v>
          </cell>
          <cell r="Q1198" t="str">
            <v>단순정비</v>
          </cell>
          <cell r="R1198">
            <v>14761</v>
          </cell>
        </row>
        <row r="1199">
          <cell r="B1199">
            <v>20002198</v>
          </cell>
          <cell r="E1199" t="str">
            <v>단순공사</v>
          </cell>
          <cell r="F1199" t="str">
            <v>[시간내]</v>
          </cell>
          <cell r="G1199" t="str">
            <v>정보통신 기기류</v>
          </cell>
          <cell r="H1199" t="str">
            <v>기타단말기</v>
          </cell>
          <cell r="I1199" t="str">
            <v>CATV 분배기(천장)</v>
          </cell>
          <cell r="J1199" t="str">
            <v>철거(재사용)</v>
          </cell>
          <cell r="K1199" t="str">
            <v>[시간내] 정보통신 기기류 기타단말기 CATV 분배기(천장) 철거(재사용)</v>
          </cell>
          <cell r="L1199" t="str">
            <v>EA</v>
          </cell>
          <cell r="M1199">
            <v>44925</v>
          </cell>
          <cell r="N1199">
            <v>48485</v>
          </cell>
          <cell r="Q1199" t="str">
            <v>단순정비</v>
          </cell>
          <cell r="R1199">
            <v>23618</v>
          </cell>
        </row>
        <row r="1200">
          <cell r="B1200">
            <v>20002199</v>
          </cell>
          <cell r="E1200" t="str">
            <v>단순공사</v>
          </cell>
          <cell r="F1200" t="str">
            <v>[시간내]</v>
          </cell>
          <cell r="G1200" t="str">
            <v>정보통신 기기류</v>
          </cell>
          <cell r="H1200" t="str">
            <v>기타단말기</v>
          </cell>
          <cell r="I1200" t="str">
            <v>이동형 빔 프로젝터(4,000ANSI이하)</v>
          </cell>
          <cell r="J1200" t="str">
            <v>신증설</v>
          </cell>
          <cell r="K1200" t="str">
            <v>[시간내] 정보통신 기기류 기타단말기 이동형 빔 프로젝터(4,000ANSI이하) 신증설</v>
          </cell>
          <cell r="L1200" t="str">
            <v>대</v>
          </cell>
          <cell r="M1200">
            <v>57543</v>
          </cell>
          <cell r="N1200">
            <v>63226</v>
          </cell>
          <cell r="Q1200" t="str">
            <v>단순정비</v>
          </cell>
          <cell r="R1200">
            <v>30799</v>
          </cell>
        </row>
        <row r="1201">
          <cell r="B1201">
            <v>20002200</v>
          </cell>
          <cell r="E1201" t="str">
            <v>단순공사</v>
          </cell>
          <cell r="F1201" t="str">
            <v>[시간내]</v>
          </cell>
          <cell r="G1201" t="str">
            <v>정보통신 기기류</v>
          </cell>
          <cell r="H1201" t="str">
            <v>기타단말기</v>
          </cell>
          <cell r="I1201" t="str">
            <v>이동형 빔 프로젝터(4,000ANSI이하)</v>
          </cell>
          <cell r="J1201" t="str">
            <v>철거(불용)</v>
          </cell>
          <cell r="K1201" t="str">
            <v>[시간내] 정보통신 기기류 기타단말기 이동형 빔 프로젝터(4,000ANSI이하) 철거(불용)</v>
          </cell>
          <cell r="L1201" t="str">
            <v>대</v>
          </cell>
          <cell r="M1201">
            <v>17260</v>
          </cell>
          <cell r="N1201">
            <v>18966</v>
          </cell>
          <cell r="Q1201" t="str">
            <v>단순정비</v>
          </cell>
          <cell r="R1201">
            <v>9239</v>
          </cell>
        </row>
        <row r="1202">
          <cell r="B1202">
            <v>20002201</v>
          </cell>
          <cell r="E1202" t="str">
            <v>단순공사</v>
          </cell>
          <cell r="F1202" t="str">
            <v>[시간내]</v>
          </cell>
          <cell r="G1202" t="str">
            <v>정보통신 기기류</v>
          </cell>
          <cell r="H1202" t="str">
            <v>기타단말기</v>
          </cell>
          <cell r="I1202" t="str">
            <v>이동형 빔 프로젝터(4,000ANSI이하)</v>
          </cell>
          <cell r="J1202" t="str">
            <v>철거(재사용)</v>
          </cell>
          <cell r="K1202" t="str">
            <v>[시간내] 정보통신 기기류 기타단말기 이동형 빔 프로젝터(4,000ANSI이하) 철거(재사용)</v>
          </cell>
          <cell r="L1202" t="str">
            <v>대</v>
          </cell>
          <cell r="M1202">
            <v>46035</v>
          </cell>
          <cell r="N1202">
            <v>50578</v>
          </cell>
          <cell r="Q1202" t="str">
            <v>단순정비</v>
          </cell>
          <cell r="R1202">
            <v>24638</v>
          </cell>
        </row>
        <row r="1203">
          <cell r="B1203">
            <v>20002202</v>
          </cell>
          <cell r="E1203" t="str">
            <v>단순공사</v>
          </cell>
          <cell r="F1203" t="str">
            <v>[시간내]</v>
          </cell>
          <cell r="G1203" t="str">
            <v>정보통신 기기류</v>
          </cell>
          <cell r="H1203" t="str">
            <v>기타단말기</v>
          </cell>
          <cell r="I1203" t="str">
            <v>이동형 빔 프로젝터(4,000ANSI초과~10,000ANSI미만)</v>
          </cell>
          <cell r="J1203" t="str">
            <v>신증설</v>
          </cell>
          <cell r="K1203" t="str">
            <v>[시간내] 정보통신 기기류 기타단말기 이동형 빔 프로젝터(4,000ANSI초과~10,000ANSI미만) 신증설</v>
          </cell>
          <cell r="L1203" t="str">
            <v>대</v>
          </cell>
          <cell r="M1203">
            <v>143860</v>
          </cell>
          <cell r="N1203">
            <v>158065</v>
          </cell>
          <cell r="Q1203" t="str">
            <v>단순정비</v>
          </cell>
          <cell r="R1203">
            <v>76999</v>
          </cell>
        </row>
        <row r="1204">
          <cell r="B1204">
            <v>20002203</v>
          </cell>
          <cell r="E1204" t="str">
            <v>단순공사</v>
          </cell>
          <cell r="F1204" t="str">
            <v>[시간내]</v>
          </cell>
          <cell r="G1204" t="str">
            <v>정보통신 기기류</v>
          </cell>
          <cell r="H1204" t="str">
            <v>기타단말기</v>
          </cell>
          <cell r="I1204" t="str">
            <v>이동형 빔 프로젝터(4,000ANSI초과~10,000ANSI미만)</v>
          </cell>
          <cell r="J1204" t="str">
            <v>철거(불용)</v>
          </cell>
          <cell r="K1204" t="str">
            <v>[시간내] 정보통신 기기류 기타단말기 이동형 빔 프로젝터(4,000ANSI초과~10,000ANSI미만) 철거(불용)</v>
          </cell>
          <cell r="L1204" t="str">
            <v>대</v>
          </cell>
          <cell r="M1204">
            <v>43158</v>
          </cell>
          <cell r="N1204">
            <v>47418</v>
          </cell>
          <cell r="Q1204" t="str">
            <v>단순정비</v>
          </cell>
          <cell r="R1204">
            <v>23099</v>
          </cell>
        </row>
        <row r="1205">
          <cell r="B1205">
            <v>20002204</v>
          </cell>
          <cell r="E1205" t="str">
            <v>단순공사</v>
          </cell>
          <cell r="F1205" t="str">
            <v>[시간내]</v>
          </cell>
          <cell r="G1205" t="str">
            <v>정보통신 기기류</v>
          </cell>
          <cell r="H1205" t="str">
            <v>기타단말기</v>
          </cell>
          <cell r="I1205" t="str">
            <v>이동형 빔 프로젝터(4,000ANSI초과~10,000ANSI미만)</v>
          </cell>
          <cell r="J1205" t="str">
            <v>철거(재사용)</v>
          </cell>
          <cell r="K1205" t="str">
            <v>[시간내] 정보통신 기기류 기타단말기 이동형 빔 프로젝터(4,000ANSI초과~10,000ANSI미만) 철거(재사용)</v>
          </cell>
          <cell r="L1205" t="str">
            <v>대</v>
          </cell>
          <cell r="M1205">
            <v>115088</v>
          </cell>
          <cell r="N1205">
            <v>126452</v>
          </cell>
          <cell r="Q1205" t="str">
            <v>단순정비</v>
          </cell>
          <cell r="R1205">
            <v>61599</v>
          </cell>
        </row>
        <row r="1206">
          <cell r="B1206">
            <v>20002205</v>
          </cell>
          <cell r="E1206" t="str">
            <v>단순공사</v>
          </cell>
          <cell r="F1206" t="str">
            <v>[시간내]</v>
          </cell>
          <cell r="G1206" t="str">
            <v>정보통신 기기류</v>
          </cell>
          <cell r="H1206" t="str">
            <v>기타단말기</v>
          </cell>
          <cell r="I1206" t="str">
            <v>이동형 빔 프로젝터(10,000ANSI이상)</v>
          </cell>
          <cell r="J1206" t="str">
            <v>신증설</v>
          </cell>
          <cell r="K1206" t="str">
            <v>[시간내] 정보통신 기기류 기타단말기 이동형 빔 프로젝터(10,000ANSI이상) 신증설</v>
          </cell>
          <cell r="L1206" t="str">
            <v>대</v>
          </cell>
          <cell r="M1206">
            <v>230180</v>
          </cell>
          <cell r="N1206">
            <v>252906</v>
          </cell>
          <cell r="Q1206" t="str">
            <v>단순정비</v>
          </cell>
          <cell r="R1206">
            <v>123200</v>
          </cell>
        </row>
        <row r="1207">
          <cell r="B1207">
            <v>20002206</v>
          </cell>
          <cell r="E1207" t="str">
            <v>단순공사</v>
          </cell>
          <cell r="F1207" t="str">
            <v>[시간내]</v>
          </cell>
          <cell r="G1207" t="str">
            <v>정보통신 기기류</v>
          </cell>
          <cell r="H1207" t="str">
            <v>기타단말기</v>
          </cell>
          <cell r="I1207" t="str">
            <v>이동형 빔 프로젝터(10,000ANSI이상)</v>
          </cell>
          <cell r="J1207" t="str">
            <v>철거(불용)</v>
          </cell>
          <cell r="K1207" t="str">
            <v>[시간내] 정보통신 기기류 기타단말기 이동형 빔 프로젝터(10,000ANSI이상) 철거(불용)</v>
          </cell>
          <cell r="L1207" t="str">
            <v>대</v>
          </cell>
          <cell r="M1207">
            <v>69052</v>
          </cell>
          <cell r="N1207">
            <v>75871</v>
          </cell>
          <cell r="Q1207" t="str">
            <v>단순정비</v>
          </cell>
          <cell r="R1207">
            <v>36959</v>
          </cell>
        </row>
        <row r="1208">
          <cell r="B1208">
            <v>20002207</v>
          </cell>
          <cell r="E1208" t="str">
            <v>단순공사</v>
          </cell>
          <cell r="F1208" t="str">
            <v>[시간내]</v>
          </cell>
          <cell r="G1208" t="str">
            <v>정보통신 기기류</v>
          </cell>
          <cell r="H1208" t="str">
            <v>기타단말기</v>
          </cell>
          <cell r="I1208" t="str">
            <v>이동형 빔 프로젝터(10,000ANSI이상)</v>
          </cell>
          <cell r="J1208" t="str">
            <v>철거(재사용)</v>
          </cell>
          <cell r="K1208" t="str">
            <v>[시간내] 정보통신 기기류 기타단말기 이동형 빔 프로젝터(10,000ANSI이상) 철거(재사용)</v>
          </cell>
          <cell r="L1208" t="str">
            <v>대</v>
          </cell>
          <cell r="M1208">
            <v>184143</v>
          </cell>
          <cell r="N1208">
            <v>202325</v>
          </cell>
          <cell r="Q1208" t="str">
            <v>단순정비</v>
          </cell>
          <cell r="R1208">
            <v>98560</v>
          </cell>
        </row>
        <row r="1209">
          <cell r="B1209">
            <v>20002208</v>
          </cell>
          <cell r="E1209" t="str">
            <v>단순공사</v>
          </cell>
          <cell r="F1209" t="str">
            <v>[시간내]</v>
          </cell>
          <cell r="G1209" t="str">
            <v>정보통신 기기류</v>
          </cell>
          <cell r="H1209" t="str">
            <v>기타단말기</v>
          </cell>
          <cell r="I1209" t="str">
            <v>이동형 앰프</v>
          </cell>
          <cell r="J1209" t="str">
            <v>신증설</v>
          </cell>
          <cell r="K1209" t="str">
            <v>[시간내] 정보통신 기기류 기타단말기 이동형 앰프 신증설</v>
          </cell>
          <cell r="L1209" t="str">
            <v>대</v>
          </cell>
          <cell r="M1209">
            <v>195748</v>
          </cell>
          <cell r="N1209">
            <v>210632</v>
          </cell>
          <cell r="Q1209" t="str">
            <v>단순정비</v>
          </cell>
          <cell r="R1209">
            <v>102607</v>
          </cell>
        </row>
        <row r="1210">
          <cell r="B1210">
            <v>20002209</v>
          </cell>
          <cell r="E1210" t="str">
            <v>단순공사</v>
          </cell>
          <cell r="F1210" t="str">
            <v>[시간내]</v>
          </cell>
          <cell r="G1210" t="str">
            <v>정보통신 기기류</v>
          </cell>
          <cell r="H1210" t="str">
            <v>기타단말기</v>
          </cell>
          <cell r="I1210" t="str">
            <v>이동형 앰프</v>
          </cell>
          <cell r="J1210" t="str">
            <v>철거(불용)</v>
          </cell>
          <cell r="K1210" t="str">
            <v>[시간내] 정보통신 기기류 기타단말기 이동형 앰프 철거(불용)</v>
          </cell>
          <cell r="L1210" t="str">
            <v>대</v>
          </cell>
          <cell r="M1210">
            <v>58721</v>
          </cell>
          <cell r="N1210">
            <v>63188</v>
          </cell>
          <cell r="Q1210" t="str">
            <v>단순정비</v>
          </cell>
          <cell r="R1210">
            <v>30781</v>
          </cell>
        </row>
        <row r="1211">
          <cell r="B1211">
            <v>20002210</v>
          </cell>
          <cell r="E1211" t="str">
            <v>단순공사</v>
          </cell>
          <cell r="F1211" t="str">
            <v>[시간내]</v>
          </cell>
          <cell r="G1211" t="str">
            <v>정보통신 기기류</v>
          </cell>
          <cell r="H1211" t="str">
            <v>기타단말기</v>
          </cell>
          <cell r="I1211" t="str">
            <v>이동형 앰프</v>
          </cell>
          <cell r="J1211" t="str">
            <v>철거(재사용)</v>
          </cell>
          <cell r="K1211" t="str">
            <v>[시간내] 정보통신 기기류 기타단말기 이동형 앰프 철거(재사용)</v>
          </cell>
          <cell r="L1211" t="str">
            <v>대</v>
          </cell>
          <cell r="M1211">
            <v>156597</v>
          </cell>
          <cell r="N1211">
            <v>168503</v>
          </cell>
          <cell r="Q1211" t="str">
            <v>단순정비</v>
          </cell>
          <cell r="R1211">
            <v>82084</v>
          </cell>
        </row>
        <row r="1212">
          <cell r="B1212">
            <v>20002211</v>
          </cell>
          <cell r="E1212" t="str">
            <v>단순공사</v>
          </cell>
          <cell r="F1212" t="str">
            <v>[시간내]</v>
          </cell>
          <cell r="G1212" t="str">
            <v>정보통신 기기류</v>
          </cell>
          <cell r="H1212" t="str">
            <v>기타단말기</v>
          </cell>
          <cell r="I1212" t="str">
            <v>마이크</v>
          </cell>
          <cell r="J1212" t="str">
            <v>신증설</v>
          </cell>
          <cell r="K1212" t="str">
            <v>[시간내] 정보통신 기기류 기타단말기 마이크 신증설</v>
          </cell>
          <cell r="L1212" t="str">
            <v>EA</v>
          </cell>
          <cell r="M1212">
            <v>2762</v>
          </cell>
          <cell r="N1212">
            <v>2945</v>
          </cell>
          <cell r="Q1212" t="str">
            <v>단순정비</v>
          </cell>
          <cell r="R1212">
            <v>1434</v>
          </cell>
        </row>
        <row r="1213">
          <cell r="B1213">
            <v>20002212</v>
          </cell>
          <cell r="E1213" t="str">
            <v>단순공사</v>
          </cell>
          <cell r="F1213" t="str">
            <v>[시간내]</v>
          </cell>
          <cell r="G1213" t="str">
            <v>정보통신 기기류</v>
          </cell>
          <cell r="H1213" t="str">
            <v>기타단말기</v>
          </cell>
          <cell r="I1213" t="str">
            <v>마이크</v>
          </cell>
          <cell r="J1213" t="str">
            <v>철거(불용)</v>
          </cell>
          <cell r="K1213" t="str">
            <v>[시간내] 정보통신 기기류 기타단말기 마이크 철거(불용)</v>
          </cell>
          <cell r="L1213" t="str">
            <v>EA</v>
          </cell>
          <cell r="M1213">
            <v>826</v>
          </cell>
          <cell r="N1213">
            <v>881</v>
          </cell>
          <cell r="Q1213" t="str">
            <v>단순정비</v>
          </cell>
          <cell r="R1213">
            <v>429</v>
          </cell>
        </row>
        <row r="1214">
          <cell r="B1214">
            <v>20002213</v>
          </cell>
          <cell r="E1214" t="str">
            <v>단순공사</v>
          </cell>
          <cell r="F1214" t="str">
            <v>[시간내]</v>
          </cell>
          <cell r="G1214" t="str">
            <v>정보통신 기기류</v>
          </cell>
          <cell r="H1214" t="str">
            <v>기타단말기</v>
          </cell>
          <cell r="I1214" t="str">
            <v>마이크</v>
          </cell>
          <cell r="J1214" t="str">
            <v>철거(재사용)</v>
          </cell>
          <cell r="K1214" t="str">
            <v>[시간내] 정보통신 기기류 기타단말기 마이크 철거(재사용)</v>
          </cell>
          <cell r="L1214" t="str">
            <v>EA</v>
          </cell>
          <cell r="M1214">
            <v>2208</v>
          </cell>
          <cell r="N1214">
            <v>2356</v>
          </cell>
          <cell r="Q1214" t="str">
            <v>단순정비</v>
          </cell>
          <cell r="R1214">
            <v>1147</v>
          </cell>
        </row>
        <row r="1215">
          <cell r="B1215">
            <v>20002214</v>
          </cell>
          <cell r="E1215" t="str">
            <v>단순공사</v>
          </cell>
          <cell r="F1215" t="str">
            <v>[시간내]</v>
          </cell>
          <cell r="G1215" t="str">
            <v>정보통신 기기류</v>
          </cell>
          <cell r="H1215" t="str">
            <v>기타단말기</v>
          </cell>
          <cell r="I1215" t="str">
            <v>스피커</v>
          </cell>
          <cell r="J1215" t="str">
            <v>신증설</v>
          </cell>
          <cell r="K1215" t="str">
            <v>[시간내] 정보통신 기기류 기타단말기 스피커 신증설</v>
          </cell>
          <cell r="L1215" t="str">
            <v>대</v>
          </cell>
          <cell r="M1215">
            <v>53068</v>
          </cell>
          <cell r="N1215">
            <v>56601</v>
          </cell>
          <cell r="Q1215" t="str">
            <v>단순정비</v>
          </cell>
          <cell r="R1215">
            <v>27572</v>
          </cell>
        </row>
        <row r="1216">
          <cell r="B1216">
            <v>20002215</v>
          </cell>
          <cell r="E1216" t="str">
            <v>단순공사</v>
          </cell>
          <cell r="F1216" t="str">
            <v>[시간내]</v>
          </cell>
          <cell r="G1216" t="str">
            <v>정보통신 기기류</v>
          </cell>
          <cell r="H1216" t="str">
            <v>기타단말기</v>
          </cell>
          <cell r="I1216" t="str">
            <v>스피커</v>
          </cell>
          <cell r="J1216" t="str">
            <v>철거(불용)</v>
          </cell>
          <cell r="K1216" t="str">
            <v>[시간내] 정보통신 기기류 기타단말기 스피커 철거(불용)</v>
          </cell>
          <cell r="L1216" t="str">
            <v>대</v>
          </cell>
          <cell r="M1216">
            <v>15918</v>
          </cell>
          <cell r="N1216">
            <v>16979</v>
          </cell>
          <cell r="Q1216" t="str">
            <v>단순정비</v>
          </cell>
          <cell r="R1216">
            <v>8271</v>
          </cell>
        </row>
        <row r="1217">
          <cell r="B1217">
            <v>20002216</v>
          </cell>
          <cell r="E1217" t="str">
            <v>단순공사</v>
          </cell>
          <cell r="F1217" t="str">
            <v>[시간내]</v>
          </cell>
          <cell r="G1217" t="str">
            <v>정보통신 기기류</v>
          </cell>
          <cell r="H1217" t="str">
            <v>기타단말기</v>
          </cell>
          <cell r="I1217" t="str">
            <v>스피커</v>
          </cell>
          <cell r="J1217" t="str">
            <v>철거(재사용)</v>
          </cell>
          <cell r="K1217" t="str">
            <v>[시간내] 정보통신 기기류 기타단말기 스피커 철거(재사용)</v>
          </cell>
          <cell r="L1217" t="str">
            <v>대</v>
          </cell>
          <cell r="M1217">
            <v>42454</v>
          </cell>
          <cell r="N1217">
            <v>45279</v>
          </cell>
          <cell r="Q1217" t="str">
            <v>단순정비</v>
          </cell>
          <cell r="R1217">
            <v>22057</v>
          </cell>
        </row>
        <row r="1218">
          <cell r="B1218">
            <v>20002217</v>
          </cell>
          <cell r="E1218" t="str">
            <v>단순공사</v>
          </cell>
          <cell r="F1218" t="str">
            <v>[시간내]</v>
          </cell>
          <cell r="G1218" t="str">
            <v>정보통신 기기류</v>
          </cell>
          <cell r="H1218" t="str">
            <v>기타단말기</v>
          </cell>
          <cell r="I1218" t="str">
            <v>스피커</v>
          </cell>
          <cell r="J1218" t="str">
            <v>이설</v>
          </cell>
          <cell r="K1218" t="str">
            <v>[시간내] 정보통신 기기류 기타단말기 스피커 이설</v>
          </cell>
          <cell r="L1218" t="str">
            <v>대</v>
          </cell>
          <cell r="M1218">
            <v>95524</v>
          </cell>
          <cell r="N1218">
            <v>101883</v>
          </cell>
          <cell r="Q1218" t="str">
            <v>단순정비</v>
          </cell>
          <cell r="R1218">
            <v>49631</v>
          </cell>
        </row>
        <row r="1219">
          <cell r="B1219">
            <v>20002218</v>
          </cell>
          <cell r="E1219" t="str">
            <v>단순공사</v>
          </cell>
          <cell r="F1219" t="str">
            <v>[시간내]</v>
          </cell>
          <cell r="G1219" t="str">
            <v>정보통신 기기류</v>
          </cell>
          <cell r="H1219" t="str">
            <v>기타단말기</v>
          </cell>
          <cell r="I1219" t="str">
            <v>스피커(천장)</v>
          </cell>
          <cell r="J1219" t="str">
            <v>신증설</v>
          </cell>
          <cell r="K1219" t="str">
            <v>[시간내] 정보통신 기기류 기타단말기 스피커(천장) 신증설</v>
          </cell>
          <cell r="L1219" t="str">
            <v>대</v>
          </cell>
          <cell r="M1219">
            <v>114983</v>
          </cell>
          <cell r="N1219">
            <v>122639</v>
          </cell>
          <cell r="Q1219" t="str">
            <v>단순정비</v>
          </cell>
          <cell r="R1219">
            <v>59742</v>
          </cell>
        </row>
        <row r="1220">
          <cell r="B1220">
            <v>20002219</v>
          </cell>
          <cell r="E1220" t="str">
            <v>단순공사</v>
          </cell>
          <cell r="F1220" t="str">
            <v>[시간내]</v>
          </cell>
          <cell r="G1220" t="str">
            <v>정보통신 기기류</v>
          </cell>
          <cell r="H1220" t="str">
            <v>기타단말기</v>
          </cell>
          <cell r="I1220" t="str">
            <v>스피커(천장)</v>
          </cell>
          <cell r="J1220" t="str">
            <v>철거(불용)</v>
          </cell>
          <cell r="K1220" t="str">
            <v>[시간내] 정보통신 기기류 기타단말기 스피커(천장) 철거(불용)</v>
          </cell>
          <cell r="L1220" t="str">
            <v>대</v>
          </cell>
          <cell r="M1220">
            <v>34493</v>
          </cell>
          <cell r="N1220">
            <v>36790</v>
          </cell>
          <cell r="Q1220" t="str">
            <v>단순정비</v>
          </cell>
          <cell r="R1220">
            <v>17921</v>
          </cell>
        </row>
        <row r="1221">
          <cell r="B1221">
            <v>20002220</v>
          </cell>
          <cell r="E1221" t="str">
            <v>단순공사</v>
          </cell>
          <cell r="F1221" t="str">
            <v>[시간내]</v>
          </cell>
          <cell r="G1221" t="str">
            <v>정보통신 기기류</v>
          </cell>
          <cell r="H1221" t="str">
            <v>기타단말기</v>
          </cell>
          <cell r="I1221" t="str">
            <v>스피커(천장)</v>
          </cell>
          <cell r="J1221" t="str">
            <v>철거(재사용)</v>
          </cell>
          <cell r="K1221" t="str">
            <v>[시간내] 정보통신 기기류 기타단말기 스피커(천장) 철거(재사용)</v>
          </cell>
          <cell r="L1221" t="str">
            <v>대</v>
          </cell>
          <cell r="M1221">
            <v>91987</v>
          </cell>
          <cell r="N1221">
            <v>98112</v>
          </cell>
          <cell r="Q1221" t="str">
            <v>단순정비</v>
          </cell>
          <cell r="R1221">
            <v>47794</v>
          </cell>
        </row>
        <row r="1222">
          <cell r="B1222">
            <v>20002221</v>
          </cell>
          <cell r="E1222" t="str">
            <v>단순공사</v>
          </cell>
          <cell r="F1222" t="str">
            <v>[시간내]</v>
          </cell>
          <cell r="G1222" t="str">
            <v>정보통신 기기류</v>
          </cell>
          <cell r="H1222" t="str">
            <v>기타단말기</v>
          </cell>
          <cell r="I1222" t="str">
            <v>스피커(천장)</v>
          </cell>
          <cell r="J1222" t="str">
            <v>이설</v>
          </cell>
          <cell r="K1222" t="str">
            <v>[시간내] 정보통신 기기류 기타단말기 스피커(천장) 이설</v>
          </cell>
          <cell r="L1222" t="str">
            <v>대</v>
          </cell>
          <cell r="M1222">
            <v>206974</v>
          </cell>
          <cell r="N1222">
            <v>220752</v>
          </cell>
          <cell r="Q1222" t="str">
            <v>단순정비</v>
          </cell>
          <cell r="R1222">
            <v>107537</v>
          </cell>
        </row>
        <row r="1223">
          <cell r="B1223">
            <v>20002222</v>
          </cell>
          <cell r="E1223" t="str">
            <v>단순공사</v>
          </cell>
          <cell r="F1223" t="str">
            <v>[시간내]</v>
          </cell>
          <cell r="G1223" t="str">
            <v>정보통신 기기류</v>
          </cell>
          <cell r="H1223" t="str">
            <v>기타단말기</v>
          </cell>
          <cell r="I1223" t="str">
            <v>ATT(감쇄기)</v>
          </cell>
          <cell r="J1223" t="str">
            <v>신증설</v>
          </cell>
          <cell r="K1223" t="str">
            <v>[시간내] 정보통신 기기류 기타단말기 ATT(감쇄기) 신증설</v>
          </cell>
          <cell r="L1223" t="str">
            <v>EA</v>
          </cell>
          <cell r="M1223">
            <v>44222</v>
          </cell>
          <cell r="N1223">
            <v>47168</v>
          </cell>
          <cell r="Q1223" t="str">
            <v>단순정비</v>
          </cell>
          <cell r="R1223">
            <v>22977</v>
          </cell>
        </row>
        <row r="1224">
          <cell r="B1224">
            <v>20002223</v>
          </cell>
          <cell r="E1224" t="str">
            <v>단순공사</v>
          </cell>
          <cell r="F1224" t="str">
            <v>[시간내]</v>
          </cell>
          <cell r="G1224" t="str">
            <v>정보통신 기기류</v>
          </cell>
          <cell r="H1224" t="str">
            <v>기타단말기</v>
          </cell>
          <cell r="I1224" t="str">
            <v>ATT(감쇄기)</v>
          </cell>
          <cell r="J1224" t="str">
            <v>철거(불용)</v>
          </cell>
          <cell r="K1224" t="str">
            <v>[시간내] 정보통신 기기류 기타단말기 ATT(감쇄기) 철거(불용)</v>
          </cell>
          <cell r="L1224" t="str">
            <v>EA</v>
          </cell>
          <cell r="M1224">
            <v>13265</v>
          </cell>
          <cell r="N1224">
            <v>14147</v>
          </cell>
          <cell r="Q1224" t="str">
            <v>단순정비</v>
          </cell>
          <cell r="R1224">
            <v>6891</v>
          </cell>
        </row>
        <row r="1225">
          <cell r="B1225">
            <v>20002224</v>
          </cell>
          <cell r="E1225" t="str">
            <v>단순공사</v>
          </cell>
          <cell r="F1225" t="str">
            <v>[시간내]</v>
          </cell>
          <cell r="G1225" t="str">
            <v>정보통신 기기류</v>
          </cell>
          <cell r="H1225" t="str">
            <v>기타단말기</v>
          </cell>
          <cell r="I1225" t="str">
            <v>ATT(감쇄기)</v>
          </cell>
          <cell r="J1225" t="str">
            <v>철거(재사용)</v>
          </cell>
          <cell r="K1225" t="str">
            <v>[시간내] 정보통신 기기류 기타단말기 ATT(감쇄기) 철거(재사용)</v>
          </cell>
          <cell r="L1225" t="str">
            <v>EA</v>
          </cell>
          <cell r="M1225">
            <v>35377</v>
          </cell>
          <cell r="N1225">
            <v>37733</v>
          </cell>
          <cell r="Q1225" t="str">
            <v>단순정비</v>
          </cell>
          <cell r="R1225">
            <v>18381</v>
          </cell>
        </row>
        <row r="1226">
          <cell r="B1226">
            <v>20002225</v>
          </cell>
          <cell r="E1226" t="str">
            <v>단순공사</v>
          </cell>
          <cell r="F1226" t="str">
            <v>[시간내]</v>
          </cell>
          <cell r="G1226" t="str">
            <v>정보통신 기기류</v>
          </cell>
          <cell r="H1226" t="str">
            <v>기타단말기</v>
          </cell>
          <cell r="I1226" t="str">
            <v>ATT(감쇄기)</v>
          </cell>
          <cell r="J1226" t="str">
            <v>이설</v>
          </cell>
          <cell r="K1226" t="str">
            <v>[시간내] 정보통신 기기류 기타단말기 ATT(감쇄기) 이설</v>
          </cell>
          <cell r="L1226" t="str">
            <v>EA</v>
          </cell>
          <cell r="M1226">
            <v>79603</v>
          </cell>
          <cell r="N1226">
            <v>84904</v>
          </cell>
          <cell r="Q1226" t="str">
            <v>단순정비</v>
          </cell>
          <cell r="R1226">
            <v>41360</v>
          </cell>
        </row>
        <row r="1227">
          <cell r="B1227">
            <v>20002226</v>
          </cell>
          <cell r="E1227" t="str">
            <v>단순공사</v>
          </cell>
          <cell r="F1227" t="str">
            <v>[시간내]</v>
          </cell>
          <cell r="G1227" t="str">
            <v>정보통신 기기류</v>
          </cell>
          <cell r="H1227" t="str">
            <v>고압원격검침시스템</v>
          </cell>
          <cell r="I1227" t="str">
            <v>원격검침 단말장치</v>
          </cell>
          <cell r="J1227" t="str">
            <v>신증설</v>
          </cell>
          <cell r="K1227" t="str">
            <v>[시간내] 정보통신 기기류 고압원격검침시스템 원격검침 단말장치 신증설</v>
          </cell>
          <cell r="L1227" t="str">
            <v>대</v>
          </cell>
          <cell r="M1227">
            <v>159007</v>
          </cell>
          <cell r="N1227">
            <v>172222</v>
          </cell>
          <cell r="Q1227" t="str">
            <v>단순정비</v>
          </cell>
          <cell r="R1227">
            <v>83896</v>
          </cell>
        </row>
        <row r="1228">
          <cell r="B1228">
            <v>20002227</v>
          </cell>
          <cell r="E1228" t="str">
            <v>단순공사</v>
          </cell>
          <cell r="F1228" t="str">
            <v>[시간내]</v>
          </cell>
          <cell r="G1228" t="str">
            <v>정보통신 기기류</v>
          </cell>
          <cell r="H1228" t="str">
            <v>고압원격검침시스템</v>
          </cell>
          <cell r="I1228" t="str">
            <v>원격검침 단말장치</v>
          </cell>
          <cell r="J1228" t="str">
            <v>철거(불용)</v>
          </cell>
          <cell r="K1228" t="str">
            <v>[시간내] 정보통신 기기류 고압원격검침시스템 원격검침 단말장치 철거(불용)</v>
          </cell>
          <cell r="L1228" t="str">
            <v>대</v>
          </cell>
          <cell r="M1228">
            <v>79502</v>
          </cell>
          <cell r="N1228">
            <v>86109</v>
          </cell>
          <cell r="Q1228" t="str">
            <v>단순정비</v>
          </cell>
          <cell r="R1228">
            <v>41947</v>
          </cell>
        </row>
        <row r="1229">
          <cell r="B1229">
            <v>20002228</v>
          </cell>
          <cell r="E1229" t="str">
            <v>단순공사</v>
          </cell>
          <cell r="F1229" t="str">
            <v>[시간내]</v>
          </cell>
          <cell r="G1229" t="str">
            <v>정보통신 기기류</v>
          </cell>
          <cell r="H1229" t="str">
            <v>고압원격검침시스템</v>
          </cell>
          <cell r="I1229" t="str">
            <v>원격검침 단말장치</v>
          </cell>
          <cell r="J1229" t="str">
            <v>철거(재사용)</v>
          </cell>
          <cell r="K1229" t="str">
            <v>[시간내] 정보통신 기기류 고압원격검침시스템 원격검침 단말장치 철거(재사용)</v>
          </cell>
          <cell r="L1229" t="str">
            <v>대</v>
          </cell>
          <cell r="M1229">
            <v>127206</v>
          </cell>
          <cell r="N1229">
            <v>137777</v>
          </cell>
          <cell r="Q1229" t="str">
            <v>단순정비</v>
          </cell>
          <cell r="R1229">
            <v>67116</v>
          </cell>
        </row>
        <row r="1230">
          <cell r="B1230">
            <v>20002229</v>
          </cell>
          <cell r="E1230" t="str">
            <v>단순공사</v>
          </cell>
          <cell r="F1230" t="str">
            <v>[시간내]</v>
          </cell>
          <cell r="G1230" t="str">
            <v>정보통신 기기류</v>
          </cell>
          <cell r="H1230" t="str">
            <v>고압원격검침시스템</v>
          </cell>
          <cell r="I1230" t="str">
            <v>원격검침 단말장치</v>
          </cell>
          <cell r="J1230" t="str">
            <v>이설</v>
          </cell>
          <cell r="K1230" t="str">
            <v>[시간내] 정보통신 기기류 고압원격검침시스템 원격검침 단말장치 이설</v>
          </cell>
          <cell r="L1230" t="str">
            <v>대</v>
          </cell>
          <cell r="M1230">
            <v>286215</v>
          </cell>
          <cell r="N1230">
            <v>310002</v>
          </cell>
          <cell r="Q1230" t="str">
            <v>단순정비</v>
          </cell>
          <cell r="R1230">
            <v>151014</v>
          </cell>
        </row>
        <row r="1231">
          <cell r="B1231">
            <v>20002230</v>
          </cell>
          <cell r="E1231" t="str">
            <v>단순공사</v>
          </cell>
          <cell r="F1231" t="str">
            <v>[시간내]</v>
          </cell>
          <cell r="G1231" t="str">
            <v>정보통신 기기류</v>
          </cell>
          <cell r="H1231" t="str">
            <v>고압원격검침시스템</v>
          </cell>
          <cell r="I1231" t="str">
            <v>원격검침 단말장치 점검</v>
          </cell>
          <cell r="J1231" t="str">
            <v>점검(교체포함)</v>
          </cell>
          <cell r="K1231" t="str">
            <v>[시간내] 정보통신 기기류 고압원격검침시스템 원격검침 단말장치 점검 점검(교체포함)</v>
          </cell>
          <cell r="L1231" t="str">
            <v>대</v>
          </cell>
          <cell r="M1231">
            <v>127206</v>
          </cell>
          <cell r="N1231">
            <v>137777</v>
          </cell>
          <cell r="Q1231" t="str">
            <v>단순정비</v>
          </cell>
          <cell r="R1231">
            <v>67116</v>
          </cell>
        </row>
        <row r="1232">
          <cell r="B1232">
            <v>20002231</v>
          </cell>
          <cell r="E1232" t="str">
            <v>단순공사</v>
          </cell>
          <cell r="F1232" t="str">
            <v>[시간내]</v>
          </cell>
          <cell r="G1232" t="str">
            <v>정보통신 기기류</v>
          </cell>
          <cell r="H1232" t="str">
            <v>고압원격검침시스템</v>
          </cell>
          <cell r="I1232" t="str">
            <v>원격검침 단말장치 점검</v>
          </cell>
          <cell r="J1232" t="str">
            <v>단순점검</v>
          </cell>
          <cell r="K1232" t="str">
            <v>[시간내] 정보통신 기기류 고압원격검침시스템 원격검침 단말장치 점검 단순점검</v>
          </cell>
          <cell r="L1232" t="str">
            <v>대</v>
          </cell>
          <cell r="M1232">
            <v>74135</v>
          </cell>
          <cell r="N1232">
            <v>81173</v>
          </cell>
          <cell r="Q1232" t="str">
            <v>단순정비</v>
          </cell>
          <cell r="R1232">
            <v>39542</v>
          </cell>
        </row>
        <row r="1233">
          <cell r="B1233">
            <v>20002232</v>
          </cell>
          <cell r="E1233" t="str">
            <v>단순공사</v>
          </cell>
          <cell r="F1233" t="str">
            <v>[시간내]</v>
          </cell>
          <cell r="G1233" t="str">
            <v>정보통신 기기류</v>
          </cell>
          <cell r="H1233" t="str">
            <v>고압원격검침시스템</v>
          </cell>
          <cell r="I1233" t="str">
            <v>고압원격검침 자모뎀</v>
          </cell>
          <cell r="J1233" t="str">
            <v>신증설</v>
          </cell>
          <cell r="K1233" t="str">
            <v>[시간내] 정보통신 기기류 고압원격검침시스템 고압원격검침 자모뎀 신증설</v>
          </cell>
          <cell r="L1233" t="str">
            <v>대</v>
          </cell>
          <cell r="M1233">
            <v>51865</v>
          </cell>
          <cell r="N1233">
            <v>57505</v>
          </cell>
          <cell r="Q1233" t="str">
            <v>단순정비</v>
          </cell>
          <cell r="R1233">
            <v>28012</v>
          </cell>
        </row>
        <row r="1234">
          <cell r="B1234">
            <v>20002233</v>
          </cell>
          <cell r="E1234" t="str">
            <v>단순공사</v>
          </cell>
          <cell r="F1234" t="str">
            <v>[시간내]</v>
          </cell>
          <cell r="G1234" t="str">
            <v>정보통신 기기류</v>
          </cell>
          <cell r="H1234" t="str">
            <v>고압원격검침시스템</v>
          </cell>
          <cell r="I1234" t="str">
            <v>고압원격검침 자모뎀</v>
          </cell>
          <cell r="J1234" t="str">
            <v>철거(불용)</v>
          </cell>
          <cell r="K1234" t="str">
            <v>[시간내] 정보통신 기기류 고압원격검침시스템 고압원격검침 자모뎀 철거(불용)</v>
          </cell>
          <cell r="L1234" t="str">
            <v>대</v>
          </cell>
          <cell r="M1234">
            <v>25931</v>
          </cell>
          <cell r="N1234">
            <v>28752</v>
          </cell>
          <cell r="Q1234" t="str">
            <v>단순정비</v>
          </cell>
          <cell r="R1234">
            <v>14006</v>
          </cell>
        </row>
        <row r="1235">
          <cell r="B1235">
            <v>20002234</v>
          </cell>
          <cell r="E1235" t="str">
            <v>단순공사</v>
          </cell>
          <cell r="F1235" t="str">
            <v>[시간내]</v>
          </cell>
          <cell r="G1235" t="str">
            <v>정보통신 기기류</v>
          </cell>
          <cell r="H1235" t="str">
            <v>고압원격검침시스템</v>
          </cell>
          <cell r="I1235" t="str">
            <v>고압원격검침 자모뎀</v>
          </cell>
          <cell r="J1235" t="str">
            <v>철거(재사용)</v>
          </cell>
          <cell r="K1235" t="str">
            <v>[시간내] 정보통신 기기류 고압원격검침시스템 고압원격검침 자모뎀 철거(재사용)</v>
          </cell>
          <cell r="L1235" t="str">
            <v>대</v>
          </cell>
          <cell r="M1235">
            <v>41490</v>
          </cell>
          <cell r="N1235">
            <v>46004</v>
          </cell>
          <cell r="Q1235" t="str">
            <v>단순정비</v>
          </cell>
          <cell r="R1235">
            <v>22410</v>
          </cell>
        </row>
        <row r="1236">
          <cell r="B1236">
            <v>20002235</v>
          </cell>
          <cell r="E1236" t="str">
            <v>단순공사</v>
          </cell>
          <cell r="F1236" t="str">
            <v>[시간내]</v>
          </cell>
          <cell r="G1236" t="str">
            <v>정보통신 기기류</v>
          </cell>
          <cell r="H1236" t="str">
            <v>고압원격검침시스템</v>
          </cell>
          <cell r="I1236" t="str">
            <v>고압원격검침 자모뎀</v>
          </cell>
          <cell r="J1236" t="str">
            <v>이설</v>
          </cell>
          <cell r="K1236" t="str">
            <v>[시간내] 정보통신 기기류 고압원격검침시스템 고압원격검침 자모뎀 이설</v>
          </cell>
          <cell r="L1236" t="str">
            <v>대</v>
          </cell>
          <cell r="M1236">
            <v>93360</v>
          </cell>
          <cell r="N1236">
            <v>103511</v>
          </cell>
          <cell r="Q1236" t="str">
            <v>단순정비</v>
          </cell>
          <cell r="R1236">
            <v>50424</v>
          </cell>
        </row>
        <row r="1237">
          <cell r="B1237">
            <v>20002236</v>
          </cell>
          <cell r="E1237" t="str">
            <v>단순공사</v>
          </cell>
          <cell r="F1237" t="str">
            <v>[시간내]</v>
          </cell>
          <cell r="G1237" t="str">
            <v>정보통신 기기류</v>
          </cell>
          <cell r="H1237" t="str">
            <v>고압원격검침시스템</v>
          </cell>
          <cell r="I1237" t="str">
            <v>고압원격검침 자모뎀 점검</v>
          </cell>
          <cell r="J1237" t="str">
            <v>모뎀교체포함</v>
          </cell>
          <cell r="K1237" t="str">
            <v>[시간내] 정보통신 기기류 고압원격검침시스템 고압원격검침 자모뎀 점검 모뎀교체포함</v>
          </cell>
          <cell r="L1237" t="str">
            <v>대</v>
          </cell>
          <cell r="M1237">
            <v>41490</v>
          </cell>
          <cell r="N1237">
            <v>46004</v>
          </cell>
          <cell r="Q1237" t="str">
            <v>단순정비</v>
          </cell>
          <cell r="R1237">
            <v>22410</v>
          </cell>
        </row>
        <row r="1238">
          <cell r="B1238">
            <v>20002237</v>
          </cell>
          <cell r="E1238" t="str">
            <v>단순공사</v>
          </cell>
          <cell r="F1238" t="str">
            <v>[시간내]</v>
          </cell>
          <cell r="G1238" t="str">
            <v>정보통신 기기류</v>
          </cell>
          <cell r="H1238" t="str">
            <v>고압원격검침시스템</v>
          </cell>
          <cell r="I1238" t="str">
            <v>고압원격검침 자모뎀 점검</v>
          </cell>
          <cell r="J1238" t="str">
            <v>모뎀교체미포함</v>
          </cell>
          <cell r="K1238" t="str">
            <v>[시간내] 정보통신 기기류 고압원격검침시스템 고압원격검침 자모뎀 점검 모뎀교체미포함</v>
          </cell>
          <cell r="L1238" t="str">
            <v>대</v>
          </cell>
          <cell r="M1238">
            <v>21620</v>
          </cell>
          <cell r="N1238">
            <v>23674</v>
          </cell>
          <cell r="Q1238" t="str">
            <v>단순정비</v>
          </cell>
          <cell r="R1238">
            <v>11532</v>
          </cell>
        </row>
        <row r="1239">
          <cell r="B1239">
            <v>20002238</v>
          </cell>
          <cell r="E1239" t="str">
            <v>단순공사</v>
          </cell>
          <cell r="F1239" t="str">
            <v>[시간내]</v>
          </cell>
          <cell r="G1239" t="str">
            <v>정보통신 기기류</v>
          </cell>
          <cell r="H1239" t="str">
            <v>PC H/W 업그레이드(1)</v>
          </cell>
          <cell r="I1239" t="str">
            <v>PC H/W 업그레이드(1)</v>
          </cell>
          <cell r="J1239" t="str">
            <v>신증설</v>
          </cell>
          <cell r="K1239" t="str">
            <v>[시간내] 정보통신 기기류 PC H/W 업그레이드(1) PC H/W 업그레이드(1) 신증설</v>
          </cell>
          <cell r="L1239" t="str">
            <v>대</v>
          </cell>
          <cell r="M1239">
            <v>31154</v>
          </cell>
          <cell r="N1239">
            <v>32897</v>
          </cell>
          <cell r="Q1239" t="str">
            <v>단순정비</v>
          </cell>
          <cell r="R1239">
            <v>16025</v>
          </cell>
        </row>
        <row r="1240">
          <cell r="B1240">
            <v>20002239</v>
          </cell>
          <cell r="E1240" t="str">
            <v>단순공사</v>
          </cell>
          <cell r="F1240" t="str">
            <v>[시간내]</v>
          </cell>
          <cell r="G1240" t="str">
            <v>정보통신 기기류</v>
          </cell>
          <cell r="H1240" t="str">
            <v>PC H/W 업그레이드(2)</v>
          </cell>
          <cell r="I1240" t="str">
            <v>PC H/W 업그레이드(2)</v>
          </cell>
          <cell r="J1240" t="str">
            <v>신증설</v>
          </cell>
          <cell r="K1240" t="str">
            <v>[시간내] 정보통신 기기류 PC H/W 업그레이드(2) PC H/W 업그레이드(2) 신증설</v>
          </cell>
          <cell r="L1240" t="str">
            <v>대</v>
          </cell>
          <cell r="M1240">
            <v>139270</v>
          </cell>
          <cell r="N1240">
            <v>151280</v>
          </cell>
          <cell r="Q1240" t="str">
            <v>단순정비</v>
          </cell>
          <cell r="R1240">
            <v>73694</v>
          </cell>
        </row>
        <row r="1241">
          <cell r="B1241">
            <v>20002240</v>
          </cell>
          <cell r="E1241" t="str">
            <v>단순공사</v>
          </cell>
          <cell r="F1241" t="str">
            <v>[시간내]</v>
          </cell>
          <cell r="G1241" t="str">
            <v>정보통신 기기류</v>
          </cell>
          <cell r="H1241" t="str">
            <v>PC S/W 설치</v>
          </cell>
          <cell r="I1241" t="str">
            <v>PC S/W 설치</v>
          </cell>
          <cell r="J1241" t="str">
            <v>신증설</v>
          </cell>
          <cell r="K1241" t="str">
            <v>[시간내] 정보통신 기기류 PC S/W 설치 PC S/W 설치 신증설</v>
          </cell>
          <cell r="L1241" t="str">
            <v>대</v>
          </cell>
          <cell r="M1241">
            <v>108115</v>
          </cell>
          <cell r="N1241">
            <v>118380</v>
          </cell>
          <cell r="Q1241" t="str">
            <v>단순정비</v>
          </cell>
          <cell r="R1241">
            <v>57667</v>
          </cell>
        </row>
        <row r="1242">
          <cell r="B1242">
            <v>20002241</v>
          </cell>
          <cell r="E1242" t="str">
            <v>단순공사</v>
          </cell>
          <cell r="F1242" t="str">
            <v>[시간내]</v>
          </cell>
          <cell r="G1242" t="str">
            <v>정보통신 기기류</v>
          </cell>
          <cell r="H1242" t="str">
            <v>정보보호 S/W 설치</v>
          </cell>
          <cell r="I1242" t="str">
            <v>정보보호 S/W 설치</v>
          </cell>
          <cell r="J1242" t="str">
            <v>신증설</v>
          </cell>
          <cell r="K1242" t="str">
            <v>[시간내] 정보통신 기기류 정보보호 S/W 설치 정보보호 S/W 설치 신증설</v>
          </cell>
          <cell r="L1242" t="str">
            <v>대</v>
          </cell>
          <cell r="M1242">
            <v>12059</v>
          </cell>
          <cell r="N1242">
            <v>12059</v>
          </cell>
          <cell r="Q1242" t="str">
            <v>단순정비</v>
          </cell>
          <cell r="R1242">
            <v>5874</v>
          </cell>
        </row>
        <row r="1243">
          <cell r="B1243">
            <v>20002242</v>
          </cell>
          <cell r="E1243" t="str">
            <v>단순공사</v>
          </cell>
          <cell r="F1243" t="str">
            <v>[시간내]</v>
          </cell>
          <cell r="G1243" t="str">
            <v>정보통신 기기류</v>
          </cell>
          <cell r="H1243" t="str">
            <v>D-TRS 서버 GIS DATA 이관작업</v>
          </cell>
          <cell r="I1243" t="str">
            <v>D-TRS 서버 GIS DATA 이관작업</v>
          </cell>
          <cell r="J1243" t="str">
            <v>D-TRS 서버 GIS DATA 이관작업</v>
          </cell>
          <cell r="K1243" t="str">
            <v>[시간내] 정보통신 기기류 D-TRS 서버 GIS DATA 이관작업 D-TRS 서버 GIS DATA 이관작업 D-TRS 서버 GIS DATA 이관작업</v>
          </cell>
          <cell r="L1243" t="str">
            <v>대</v>
          </cell>
          <cell r="M1243">
            <v>574364</v>
          </cell>
          <cell r="N1243">
            <v>574364</v>
          </cell>
          <cell r="Q1243" t="str">
            <v>단순정비</v>
          </cell>
          <cell r="R1243">
            <v>279795</v>
          </cell>
        </row>
        <row r="1244">
          <cell r="B1244">
            <v>20002243</v>
          </cell>
          <cell r="E1244" t="str">
            <v>단순공사</v>
          </cell>
          <cell r="F1244" t="str">
            <v>[시간내]</v>
          </cell>
          <cell r="G1244" t="str">
            <v>정보통신 기기류</v>
          </cell>
          <cell r="H1244" t="str">
            <v>가상사설망 단말장치 설치</v>
          </cell>
          <cell r="I1244" t="str">
            <v>가상사설망 단말장치 설치</v>
          </cell>
          <cell r="J1244" t="str">
            <v>신증설</v>
          </cell>
          <cell r="K1244" t="str">
            <v>[시간내] 정보통신 기기류 가상사설망 단말장치 설치 가상사설망 단말장치 설치 신증설</v>
          </cell>
          <cell r="L1244" t="str">
            <v>대</v>
          </cell>
          <cell r="M1244">
            <v>139270</v>
          </cell>
          <cell r="N1244">
            <v>151280</v>
          </cell>
          <cell r="Q1244" t="str">
            <v>단순정비</v>
          </cell>
          <cell r="R1244">
            <v>73694</v>
          </cell>
        </row>
        <row r="1245">
          <cell r="B1245">
            <v>20002244</v>
          </cell>
          <cell r="E1245" t="str">
            <v>단순공사</v>
          </cell>
          <cell r="F1245" t="str">
            <v>[시간내]</v>
          </cell>
          <cell r="G1245" t="str">
            <v>정보통신 기기류</v>
          </cell>
          <cell r="H1245" t="str">
            <v>가상사설망 단말장치 설치</v>
          </cell>
          <cell r="I1245" t="str">
            <v>가상사설망 단말장치 설치</v>
          </cell>
          <cell r="J1245" t="str">
            <v>철거(불용)</v>
          </cell>
          <cell r="K1245" t="str">
            <v>[시간내] 정보통신 기기류 가상사설망 단말장치 설치 가상사설망 단말장치 설치 철거(불용)</v>
          </cell>
          <cell r="L1245" t="str">
            <v>대</v>
          </cell>
          <cell r="M1245">
            <v>41778</v>
          </cell>
          <cell r="N1245">
            <v>45382</v>
          </cell>
          <cell r="Q1245" t="str">
            <v>단순정비</v>
          </cell>
          <cell r="R1245">
            <v>22107</v>
          </cell>
        </row>
        <row r="1246">
          <cell r="B1246">
            <v>20002245</v>
          </cell>
          <cell r="E1246" t="str">
            <v>단순공사</v>
          </cell>
          <cell r="F1246" t="str">
            <v>[시간내]</v>
          </cell>
          <cell r="G1246" t="str">
            <v>정보통신 기기류</v>
          </cell>
          <cell r="H1246" t="str">
            <v>가상사설망 단말장치 설치</v>
          </cell>
          <cell r="I1246" t="str">
            <v>가상사설망 단말장치 설치</v>
          </cell>
          <cell r="J1246" t="str">
            <v>철거(재사용)</v>
          </cell>
          <cell r="K1246" t="str">
            <v>[시간내] 정보통신 기기류 가상사설망 단말장치 설치 가상사설망 단말장치 설치 철거(재사용)</v>
          </cell>
          <cell r="L1246" t="str">
            <v>대</v>
          </cell>
          <cell r="M1246">
            <v>111414</v>
          </cell>
          <cell r="N1246">
            <v>121021</v>
          </cell>
          <cell r="Q1246" t="str">
            <v>단순정비</v>
          </cell>
          <cell r="R1246">
            <v>58954</v>
          </cell>
        </row>
        <row r="1247">
          <cell r="B1247">
            <v>20002246</v>
          </cell>
          <cell r="E1247" t="str">
            <v>단순공사</v>
          </cell>
          <cell r="F1247" t="str">
            <v>[시간내]</v>
          </cell>
          <cell r="G1247" t="str">
            <v>정보통신 기기류</v>
          </cell>
          <cell r="H1247" t="str">
            <v>가상사설망 단말장치 설치</v>
          </cell>
          <cell r="I1247" t="str">
            <v>가상사설망 단말장치 설치</v>
          </cell>
          <cell r="J1247" t="str">
            <v>이설</v>
          </cell>
          <cell r="K1247" t="str">
            <v>[시간내] 정보통신 기기류 가상사설망 단말장치 설치 가상사설망 단말장치 설치 이설</v>
          </cell>
          <cell r="L1247" t="str">
            <v>대</v>
          </cell>
          <cell r="M1247">
            <v>250690</v>
          </cell>
          <cell r="N1247">
            <v>272307</v>
          </cell>
          <cell r="Q1247" t="str">
            <v>단순정비</v>
          </cell>
          <cell r="R1247">
            <v>132651</v>
          </cell>
        </row>
        <row r="1248">
          <cell r="B1248">
            <v>20002247</v>
          </cell>
          <cell r="E1248" t="str">
            <v>단순공사</v>
          </cell>
          <cell r="F1248" t="str">
            <v>[시간내]</v>
          </cell>
          <cell r="G1248" t="str">
            <v>정보통신 기기류</v>
          </cell>
          <cell r="H1248" t="str">
            <v>배전자동화 통신장치 점검</v>
          </cell>
          <cell r="I1248" t="str">
            <v>전용선망점검</v>
          </cell>
          <cell r="J1248" t="str">
            <v>단순점검</v>
          </cell>
          <cell r="K1248" t="str">
            <v>[시간내] 정보통신 기기류 배전자동화 통신장치 점검 전용선망점검 단순점검</v>
          </cell>
          <cell r="L1248" t="str">
            <v>대</v>
          </cell>
          <cell r="M1248">
            <v>245251</v>
          </cell>
          <cell r="N1248">
            <v>272930</v>
          </cell>
          <cell r="Q1248" t="str">
            <v>지장전주</v>
          </cell>
          <cell r="R1248">
            <v>110795</v>
          </cell>
        </row>
        <row r="1249">
          <cell r="B1249">
            <v>20002248</v>
          </cell>
          <cell r="E1249" t="str">
            <v>단순공사</v>
          </cell>
          <cell r="F1249" t="str">
            <v>[시간내]</v>
          </cell>
          <cell r="G1249" t="str">
            <v>정보통신 기기류</v>
          </cell>
          <cell r="H1249" t="str">
            <v>배전자동화 통신장치 점검</v>
          </cell>
          <cell r="I1249" t="str">
            <v>전용선망점검</v>
          </cell>
          <cell r="J1249" t="str">
            <v>정밀점검</v>
          </cell>
          <cell r="K1249" t="str">
            <v>[시간내] 정보통신 기기류 배전자동화 통신장치 점검 전용선망점검 정밀점검</v>
          </cell>
          <cell r="L1249" t="str">
            <v>대</v>
          </cell>
          <cell r="M1249">
            <v>382609</v>
          </cell>
          <cell r="N1249">
            <v>424828</v>
          </cell>
          <cell r="Q1249" t="str">
            <v>지장전주</v>
          </cell>
          <cell r="R1249">
            <v>172458</v>
          </cell>
        </row>
        <row r="1250">
          <cell r="B1250">
            <v>20002249</v>
          </cell>
          <cell r="E1250" t="str">
            <v>단순공사</v>
          </cell>
          <cell r="F1250" t="str">
            <v>[시간내]</v>
          </cell>
          <cell r="G1250" t="str">
            <v>정보통신 기기류</v>
          </cell>
          <cell r="H1250" t="str">
            <v>배전자동화 통신장치 점검</v>
          </cell>
          <cell r="I1250" t="str">
            <v>TRS망점검</v>
          </cell>
          <cell r="J1250" t="str">
            <v>단순점검</v>
          </cell>
          <cell r="K1250" t="str">
            <v>[시간내] 정보통신 기기류 배전자동화 통신장치 점검 TRS망점검 단순점검</v>
          </cell>
          <cell r="L1250" t="str">
            <v>대</v>
          </cell>
          <cell r="M1250">
            <v>288773</v>
          </cell>
          <cell r="N1250">
            <v>321501</v>
          </cell>
          <cell r="Q1250" t="str">
            <v>지장전주</v>
          </cell>
          <cell r="R1250">
            <v>130513</v>
          </cell>
        </row>
        <row r="1251">
          <cell r="B1251">
            <v>20002250</v>
          </cell>
          <cell r="E1251" t="str">
            <v>단순공사</v>
          </cell>
          <cell r="F1251" t="str">
            <v>[시간내]</v>
          </cell>
          <cell r="G1251" t="str">
            <v>정보통신 기기류</v>
          </cell>
          <cell r="H1251" t="str">
            <v>배전자동화 통신장치 점검</v>
          </cell>
          <cell r="I1251" t="str">
            <v>TRS망점검</v>
          </cell>
          <cell r="J1251" t="str">
            <v>정밀점검</v>
          </cell>
          <cell r="K1251" t="str">
            <v>[시간내] 정보통신 기기류 배전자동화 통신장치 점검 TRS망점검 정밀점검</v>
          </cell>
          <cell r="L1251" t="str">
            <v>대</v>
          </cell>
          <cell r="M1251">
            <v>450967</v>
          </cell>
          <cell r="N1251">
            <v>501310</v>
          </cell>
          <cell r="Q1251" t="str">
            <v>지장전주</v>
          </cell>
          <cell r="R1251">
            <v>203506</v>
          </cell>
        </row>
        <row r="1252">
          <cell r="B1252">
            <v>20002251</v>
          </cell>
          <cell r="E1252" t="str">
            <v>단순공사</v>
          </cell>
          <cell r="F1252" t="str">
            <v>[시간내]</v>
          </cell>
          <cell r="G1252" t="str">
            <v>정보통신 기기류</v>
          </cell>
          <cell r="H1252" t="str">
            <v>배전자동화 통신장치 점검</v>
          </cell>
          <cell r="I1252" t="str">
            <v>무선망점검</v>
          </cell>
          <cell r="J1252" t="str">
            <v>단순점검</v>
          </cell>
          <cell r="K1252" t="str">
            <v>[시간내] 정보통신 기기류 배전자동화 통신장치 점검 무선망점검 단순점검</v>
          </cell>
          <cell r="L1252" t="str">
            <v>대</v>
          </cell>
          <cell r="M1252">
            <v>249739</v>
          </cell>
          <cell r="N1252">
            <v>277639</v>
          </cell>
          <cell r="Q1252" t="str">
            <v>지장전주</v>
          </cell>
          <cell r="R1252">
            <v>112707</v>
          </cell>
        </row>
        <row r="1253">
          <cell r="B1253">
            <v>20002252</v>
          </cell>
          <cell r="E1253" t="str">
            <v>단순공사</v>
          </cell>
          <cell r="F1253" t="str">
            <v>[시간내]</v>
          </cell>
          <cell r="G1253" t="str">
            <v>정보통신 기기류</v>
          </cell>
          <cell r="H1253" t="str">
            <v>배전자동화 통신장치 점검</v>
          </cell>
          <cell r="I1253" t="str">
            <v>무선망점검</v>
          </cell>
          <cell r="J1253" t="str">
            <v>정밀점검</v>
          </cell>
          <cell r="K1253" t="str">
            <v>[시간내] 정보통신 기기류 배전자동화 통신장치 점검 무선망점검 정밀점검</v>
          </cell>
          <cell r="L1253" t="str">
            <v>대</v>
          </cell>
          <cell r="M1253">
            <v>365806</v>
          </cell>
          <cell r="N1253">
            <v>405611</v>
          </cell>
          <cell r="Q1253" t="str">
            <v>지장전주</v>
          </cell>
          <cell r="R1253">
            <v>164657</v>
          </cell>
        </row>
        <row r="1254">
          <cell r="B1254">
            <v>20002253</v>
          </cell>
          <cell r="E1254" t="str">
            <v>단순공사</v>
          </cell>
          <cell r="F1254" t="str">
            <v>[시간내]</v>
          </cell>
          <cell r="G1254" t="str">
            <v>정보통신 기기류</v>
          </cell>
          <cell r="H1254" t="str">
            <v>배전자동화 통신장치 점검</v>
          </cell>
          <cell r="I1254" t="str">
            <v>광통신망점검</v>
          </cell>
          <cell r="J1254" t="str">
            <v>단순점검</v>
          </cell>
          <cell r="K1254" t="str">
            <v>[시간내] 정보통신 기기류 배전자동화 통신장치 점검 광통신망점검 단순점검</v>
          </cell>
          <cell r="L1254" t="str">
            <v>대</v>
          </cell>
          <cell r="M1254">
            <v>326945</v>
          </cell>
          <cell r="N1254">
            <v>344108</v>
          </cell>
          <cell r="Q1254" t="str">
            <v>지장전주</v>
          </cell>
          <cell r="R1254">
            <v>139690</v>
          </cell>
        </row>
        <row r="1255">
          <cell r="B1255">
            <v>20002254</v>
          </cell>
          <cell r="E1255" t="str">
            <v>단순공사</v>
          </cell>
          <cell r="F1255" t="str">
            <v>[시간내]</v>
          </cell>
          <cell r="G1255" t="str">
            <v>정보통신 기기류</v>
          </cell>
          <cell r="H1255" t="str">
            <v>배전자동화 통신장치 점검</v>
          </cell>
          <cell r="I1255" t="str">
            <v>광통신망점검</v>
          </cell>
          <cell r="J1255" t="str">
            <v>정밀점검</v>
          </cell>
          <cell r="K1255" t="str">
            <v>[시간내] 정보통신 기기류 배전자동화 통신장치 점검 광통신망점검 정밀점검</v>
          </cell>
          <cell r="L1255" t="str">
            <v>대</v>
          </cell>
          <cell r="M1255">
            <v>502535</v>
          </cell>
          <cell r="N1255">
            <v>532660</v>
          </cell>
          <cell r="Q1255" t="str">
            <v>지장전주</v>
          </cell>
          <cell r="R1255">
            <v>216233</v>
          </cell>
        </row>
        <row r="1256">
          <cell r="B1256">
            <v>20002255</v>
          </cell>
          <cell r="E1256" t="str">
            <v>단순공사</v>
          </cell>
          <cell r="F1256" t="str">
            <v>[시간내]</v>
          </cell>
          <cell r="G1256" t="str">
            <v>정보통신 기기류</v>
          </cell>
          <cell r="H1256" t="str">
            <v>통신케이블</v>
          </cell>
          <cell r="I1256" t="str">
            <v>인터폰선 0.6mm x 2P</v>
          </cell>
          <cell r="J1256" t="str">
            <v>신증설</v>
          </cell>
          <cell r="K1256" t="str">
            <v>[시간내] 정보통신 기기류 통신케이블 인터폰선 0.6mm x 2P 신증설</v>
          </cell>
          <cell r="L1256" t="str">
            <v>M</v>
          </cell>
          <cell r="M1256">
            <v>6739</v>
          </cell>
          <cell r="N1256">
            <v>7011</v>
          </cell>
          <cell r="Q1256" t="str">
            <v>단순정비</v>
          </cell>
          <cell r="R1256">
            <v>3415</v>
          </cell>
        </row>
        <row r="1257">
          <cell r="B1257">
            <v>20002256</v>
          </cell>
          <cell r="E1257" t="str">
            <v>단순공사</v>
          </cell>
          <cell r="F1257" t="str">
            <v>[시간내]</v>
          </cell>
          <cell r="G1257" t="str">
            <v>정보통신 기기류</v>
          </cell>
          <cell r="H1257" t="str">
            <v>통신케이블</v>
          </cell>
          <cell r="I1257" t="str">
            <v>인터폰선 0.6mm x 2P</v>
          </cell>
          <cell r="J1257" t="str">
            <v>철거(불용)</v>
          </cell>
          <cell r="K1257" t="str">
            <v>[시간내] 정보통신 기기류 통신케이블 인터폰선 0.6mm x 2P 철거(불용)</v>
          </cell>
          <cell r="L1257" t="str">
            <v>M</v>
          </cell>
          <cell r="M1257">
            <v>3369</v>
          </cell>
          <cell r="N1257">
            <v>3504</v>
          </cell>
          <cell r="Q1257" t="str">
            <v>단순정비</v>
          </cell>
          <cell r="R1257">
            <v>1706</v>
          </cell>
        </row>
        <row r="1258">
          <cell r="B1258">
            <v>20002257</v>
          </cell>
          <cell r="E1258" t="str">
            <v>단순공사</v>
          </cell>
          <cell r="F1258" t="str">
            <v>[시간내]</v>
          </cell>
          <cell r="G1258" t="str">
            <v>정보통신 기기류</v>
          </cell>
          <cell r="H1258" t="str">
            <v>통신케이블</v>
          </cell>
          <cell r="I1258" t="str">
            <v>인터폰선 0.6mm x 2P</v>
          </cell>
          <cell r="J1258" t="str">
            <v>철거(재사용)</v>
          </cell>
          <cell r="K1258" t="str">
            <v>[시간내] 정보통신 기기류 통신케이블 인터폰선 0.6mm x 2P 철거(재사용)</v>
          </cell>
          <cell r="L1258" t="str">
            <v>M</v>
          </cell>
          <cell r="M1258">
            <v>5390</v>
          </cell>
          <cell r="N1258">
            <v>5608</v>
          </cell>
          <cell r="Q1258" t="str">
            <v>단순정비</v>
          </cell>
          <cell r="R1258">
            <v>2731</v>
          </cell>
        </row>
        <row r="1259">
          <cell r="B1259">
            <v>20002258</v>
          </cell>
          <cell r="E1259" t="str">
            <v>단순공사</v>
          </cell>
          <cell r="F1259" t="str">
            <v>[시간내]</v>
          </cell>
          <cell r="G1259" t="str">
            <v>정보통신 기기류</v>
          </cell>
          <cell r="H1259" t="str">
            <v>통신케이블</v>
          </cell>
          <cell r="I1259" t="str">
            <v>인터폰선 0.6mm x 2P</v>
          </cell>
          <cell r="J1259" t="str">
            <v>이설</v>
          </cell>
          <cell r="K1259" t="str">
            <v>[시간내] 정보통신 기기류 통신케이블 인터폰선 0.6mm x 2P 이설</v>
          </cell>
          <cell r="L1259" t="str">
            <v>M</v>
          </cell>
          <cell r="M1259">
            <v>12132</v>
          </cell>
          <cell r="N1259">
            <v>12623</v>
          </cell>
          <cell r="Q1259" t="str">
            <v>단순정비</v>
          </cell>
          <cell r="R1259">
            <v>6149</v>
          </cell>
        </row>
        <row r="1260">
          <cell r="B1260">
            <v>20002259</v>
          </cell>
          <cell r="E1260" t="str">
            <v>단순공사</v>
          </cell>
          <cell r="F1260" t="str">
            <v>[시간내]</v>
          </cell>
          <cell r="G1260" t="str">
            <v>정보통신 기기류</v>
          </cell>
          <cell r="H1260" t="str">
            <v>통신케이블</v>
          </cell>
          <cell r="I1260" t="str">
            <v>컴퓨터용 0.5㎟ x 4C 실드</v>
          </cell>
          <cell r="J1260" t="str">
            <v>신증설</v>
          </cell>
          <cell r="K1260" t="str">
            <v>[시간내] 정보통신 기기류 통신케이블 컴퓨터용 0.5㎟ x 4C 실드 신증설</v>
          </cell>
          <cell r="L1260" t="str">
            <v>M</v>
          </cell>
          <cell r="M1260">
            <v>7135</v>
          </cell>
          <cell r="N1260">
            <v>7423</v>
          </cell>
          <cell r="Q1260" t="str">
            <v>단순정비</v>
          </cell>
          <cell r="R1260">
            <v>3616</v>
          </cell>
        </row>
        <row r="1261">
          <cell r="B1261">
            <v>20002260</v>
          </cell>
          <cell r="E1261" t="str">
            <v>단순공사</v>
          </cell>
          <cell r="F1261" t="str">
            <v>[시간내]</v>
          </cell>
          <cell r="G1261" t="str">
            <v>정보통신 기기류</v>
          </cell>
          <cell r="H1261" t="str">
            <v>통신케이블</v>
          </cell>
          <cell r="I1261" t="str">
            <v>컴퓨터용 0.5㎟ x 4C 실드</v>
          </cell>
          <cell r="J1261" t="str">
            <v>철거(불용)</v>
          </cell>
          <cell r="K1261" t="str">
            <v>[시간내] 정보통신 기기류 통신케이블 컴퓨터용 0.5㎟ x 4C 실드 철거(불용)</v>
          </cell>
          <cell r="L1261" t="str">
            <v>M</v>
          </cell>
          <cell r="M1261">
            <v>2139</v>
          </cell>
          <cell r="N1261">
            <v>2225</v>
          </cell>
          <cell r="Q1261" t="str">
            <v>단순정비</v>
          </cell>
          <cell r="R1261">
            <v>1083</v>
          </cell>
        </row>
        <row r="1262">
          <cell r="B1262">
            <v>20002261</v>
          </cell>
          <cell r="E1262" t="str">
            <v>단순공사</v>
          </cell>
          <cell r="F1262" t="str">
            <v>[시간내]</v>
          </cell>
          <cell r="G1262" t="str">
            <v>정보통신 기기류</v>
          </cell>
          <cell r="H1262" t="str">
            <v>통신케이블</v>
          </cell>
          <cell r="I1262" t="str">
            <v>컴퓨터용 0.5㎟ x 4C 실드</v>
          </cell>
          <cell r="J1262" t="str">
            <v>철거(재사용)</v>
          </cell>
          <cell r="K1262" t="str">
            <v>[시간내] 정보통신 기기류 통신케이블 컴퓨터용 0.5㎟ x 4C 실드 철거(재사용)</v>
          </cell>
          <cell r="L1262" t="str">
            <v>M</v>
          </cell>
          <cell r="M1262">
            <v>5708</v>
          </cell>
          <cell r="N1262">
            <v>5938</v>
          </cell>
          <cell r="Q1262" t="str">
            <v>단순정비</v>
          </cell>
          <cell r="R1262">
            <v>2892</v>
          </cell>
        </row>
        <row r="1263">
          <cell r="B1263">
            <v>20002262</v>
          </cell>
          <cell r="E1263" t="str">
            <v>단순공사</v>
          </cell>
          <cell r="F1263" t="str">
            <v>[시간내]</v>
          </cell>
          <cell r="G1263" t="str">
            <v>정보통신 기기류</v>
          </cell>
          <cell r="H1263" t="str">
            <v>통신케이블</v>
          </cell>
          <cell r="I1263" t="str">
            <v>컴퓨터용 0.5㎟ x 4C 실드</v>
          </cell>
          <cell r="J1263" t="str">
            <v>이설</v>
          </cell>
          <cell r="K1263" t="str">
            <v>[시간내] 정보통신 기기류 통신케이블 컴퓨터용 0.5㎟ x 4C 실드 이설</v>
          </cell>
          <cell r="L1263" t="str">
            <v>M</v>
          </cell>
          <cell r="M1263">
            <v>12846</v>
          </cell>
          <cell r="N1263">
            <v>13365</v>
          </cell>
          <cell r="Q1263" t="str">
            <v>단순정비</v>
          </cell>
          <cell r="R1263">
            <v>6510</v>
          </cell>
        </row>
        <row r="1264">
          <cell r="B1264">
            <v>20002263</v>
          </cell>
          <cell r="E1264" t="str">
            <v>단순공사</v>
          </cell>
          <cell r="F1264" t="str">
            <v>[시간내]</v>
          </cell>
          <cell r="G1264" t="str">
            <v>정보통신 기기류</v>
          </cell>
          <cell r="H1264" t="str">
            <v>통신케이블</v>
          </cell>
          <cell r="I1264" t="str">
            <v>SWV-SH-10C</v>
          </cell>
          <cell r="J1264" t="str">
            <v>신증설</v>
          </cell>
          <cell r="K1264" t="str">
            <v>[시간내] 정보통신 기기류 통신케이블 SWV-SH-10C 신증설</v>
          </cell>
          <cell r="L1264" t="str">
            <v>M</v>
          </cell>
          <cell r="M1264">
            <v>16605</v>
          </cell>
          <cell r="N1264">
            <v>17556</v>
          </cell>
          <cell r="Q1264" t="str">
            <v>단순정비</v>
          </cell>
          <cell r="R1264">
            <v>8552</v>
          </cell>
        </row>
        <row r="1265">
          <cell r="B1265">
            <v>20002264</v>
          </cell>
          <cell r="E1265" t="str">
            <v>단순공사</v>
          </cell>
          <cell r="F1265" t="str">
            <v>[시간내]</v>
          </cell>
          <cell r="G1265" t="str">
            <v>정보통신 기기류</v>
          </cell>
          <cell r="H1265" t="str">
            <v>통신케이블</v>
          </cell>
          <cell r="I1265" t="str">
            <v>SWV-SH-10C</v>
          </cell>
          <cell r="J1265" t="str">
            <v>철거(불용)</v>
          </cell>
          <cell r="K1265" t="str">
            <v>[시간내] 정보통신 기기류 통신케이블 SWV-SH-10C 철거(불용)</v>
          </cell>
          <cell r="L1265" t="str">
            <v>M</v>
          </cell>
          <cell r="M1265">
            <v>4979</v>
          </cell>
          <cell r="N1265">
            <v>5263</v>
          </cell>
          <cell r="Q1265" t="str">
            <v>단순정비</v>
          </cell>
          <cell r="R1265">
            <v>2563</v>
          </cell>
        </row>
        <row r="1266">
          <cell r="B1266">
            <v>20002265</v>
          </cell>
          <cell r="E1266" t="str">
            <v>단순공사</v>
          </cell>
          <cell r="F1266" t="str">
            <v>[시간내]</v>
          </cell>
          <cell r="G1266" t="str">
            <v>정보통신 기기류</v>
          </cell>
          <cell r="H1266" t="str">
            <v>통신케이블</v>
          </cell>
          <cell r="I1266" t="str">
            <v>SWV-SH-10C</v>
          </cell>
          <cell r="J1266" t="str">
            <v>철거(재사용)</v>
          </cell>
          <cell r="K1266" t="str">
            <v>[시간내] 정보통신 기기류 통신케이블 SWV-SH-10C 철거(재사용)</v>
          </cell>
          <cell r="L1266" t="str">
            <v>M</v>
          </cell>
          <cell r="M1266">
            <v>13284</v>
          </cell>
          <cell r="N1266">
            <v>14045</v>
          </cell>
          <cell r="Q1266" t="str">
            <v>단순정비</v>
          </cell>
          <cell r="R1266">
            <v>6841</v>
          </cell>
        </row>
        <row r="1267">
          <cell r="B1267">
            <v>20002266</v>
          </cell>
          <cell r="E1267" t="str">
            <v>단순공사</v>
          </cell>
          <cell r="F1267" t="str">
            <v>[시간내]</v>
          </cell>
          <cell r="G1267" t="str">
            <v>정보통신 기기류</v>
          </cell>
          <cell r="H1267" t="str">
            <v>통신케이블</v>
          </cell>
          <cell r="I1267" t="str">
            <v>SWV-SH-10C</v>
          </cell>
          <cell r="J1267" t="str">
            <v>이설</v>
          </cell>
          <cell r="K1267" t="str">
            <v>[시간내] 정보통신 기기류 통신케이블 SWV-SH-10C 이설</v>
          </cell>
          <cell r="L1267" t="str">
            <v>M</v>
          </cell>
          <cell r="M1267">
            <v>29890</v>
          </cell>
          <cell r="N1267">
            <v>31604</v>
          </cell>
          <cell r="Q1267" t="str">
            <v>단순정비</v>
          </cell>
          <cell r="R1267">
            <v>15395</v>
          </cell>
        </row>
        <row r="1268">
          <cell r="B1268">
            <v>20002267</v>
          </cell>
          <cell r="E1268" t="str">
            <v>단순공사</v>
          </cell>
          <cell r="F1268" t="str">
            <v>[시간내]</v>
          </cell>
          <cell r="G1268" t="str">
            <v>정보통신 케이블 및 콘넥터류</v>
          </cell>
          <cell r="H1268" t="str">
            <v>LAN케이블</v>
          </cell>
          <cell r="I1268" t="str">
            <v>UTP 4Pr</v>
          </cell>
          <cell r="J1268" t="str">
            <v>신증설</v>
          </cell>
          <cell r="K1268" t="str">
            <v>[시간내] 정보통신 케이블 및 콘넥터류 LAN케이블 UTP 4Pr 신증설</v>
          </cell>
          <cell r="L1268" t="str">
            <v>M</v>
          </cell>
          <cell r="M1268">
            <v>5946</v>
          </cell>
          <cell r="N1268">
            <v>6186</v>
          </cell>
          <cell r="Q1268" t="str">
            <v>단순정비</v>
          </cell>
          <cell r="R1268">
            <v>3013</v>
          </cell>
        </row>
        <row r="1269">
          <cell r="B1269">
            <v>20002268</v>
          </cell>
          <cell r="E1269" t="str">
            <v>단순공사</v>
          </cell>
          <cell r="F1269" t="str">
            <v>[시간내]</v>
          </cell>
          <cell r="G1269" t="str">
            <v>정보통신 케이블 및 콘넥터류</v>
          </cell>
          <cell r="H1269" t="str">
            <v>LAN케이블</v>
          </cell>
          <cell r="I1269" t="str">
            <v>UTP 4Pr</v>
          </cell>
          <cell r="J1269" t="str">
            <v>철거(불용)</v>
          </cell>
          <cell r="K1269" t="str">
            <v>[시간내] 정보통신 케이블 및 콘넥터류 LAN케이블 UTP 4Pr 철거(불용)</v>
          </cell>
          <cell r="L1269" t="str">
            <v>M</v>
          </cell>
          <cell r="M1269">
            <v>1782</v>
          </cell>
          <cell r="N1269">
            <v>1855</v>
          </cell>
          <cell r="Q1269" t="str">
            <v>단순정비</v>
          </cell>
          <cell r="R1269">
            <v>903</v>
          </cell>
        </row>
        <row r="1270">
          <cell r="B1270">
            <v>20002269</v>
          </cell>
          <cell r="E1270" t="str">
            <v>단순공사</v>
          </cell>
          <cell r="F1270" t="str">
            <v>[시간내]</v>
          </cell>
          <cell r="G1270" t="str">
            <v>정보통신 케이블 및 콘넥터류</v>
          </cell>
          <cell r="H1270" t="str">
            <v>LAN케이블</v>
          </cell>
          <cell r="I1270" t="str">
            <v>UTP 4Pr</v>
          </cell>
          <cell r="J1270" t="str">
            <v>철거(재사용)</v>
          </cell>
          <cell r="K1270" t="str">
            <v>[시간내] 정보통신 케이블 및 콘넥터류 LAN케이블 UTP 4Pr 철거(재사용)</v>
          </cell>
          <cell r="L1270" t="str">
            <v>M</v>
          </cell>
          <cell r="M1270">
            <v>4755</v>
          </cell>
          <cell r="N1270">
            <v>4947</v>
          </cell>
          <cell r="Q1270" t="str">
            <v>단순정비</v>
          </cell>
          <cell r="R1270">
            <v>2409</v>
          </cell>
        </row>
        <row r="1271">
          <cell r="B1271">
            <v>20002270</v>
          </cell>
          <cell r="E1271" t="str">
            <v>단순공사</v>
          </cell>
          <cell r="F1271" t="str">
            <v>[시간내]</v>
          </cell>
          <cell r="G1271" t="str">
            <v>정보통신 케이블 및 콘넥터류</v>
          </cell>
          <cell r="H1271" t="str">
            <v>LAN케이블</v>
          </cell>
          <cell r="I1271" t="str">
            <v>UTP 4Pr</v>
          </cell>
          <cell r="J1271" t="str">
            <v>이설</v>
          </cell>
          <cell r="K1271" t="str">
            <v>[시간내] 정보통신 케이블 및 콘넥터류 LAN케이블 UTP 4Pr 이설</v>
          </cell>
          <cell r="L1271" t="str">
            <v>M</v>
          </cell>
          <cell r="M1271">
            <v>10705</v>
          </cell>
          <cell r="N1271">
            <v>11137</v>
          </cell>
          <cell r="Q1271" t="str">
            <v>단순정비</v>
          </cell>
          <cell r="R1271">
            <v>5425</v>
          </cell>
        </row>
        <row r="1272">
          <cell r="B1272">
            <v>20002271</v>
          </cell>
          <cell r="E1272" t="str">
            <v>단순공사</v>
          </cell>
          <cell r="F1272" t="str">
            <v>[시간내]</v>
          </cell>
          <cell r="G1272" t="str">
            <v>정보통신 케이블 및 콘넥터류</v>
          </cell>
          <cell r="H1272" t="str">
            <v>LAN케이블</v>
          </cell>
          <cell r="I1272" t="str">
            <v>UTP 4Pr(행사/회의지원)</v>
          </cell>
          <cell r="J1272" t="str">
            <v>신증설</v>
          </cell>
          <cell r="K1272" t="str">
            <v>[시간내] 정보통신 케이블 및 콘넥터류 LAN케이블 UTP 4Pr(행사/회의지원) 신증설</v>
          </cell>
          <cell r="L1272" t="str">
            <v>M</v>
          </cell>
          <cell r="M1272">
            <v>4755</v>
          </cell>
          <cell r="N1272">
            <v>4947</v>
          </cell>
          <cell r="Q1272" t="str">
            <v>단순정비</v>
          </cell>
          <cell r="R1272">
            <v>2409</v>
          </cell>
        </row>
        <row r="1273">
          <cell r="B1273">
            <v>20002272</v>
          </cell>
          <cell r="E1273" t="str">
            <v>단순공사</v>
          </cell>
          <cell r="F1273" t="str">
            <v>[시간내]</v>
          </cell>
          <cell r="G1273" t="str">
            <v>정보통신 케이블 및 콘넥터류</v>
          </cell>
          <cell r="H1273" t="str">
            <v>LAN케이블</v>
          </cell>
          <cell r="I1273" t="str">
            <v>UTP 4Pr(행사/회의지원)</v>
          </cell>
          <cell r="J1273" t="str">
            <v>철거(불용)</v>
          </cell>
          <cell r="K1273" t="str">
            <v>[시간내] 정보통신 케이블 및 콘넥터류 LAN케이블 UTP 4Pr(행사/회의지원) 철거(불용)</v>
          </cell>
          <cell r="L1273" t="str">
            <v>M</v>
          </cell>
          <cell r="M1273">
            <v>4755</v>
          </cell>
          <cell r="N1273">
            <v>4947</v>
          </cell>
          <cell r="Q1273" t="str">
            <v>단순정비</v>
          </cell>
          <cell r="R1273">
            <v>2409</v>
          </cell>
        </row>
        <row r="1274">
          <cell r="B1274">
            <v>20002273</v>
          </cell>
          <cell r="E1274" t="str">
            <v>단순공사</v>
          </cell>
          <cell r="F1274" t="str">
            <v>[시간내]</v>
          </cell>
          <cell r="G1274" t="str">
            <v>정보통신 케이블 및 콘넥터류</v>
          </cell>
          <cell r="H1274" t="str">
            <v>LAN케이블</v>
          </cell>
          <cell r="I1274" t="str">
            <v>UTP 25Pr</v>
          </cell>
          <cell r="J1274" t="str">
            <v>신증설</v>
          </cell>
          <cell r="K1274" t="str">
            <v>[시간내] 정보통신 케이블 및 콘넥터류 LAN케이블 UTP 25Pr 신증설</v>
          </cell>
          <cell r="L1274" t="str">
            <v>M</v>
          </cell>
          <cell r="M1274">
            <v>9514</v>
          </cell>
          <cell r="N1274">
            <v>9898</v>
          </cell>
          <cell r="Q1274" t="str">
            <v>단순정비</v>
          </cell>
          <cell r="R1274">
            <v>4821</v>
          </cell>
        </row>
        <row r="1275">
          <cell r="B1275">
            <v>20002274</v>
          </cell>
          <cell r="E1275" t="str">
            <v>단순공사</v>
          </cell>
          <cell r="F1275" t="str">
            <v>[시간내]</v>
          </cell>
          <cell r="G1275" t="str">
            <v>정보통신 케이블 및 콘넥터류</v>
          </cell>
          <cell r="H1275" t="str">
            <v>LAN케이블</v>
          </cell>
          <cell r="I1275" t="str">
            <v>UTP 25Pr</v>
          </cell>
          <cell r="J1275" t="str">
            <v>철거(불용)</v>
          </cell>
          <cell r="K1275" t="str">
            <v>[시간내] 정보통신 케이블 및 콘넥터류 LAN케이블 UTP 25Pr 철거(불용)</v>
          </cell>
          <cell r="L1275" t="str">
            <v>M</v>
          </cell>
          <cell r="M1275">
            <v>2848</v>
          </cell>
          <cell r="N1275">
            <v>2967</v>
          </cell>
          <cell r="Q1275" t="str">
            <v>단순정비</v>
          </cell>
          <cell r="R1275">
            <v>1445</v>
          </cell>
        </row>
        <row r="1276">
          <cell r="B1276">
            <v>20002275</v>
          </cell>
          <cell r="E1276" t="str">
            <v>단순공사</v>
          </cell>
          <cell r="F1276" t="str">
            <v>[시간내]</v>
          </cell>
          <cell r="G1276" t="str">
            <v>정보통신 케이블 및 콘넥터류</v>
          </cell>
          <cell r="H1276" t="str">
            <v>LAN케이블</v>
          </cell>
          <cell r="I1276" t="str">
            <v>UTP 25Pr</v>
          </cell>
          <cell r="J1276" t="str">
            <v>철거(재사용)</v>
          </cell>
          <cell r="K1276" t="str">
            <v>[시간내] 정보통신 케이블 및 콘넥터류 LAN케이블 UTP 25Pr 철거(재사용)</v>
          </cell>
          <cell r="L1276" t="str">
            <v>M</v>
          </cell>
          <cell r="M1276">
            <v>7599</v>
          </cell>
          <cell r="N1276">
            <v>7918</v>
          </cell>
          <cell r="Q1276" t="str">
            <v>단순정비</v>
          </cell>
          <cell r="R1276">
            <v>3857</v>
          </cell>
        </row>
        <row r="1277">
          <cell r="B1277">
            <v>20002276</v>
          </cell>
          <cell r="E1277" t="str">
            <v>단순공사</v>
          </cell>
          <cell r="F1277" t="str">
            <v>[시간내]</v>
          </cell>
          <cell r="G1277" t="str">
            <v>정보통신 케이블 및 콘넥터류</v>
          </cell>
          <cell r="H1277" t="str">
            <v>LAN케이블</v>
          </cell>
          <cell r="I1277" t="str">
            <v>UTP 25Pr</v>
          </cell>
          <cell r="J1277" t="str">
            <v>이설</v>
          </cell>
          <cell r="K1277" t="str">
            <v>[시간내] 정보통신 케이블 및 콘넥터류 LAN케이블 UTP 25Pr 이설</v>
          </cell>
          <cell r="L1277" t="str">
            <v>M</v>
          </cell>
          <cell r="M1277">
            <v>17103</v>
          </cell>
          <cell r="N1277">
            <v>17820</v>
          </cell>
          <cell r="Q1277" t="str">
            <v>단순정비</v>
          </cell>
          <cell r="R1277">
            <v>8680</v>
          </cell>
        </row>
        <row r="1278">
          <cell r="B1278">
            <v>20002277</v>
          </cell>
          <cell r="E1278" t="str">
            <v>단순공사</v>
          </cell>
          <cell r="F1278" t="str">
            <v>[시간내]</v>
          </cell>
          <cell r="G1278" t="str">
            <v>정보통신 케이블 및 콘넥터류</v>
          </cell>
          <cell r="H1278" t="str">
            <v>LAN케이블</v>
          </cell>
          <cell r="I1278" t="str">
            <v>UTP 50Pr</v>
          </cell>
          <cell r="J1278" t="str">
            <v>신증설</v>
          </cell>
          <cell r="K1278" t="str">
            <v>[시간내] 정보통신 케이블 및 콘넥터류 LAN케이블 UTP 50Pr 신증설</v>
          </cell>
          <cell r="L1278" t="str">
            <v>M</v>
          </cell>
          <cell r="M1278">
            <v>13877</v>
          </cell>
          <cell r="N1278">
            <v>14437</v>
          </cell>
          <cell r="Q1278" t="str">
            <v>단순정비</v>
          </cell>
          <cell r="R1278">
            <v>7032</v>
          </cell>
        </row>
        <row r="1279">
          <cell r="B1279">
            <v>20002278</v>
          </cell>
          <cell r="E1279" t="str">
            <v>단순공사</v>
          </cell>
          <cell r="F1279" t="str">
            <v>[시간내]</v>
          </cell>
          <cell r="G1279" t="str">
            <v>정보통신 케이블 및 콘넥터류</v>
          </cell>
          <cell r="H1279" t="str">
            <v>LAN케이블</v>
          </cell>
          <cell r="I1279" t="str">
            <v>UTP 50Pr</v>
          </cell>
          <cell r="J1279" t="str">
            <v>철거(불용)</v>
          </cell>
          <cell r="K1279" t="str">
            <v>[시간내] 정보통신 케이블 및 콘넥터류 LAN케이블 UTP 50Pr 철거(불용)</v>
          </cell>
          <cell r="L1279" t="str">
            <v>M</v>
          </cell>
          <cell r="M1279">
            <v>4160</v>
          </cell>
          <cell r="N1279">
            <v>4330</v>
          </cell>
          <cell r="Q1279" t="str">
            <v>단순정비</v>
          </cell>
          <cell r="R1279">
            <v>2109</v>
          </cell>
        </row>
        <row r="1280">
          <cell r="B1280">
            <v>20002279</v>
          </cell>
          <cell r="E1280" t="str">
            <v>단순공사</v>
          </cell>
          <cell r="F1280" t="str">
            <v>[시간내]</v>
          </cell>
          <cell r="G1280" t="str">
            <v>정보통신 케이블 및 콘넥터류</v>
          </cell>
          <cell r="H1280" t="str">
            <v>LAN케이블</v>
          </cell>
          <cell r="I1280" t="str">
            <v>UTP 50Pr</v>
          </cell>
          <cell r="J1280" t="str">
            <v>철거(재사용)</v>
          </cell>
          <cell r="K1280" t="str">
            <v>[시간내] 정보통신 케이블 및 콘넥터류 LAN케이블 UTP 50Pr 철거(재사용)</v>
          </cell>
          <cell r="L1280" t="str">
            <v>M</v>
          </cell>
          <cell r="M1280">
            <v>11101</v>
          </cell>
          <cell r="N1280">
            <v>11551</v>
          </cell>
          <cell r="Q1280" t="str">
            <v>단순정비</v>
          </cell>
          <cell r="R1280">
            <v>5626</v>
          </cell>
        </row>
        <row r="1281">
          <cell r="B1281">
            <v>20002280</v>
          </cell>
          <cell r="E1281" t="str">
            <v>단순공사</v>
          </cell>
          <cell r="F1281" t="str">
            <v>[시간내]</v>
          </cell>
          <cell r="G1281" t="str">
            <v>정보통신 케이블 및 콘넥터류</v>
          </cell>
          <cell r="H1281" t="str">
            <v>LAN케이블</v>
          </cell>
          <cell r="I1281" t="str">
            <v>UTP 50Pr</v>
          </cell>
          <cell r="J1281" t="str">
            <v>이설</v>
          </cell>
          <cell r="K1281" t="str">
            <v>[시간내] 정보통신 케이블 및 콘넥터류 LAN케이블 UTP 50Pr 이설</v>
          </cell>
          <cell r="L1281" t="str">
            <v>M</v>
          </cell>
          <cell r="M1281">
            <v>24980</v>
          </cell>
          <cell r="N1281">
            <v>25990</v>
          </cell>
          <cell r="Q1281" t="str">
            <v>단순정비</v>
          </cell>
          <cell r="R1281">
            <v>12660</v>
          </cell>
        </row>
        <row r="1282">
          <cell r="B1282">
            <v>20002281</v>
          </cell>
          <cell r="E1282" t="str">
            <v>단순공사</v>
          </cell>
          <cell r="F1282" t="str">
            <v>[시간내]</v>
          </cell>
          <cell r="G1282" t="str">
            <v>정보통신 케이블 및 콘넥터류</v>
          </cell>
          <cell r="H1282" t="str">
            <v>동축케이블</v>
          </cell>
          <cell r="I1282" t="str">
            <v>5C-2V</v>
          </cell>
          <cell r="J1282" t="str">
            <v>신증설</v>
          </cell>
          <cell r="K1282" t="str">
            <v>[시간내] 정보통신 케이블 및 콘넥터류 동축케이블 5C-2V 신증설</v>
          </cell>
          <cell r="L1282" t="str">
            <v>M</v>
          </cell>
          <cell r="M1282">
            <v>6739</v>
          </cell>
          <cell r="N1282">
            <v>7011</v>
          </cell>
          <cell r="Q1282" t="str">
            <v>단순정비</v>
          </cell>
          <cell r="R1282">
            <v>3415</v>
          </cell>
        </row>
        <row r="1283">
          <cell r="B1283">
            <v>20002282</v>
          </cell>
          <cell r="E1283" t="str">
            <v>단순공사</v>
          </cell>
          <cell r="F1283" t="str">
            <v>[시간내]</v>
          </cell>
          <cell r="G1283" t="str">
            <v>정보통신 케이블 및 콘넥터류</v>
          </cell>
          <cell r="H1283" t="str">
            <v>동축케이블</v>
          </cell>
          <cell r="I1283" t="str">
            <v>5C-2V</v>
          </cell>
          <cell r="J1283" t="str">
            <v>철거(불용)</v>
          </cell>
          <cell r="K1283" t="str">
            <v>[시간내] 정보통신 케이블 및 콘넥터류 동축케이블 5C-2V 철거(불용)</v>
          </cell>
          <cell r="L1283" t="str">
            <v>M</v>
          </cell>
          <cell r="M1283">
            <v>3369</v>
          </cell>
          <cell r="N1283">
            <v>3504</v>
          </cell>
          <cell r="Q1283" t="str">
            <v>단순정비</v>
          </cell>
          <cell r="R1283">
            <v>1706</v>
          </cell>
        </row>
        <row r="1284">
          <cell r="B1284">
            <v>20002283</v>
          </cell>
          <cell r="E1284" t="str">
            <v>단순공사</v>
          </cell>
          <cell r="F1284" t="str">
            <v>[시간내]</v>
          </cell>
          <cell r="G1284" t="str">
            <v>정보통신 케이블 및 콘넥터류</v>
          </cell>
          <cell r="H1284" t="str">
            <v>동축케이블</v>
          </cell>
          <cell r="I1284" t="str">
            <v>5C-2V</v>
          </cell>
          <cell r="J1284" t="str">
            <v>철거(재사용)</v>
          </cell>
          <cell r="K1284" t="str">
            <v>[시간내] 정보통신 케이블 및 콘넥터류 동축케이블 5C-2V 철거(재사용)</v>
          </cell>
          <cell r="L1284" t="str">
            <v>M</v>
          </cell>
          <cell r="M1284">
            <v>5390</v>
          </cell>
          <cell r="N1284">
            <v>5608</v>
          </cell>
          <cell r="Q1284" t="str">
            <v>단순정비</v>
          </cell>
          <cell r="R1284">
            <v>2731</v>
          </cell>
        </row>
        <row r="1285">
          <cell r="B1285">
            <v>20002284</v>
          </cell>
          <cell r="E1285" t="str">
            <v>단순공사</v>
          </cell>
          <cell r="F1285" t="str">
            <v>[시간내]</v>
          </cell>
          <cell r="G1285" t="str">
            <v>정보통신 케이블 및 콘넥터류</v>
          </cell>
          <cell r="H1285" t="str">
            <v>동축케이블</v>
          </cell>
          <cell r="I1285" t="str">
            <v>5C-2V</v>
          </cell>
          <cell r="J1285" t="str">
            <v>이설</v>
          </cell>
          <cell r="K1285" t="str">
            <v>[시간내] 정보통신 케이블 및 콘넥터류 동축케이블 5C-2V 이설</v>
          </cell>
          <cell r="L1285" t="str">
            <v>M</v>
          </cell>
          <cell r="M1285">
            <v>12132</v>
          </cell>
          <cell r="N1285">
            <v>12623</v>
          </cell>
          <cell r="Q1285" t="str">
            <v>단순정비</v>
          </cell>
          <cell r="R1285">
            <v>6149</v>
          </cell>
        </row>
        <row r="1286">
          <cell r="B1286">
            <v>20002285</v>
          </cell>
          <cell r="E1286" t="str">
            <v>단순공사</v>
          </cell>
          <cell r="F1286" t="str">
            <v>[시간내]</v>
          </cell>
          <cell r="G1286" t="str">
            <v>정보통신 케이블 및 콘넥터류</v>
          </cell>
          <cell r="H1286" t="str">
            <v>동축케이블</v>
          </cell>
          <cell r="I1286" t="str">
            <v>7C-2V</v>
          </cell>
          <cell r="J1286" t="str">
            <v>신증설</v>
          </cell>
          <cell r="K1286" t="str">
            <v>[시간내] 정보통신 케이블 및 콘넥터류 동축케이블 7C-2V 신증설</v>
          </cell>
          <cell r="L1286" t="str">
            <v>M</v>
          </cell>
          <cell r="M1286">
            <v>8722</v>
          </cell>
          <cell r="N1286">
            <v>9074</v>
          </cell>
          <cell r="Q1286" t="str">
            <v>단순정비</v>
          </cell>
          <cell r="R1286">
            <v>4420</v>
          </cell>
        </row>
        <row r="1287">
          <cell r="B1287">
            <v>20002286</v>
          </cell>
          <cell r="E1287" t="str">
            <v>단순공사</v>
          </cell>
          <cell r="F1287" t="str">
            <v>[시간내]</v>
          </cell>
          <cell r="G1287" t="str">
            <v>정보통신 케이블 및 콘넥터류</v>
          </cell>
          <cell r="H1287" t="str">
            <v>동축케이블</v>
          </cell>
          <cell r="I1287" t="str">
            <v>7C-2V</v>
          </cell>
          <cell r="J1287" t="str">
            <v>철거(불용)</v>
          </cell>
          <cell r="K1287" t="str">
            <v>[시간내] 정보통신 케이블 및 콘넥터류 동축케이블 7C-2V 철거(불용)</v>
          </cell>
          <cell r="L1287" t="str">
            <v>M</v>
          </cell>
          <cell r="M1287">
            <v>4361</v>
          </cell>
          <cell r="N1287">
            <v>4536</v>
          </cell>
          <cell r="Q1287" t="str">
            <v>단순정비</v>
          </cell>
          <cell r="R1287">
            <v>2209</v>
          </cell>
        </row>
        <row r="1288">
          <cell r="B1288">
            <v>20002287</v>
          </cell>
          <cell r="E1288" t="str">
            <v>단순공사</v>
          </cell>
          <cell r="F1288" t="str">
            <v>[시간내]</v>
          </cell>
          <cell r="G1288" t="str">
            <v>정보통신 케이블 및 콘넥터류</v>
          </cell>
          <cell r="H1288" t="str">
            <v>동축케이블</v>
          </cell>
          <cell r="I1288" t="str">
            <v>7C-2V</v>
          </cell>
          <cell r="J1288" t="str">
            <v>철거(재사용)</v>
          </cell>
          <cell r="K1288" t="str">
            <v>[시간내] 정보통신 케이블 및 콘넥터류 동축케이블 7C-2V 철거(재사용)</v>
          </cell>
          <cell r="L1288" t="str">
            <v>M</v>
          </cell>
          <cell r="M1288">
            <v>6977</v>
          </cell>
          <cell r="N1288">
            <v>7258</v>
          </cell>
          <cell r="Q1288" t="str">
            <v>단순정비</v>
          </cell>
          <cell r="R1288">
            <v>3535</v>
          </cell>
        </row>
        <row r="1289">
          <cell r="B1289">
            <v>20002288</v>
          </cell>
          <cell r="E1289" t="str">
            <v>단순공사</v>
          </cell>
          <cell r="F1289" t="str">
            <v>[시간내]</v>
          </cell>
          <cell r="G1289" t="str">
            <v>정보통신 케이블 및 콘넥터류</v>
          </cell>
          <cell r="H1289" t="str">
            <v>동축케이블</v>
          </cell>
          <cell r="I1289" t="str">
            <v>7C-2V</v>
          </cell>
          <cell r="J1289" t="str">
            <v>이설</v>
          </cell>
          <cell r="K1289" t="str">
            <v>[시간내] 정보통신 케이블 및 콘넥터류 동축케이블 7C-2V 이설</v>
          </cell>
          <cell r="L1289" t="str">
            <v>M</v>
          </cell>
          <cell r="M1289">
            <v>15701</v>
          </cell>
          <cell r="N1289">
            <v>16335</v>
          </cell>
          <cell r="Q1289" t="str">
            <v>단순정비</v>
          </cell>
          <cell r="R1289">
            <v>7957</v>
          </cell>
        </row>
        <row r="1290">
          <cell r="B1290">
            <v>20002289</v>
          </cell>
          <cell r="E1290" t="str">
            <v>단순공사</v>
          </cell>
          <cell r="F1290" t="str">
            <v>[시간내]</v>
          </cell>
          <cell r="G1290" t="str">
            <v>정보통신 케이블 및 콘넥터류</v>
          </cell>
          <cell r="H1290" t="str">
            <v>전원케이블</v>
          </cell>
          <cell r="I1290" t="str">
            <v>600V VCT 2.5㎟ x 2C</v>
          </cell>
          <cell r="J1290" t="str">
            <v>신증설</v>
          </cell>
          <cell r="K1290" t="str">
            <v>[시간내] 정보통신 케이블 및 콘넥터류 전원케이블 600V VCT 2.5㎟ x 2C 신증설</v>
          </cell>
          <cell r="L1290" t="str">
            <v>M</v>
          </cell>
          <cell r="M1290">
            <v>5549</v>
          </cell>
          <cell r="N1290">
            <v>5773</v>
          </cell>
          <cell r="Q1290" t="str">
            <v>단순정비</v>
          </cell>
          <cell r="R1290">
            <v>2812</v>
          </cell>
        </row>
        <row r="1291">
          <cell r="B1291">
            <v>20002290</v>
          </cell>
          <cell r="E1291" t="str">
            <v>단순공사</v>
          </cell>
          <cell r="F1291" t="str">
            <v>[시간내]</v>
          </cell>
          <cell r="G1291" t="str">
            <v>정보통신 케이블 및 콘넥터류</v>
          </cell>
          <cell r="H1291" t="str">
            <v>전원케이블</v>
          </cell>
          <cell r="I1291" t="str">
            <v>600V VCT 2.5㎟ x 2C</v>
          </cell>
          <cell r="J1291" t="str">
            <v>철거(불용)</v>
          </cell>
          <cell r="K1291" t="str">
            <v>[시간내] 정보통신 케이블 및 콘넥터류 전원케이블 600V VCT 2.5㎟ x 2C 철거(불용)</v>
          </cell>
          <cell r="L1291" t="str">
            <v>M</v>
          </cell>
          <cell r="M1291">
            <v>2773</v>
          </cell>
          <cell r="N1291">
            <v>2884</v>
          </cell>
          <cell r="Q1291" t="str">
            <v>단순정비</v>
          </cell>
          <cell r="R1291">
            <v>1404</v>
          </cell>
        </row>
        <row r="1292">
          <cell r="B1292">
            <v>20002291</v>
          </cell>
          <cell r="E1292" t="str">
            <v>단순공사</v>
          </cell>
          <cell r="F1292" t="str">
            <v>[시간내]</v>
          </cell>
          <cell r="G1292" t="str">
            <v>정보통신 케이블 및 콘넥터류</v>
          </cell>
          <cell r="H1292" t="str">
            <v>전원케이블</v>
          </cell>
          <cell r="I1292" t="str">
            <v>600V VCT 2.5㎟ x 2C</v>
          </cell>
          <cell r="J1292" t="str">
            <v>철거(재사용)</v>
          </cell>
          <cell r="K1292" t="str">
            <v>[시간내] 정보통신 케이블 및 콘넥터류 전원케이블 600V VCT 2.5㎟ x 2C 철거(재사용)</v>
          </cell>
          <cell r="L1292" t="str">
            <v>M</v>
          </cell>
          <cell r="M1292">
            <v>4993</v>
          </cell>
          <cell r="N1292">
            <v>5195</v>
          </cell>
          <cell r="Q1292" t="str">
            <v>단순정비</v>
          </cell>
          <cell r="R1292">
            <v>2530</v>
          </cell>
        </row>
        <row r="1293">
          <cell r="B1293">
            <v>20002292</v>
          </cell>
          <cell r="E1293" t="str">
            <v>단순공사</v>
          </cell>
          <cell r="F1293" t="str">
            <v>[시간내]</v>
          </cell>
          <cell r="G1293" t="str">
            <v>정보통신 케이블 및 콘넥터류</v>
          </cell>
          <cell r="H1293" t="str">
            <v>전원케이블</v>
          </cell>
          <cell r="I1293" t="str">
            <v>600V VCT 2.5㎟ x 2C</v>
          </cell>
          <cell r="J1293" t="str">
            <v>이설</v>
          </cell>
          <cell r="K1293" t="str">
            <v>[시간내] 정보통신 케이블 및 콘넥터류 전원케이블 600V VCT 2.5㎟ x 2C 이설</v>
          </cell>
          <cell r="L1293" t="str">
            <v>M</v>
          </cell>
          <cell r="M1293">
            <v>10546</v>
          </cell>
          <cell r="N1293">
            <v>10974</v>
          </cell>
          <cell r="Q1293" t="str">
            <v>단순정비</v>
          </cell>
          <cell r="R1293">
            <v>5345</v>
          </cell>
        </row>
        <row r="1294">
          <cell r="B1294">
            <v>20002293</v>
          </cell>
          <cell r="E1294" t="str">
            <v>단순공사</v>
          </cell>
          <cell r="F1294" t="str">
            <v>[시간내]</v>
          </cell>
          <cell r="G1294" t="str">
            <v>정보통신 케이블 및 콘넥터류</v>
          </cell>
          <cell r="H1294" t="str">
            <v>전원케이블</v>
          </cell>
          <cell r="I1294" t="str">
            <v>600V VCT 2.5㎟ x 3C</v>
          </cell>
          <cell r="J1294" t="str">
            <v>신증설</v>
          </cell>
          <cell r="K1294" t="str">
            <v>[시간내] 정보통신 케이블 및 콘넥터류 전원케이블 600V VCT 2.5㎟ x 3C 신증설</v>
          </cell>
          <cell r="L1294" t="str">
            <v>M</v>
          </cell>
          <cell r="M1294">
            <v>7532</v>
          </cell>
          <cell r="N1294">
            <v>7836</v>
          </cell>
          <cell r="Q1294" t="str">
            <v>단순정비</v>
          </cell>
          <cell r="R1294">
            <v>3817</v>
          </cell>
        </row>
        <row r="1295">
          <cell r="B1295">
            <v>20002294</v>
          </cell>
          <cell r="E1295" t="str">
            <v>단순공사</v>
          </cell>
          <cell r="F1295" t="str">
            <v>[시간내]</v>
          </cell>
          <cell r="G1295" t="str">
            <v>정보통신 케이블 및 콘넥터류</v>
          </cell>
          <cell r="H1295" t="str">
            <v>전원케이블</v>
          </cell>
          <cell r="I1295" t="str">
            <v>600V VCT 2.5㎟ x 3C</v>
          </cell>
          <cell r="J1295" t="str">
            <v>철거(불용)</v>
          </cell>
          <cell r="K1295" t="str">
            <v>[시간내] 정보통신 케이블 및 콘넥터류 전원케이블 600V VCT 2.5㎟ x 3C 철거(불용)</v>
          </cell>
          <cell r="L1295" t="str">
            <v>M</v>
          </cell>
          <cell r="M1295">
            <v>3765</v>
          </cell>
          <cell r="N1295">
            <v>3918</v>
          </cell>
          <cell r="Q1295" t="str">
            <v>단순정비</v>
          </cell>
          <cell r="R1295">
            <v>1908</v>
          </cell>
        </row>
        <row r="1296">
          <cell r="B1296">
            <v>20002295</v>
          </cell>
          <cell r="E1296" t="str">
            <v>단순공사</v>
          </cell>
          <cell r="F1296" t="str">
            <v>[시간내]</v>
          </cell>
          <cell r="G1296" t="str">
            <v>정보통신 케이블 및 콘넥터류</v>
          </cell>
          <cell r="H1296" t="str">
            <v>전원케이블</v>
          </cell>
          <cell r="I1296" t="str">
            <v>600V VCT 2.5㎟ x 3C</v>
          </cell>
          <cell r="J1296" t="str">
            <v>철거(재사용)</v>
          </cell>
          <cell r="K1296" t="str">
            <v>[시간내] 정보통신 케이블 및 콘넥터류 전원케이블 600V VCT 2.5㎟ x 3C 철거(재사용)</v>
          </cell>
          <cell r="L1296" t="str">
            <v>M</v>
          </cell>
          <cell r="M1296">
            <v>6777</v>
          </cell>
          <cell r="N1296">
            <v>7052</v>
          </cell>
          <cell r="Q1296" t="str">
            <v>단순정비</v>
          </cell>
          <cell r="R1296">
            <v>3435</v>
          </cell>
        </row>
        <row r="1297">
          <cell r="B1297">
            <v>20002296</v>
          </cell>
          <cell r="E1297" t="str">
            <v>단순공사</v>
          </cell>
          <cell r="F1297" t="str">
            <v>[시간내]</v>
          </cell>
          <cell r="G1297" t="str">
            <v>정보통신 케이블 및 콘넥터류</v>
          </cell>
          <cell r="H1297" t="str">
            <v>전원케이블</v>
          </cell>
          <cell r="I1297" t="str">
            <v>600V VCT 2.5㎟ x 3C</v>
          </cell>
          <cell r="J1297" t="str">
            <v>이설</v>
          </cell>
          <cell r="K1297" t="str">
            <v>[시간내] 정보통신 케이블 및 콘넥터류 전원케이블 600V VCT 2.5㎟ x 3C 이설</v>
          </cell>
          <cell r="L1297" t="str">
            <v>M</v>
          </cell>
          <cell r="M1297">
            <v>14313</v>
          </cell>
          <cell r="N1297">
            <v>14892</v>
          </cell>
          <cell r="Q1297" t="str">
            <v>단순정비</v>
          </cell>
          <cell r="R1297">
            <v>7254</v>
          </cell>
        </row>
        <row r="1298">
          <cell r="B1298">
            <v>20002297</v>
          </cell>
          <cell r="E1298" t="str">
            <v>단순공사</v>
          </cell>
          <cell r="F1298" t="str">
            <v>[시간내]</v>
          </cell>
          <cell r="G1298" t="str">
            <v>정보통신 케이블 및 콘넥터류</v>
          </cell>
          <cell r="H1298" t="str">
            <v>전원케이블</v>
          </cell>
          <cell r="I1298" t="str">
            <v>FR-8 4㎟ x 3C</v>
          </cell>
          <cell r="J1298" t="str">
            <v>신증설</v>
          </cell>
          <cell r="K1298" t="str">
            <v>[시간내] 정보통신 케이블 및 콘넥터류 전원케이블 FR-8 4㎟ x 3C 신증설</v>
          </cell>
          <cell r="L1298" t="str">
            <v>M</v>
          </cell>
          <cell r="M1298">
            <v>8722</v>
          </cell>
          <cell r="N1298">
            <v>9074</v>
          </cell>
          <cell r="Q1298" t="str">
            <v>단순정비</v>
          </cell>
          <cell r="R1298">
            <v>4420</v>
          </cell>
        </row>
        <row r="1299">
          <cell r="B1299">
            <v>20002298</v>
          </cell>
          <cell r="E1299" t="str">
            <v>단순공사</v>
          </cell>
          <cell r="F1299" t="str">
            <v>[시간내]</v>
          </cell>
          <cell r="G1299" t="str">
            <v>정보통신 케이블 및 콘넥터류</v>
          </cell>
          <cell r="H1299" t="str">
            <v>전원케이블</v>
          </cell>
          <cell r="I1299" t="str">
            <v>FR-8 4㎟ x 3C</v>
          </cell>
          <cell r="J1299" t="str">
            <v>철거(불용)</v>
          </cell>
          <cell r="K1299" t="str">
            <v>[시간내] 정보통신 케이블 및 콘넥터류 전원케이블 FR-8 4㎟ x 3C 철거(불용)</v>
          </cell>
          <cell r="L1299" t="str">
            <v>M</v>
          </cell>
          <cell r="M1299">
            <v>4361</v>
          </cell>
          <cell r="N1299">
            <v>4536</v>
          </cell>
          <cell r="Q1299" t="str">
            <v>단순정비</v>
          </cell>
          <cell r="R1299">
            <v>2209</v>
          </cell>
        </row>
        <row r="1300">
          <cell r="B1300">
            <v>20002299</v>
          </cell>
          <cell r="E1300" t="str">
            <v>단순공사</v>
          </cell>
          <cell r="F1300" t="str">
            <v>[시간내]</v>
          </cell>
          <cell r="G1300" t="str">
            <v>정보통신 케이블 및 콘넥터류</v>
          </cell>
          <cell r="H1300" t="str">
            <v>전원케이블</v>
          </cell>
          <cell r="I1300" t="str">
            <v>FR-8 4㎟ x 3C</v>
          </cell>
          <cell r="J1300" t="str">
            <v>철거(재사용)</v>
          </cell>
          <cell r="K1300" t="str">
            <v>[시간내] 정보통신 케이블 및 콘넥터류 전원케이블 FR-8 4㎟ x 3C 철거(재사용)</v>
          </cell>
          <cell r="L1300" t="str">
            <v>M</v>
          </cell>
          <cell r="M1300">
            <v>7849</v>
          </cell>
          <cell r="N1300">
            <v>8167</v>
          </cell>
          <cell r="Q1300" t="str">
            <v>단순정비</v>
          </cell>
          <cell r="R1300">
            <v>3978</v>
          </cell>
        </row>
        <row r="1301">
          <cell r="B1301">
            <v>20002300</v>
          </cell>
          <cell r="E1301" t="str">
            <v>단순공사</v>
          </cell>
          <cell r="F1301" t="str">
            <v>[시간내]</v>
          </cell>
          <cell r="G1301" t="str">
            <v>정보통신 케이블 및 콘넥터류</v>
          </cell>
          <cell r="H1301" t="str">
            <v>전원케이블</v>
          </cell>
          <cell r="I1301" t="str">
            <v>FR-8 4㎟ x 3C</v>
          </cell>
          <cell r="J1301" t="str">
            <v>이설</v>
          </cell>
          <cell r="K1301" t="str">
            <v>[시간내] 정보통신 케이블 및 콘넥터류 전원케이블 FR-8 4㎟ x 3C 이설</v>
          </cell>
          <cell r="L1301" t="str">
            <v>M</v>
          </cell>
          <cell r="M1301">
            <v>16573</v>
          </cell>
          <cell r="N1301">
            <v>17244</v>
          </cell>
          <cell r="Q1301" t="str">
            <v>단순정비</v>
          </cell>
          <cell r="R1301">
            <v>8400</v>
          </cell>
        </row>
        <row r="1302">
          <cell r="B1302">
            <v>20002301</v>
          </cell>
          <cell r="E1302" t="str">
            <v>단순공사</v>
          </cell>
          <cell r="F1302" t="str">
            <v>[시간내]</v>
          </cell>
          <cell r="G1302" t="str">
            <v>정보통신 케이블 및 콘넥터류</v>
          </cell>
          <cell r="H1302" t="str">
            <v>전원케이블</v>
          </cell>
          <cell r="I1302" t="str">
            <v>FR-8 6㎟ x 3C</v>
          </cell>
          <cell r="J1302" t="str">
            <v>신증설</v>
          </cell>
          <cell r="K1302" t="str">
            <v>[시간내] 정보통신 케이블 및 콘넥터류 전원케이블 FR-8 6㎟ x 3C 신증설</v>
          </cell>
          <cell r="L1302" t="str">
            <v>M</v>
          </cell>
          <cell r="M1302">
            <v>10306</v>
          </cell>
          <cell r="N1302">
            <v>10725</v>
          </cell>
          <cell r="Q1302" t="str">
            <v>단순정비</v>
          </cell>
          <cell r="R1302">
            <v>5224</v>
          </cell>
        </row>
        <row r="1303">
          <cell r="B1303">
            <v>20002302</v>
          </cell>
          <cell r="E1303" t="str">
            <v>단순공사</v>
          </cell>
          <cell r="F1303" t="str">
            <v>[시간내]</v>
          </cell>
          <cell r="G1303" t="str">
            <v>정보통신 케이블 및 콘넥터류</v>
          </cell>
          <cell r="H1303" t="str">
            <v>전원케이블</v>
          </cell>
          <cell r="I1303" t="str">
            <v>FR-8 6㎟ x 3C</v>
          </cell>
          <cell r="J1303" t="str">
            <v>철거(불용)</v>
          </cell>
          <cell r="K1303" t="str">
            <v>[시간내] 정보통신 케이블 및 콘넥터류 전원케이블 FR-8 6㎟ x 3C 철거(불용)</v>
          </cell>
          <cell r="L1303" t="str">
            <v>M</v>
          </cell>
          <cell r="M1303">
            <v>5152</v>
          </cell>
          <cell r="N1303">
            <v>5361</v>
          </cell>
          <cell r="Q1303" t="str">
            <v>단순정비</v>
          </cell>
          <cell r="R1303">
            <v>2611</v>
          </cell>
        </row>
        <row r="1304">
          <cell r="B1304">
            <v>20002303</v>
          </cell>
          <cell r="E1304" t="str">
            <v>단순공사</v>
          </cell>
          <cell r="F1304" t="str">
            <v>[시간내]</v>
          </cell>
          <cell r="G1304" t="str">
            <v>정보통신 케이블 및 콘넥터류</v>
          </cell>
          <cell r="H1304" t="str">
            <v>전원케이블</v>
          </cell>
          <cell r="I1304" t="str">
            <v>FR-8 6㎟ x 3C</v>
          </cell>
          <cell r="J1304" t="str">
            <v>철거(재사용)</v>
          </cell>
          <cell r="K1304" t="str">
            <v>[시간내] 정보통신 케이블 및 콘넥터류 전원케이블 FR-8 6㎟ x 3C 철거(재사용)</v>
          </cell>
          <cell r="L1304" t="str">
            <v>M</v>
          </cell>
          <cell r="M1304">
            <v>9277</v>
          </cell>
          <cell r="N1304">
            <v>9653</v>
          </cell>
          <cell r="Q1304" t="str">
            <v>단순정비</v>
          </cell>
          <cell r="R1304">
            <v>4702</v>
          </cell>
        </row>
        <row r="1305">
          <cell r="B1305">
            <v>20002304</v>
          </cell>
          <cell r="E1305" t="str">
            <v>단순공사</v>
          </cell>
          <cell r="F1305" t="str">
            <v>[시간내]</v>
          </cell>
          <cell r="G1305" t="str">
            <v>정보통신 케이블 및 콘넥터류</v>
          </cell>
          <cell r="H1305" t="str">
            <v>전원케이블</v>
          </cell>
          <cell r="I1305" t="str">
            <v>FR-8 6㎟ x 3C</v>
          </cell>
          <cell r="J1305" t="str">
            <v>이설</v>
          </cell>
          <cell r="K1305" t="str">
            <v>[시간내] 정보통신 케이블 및 콘넥터류 전원케이블 FR-8 6㎟ x 3C 이설</v>
          </cell>
          <cell r="L1305" t="str">
            <v>M</v>
          </cell>
          <cell r="M1305">
            <v>19588</v>
          </cell>
          <cell r="N1305">
            <v>20380</v>
          </cell>
          <cell r="Q1305" t="str">
            <v>단순정비</v>
          </cell>
          <cell r="R1305">
            <v>9927</v>
          </cell>
        </row>
        <row r="1306">
          <cell r="B1306">
            <v>20002305</v>
          </cell>
          <cell r="E1306" t="str">
            <v>단순공사</v>
          </cell>
          <cell r="F1306" t="str">
            <v>[시간내]</v>
          </cell>
          <cell r="G1306" t="str">
            <v>정보통신 케이블 및 콘넥터류</v>
          </cell>
          <cell r="H1306" t="str">
            <v>제어케이블</v>
          </cell>
          <cell r="I1306" t="str">
            <v>CVV-S 1.5㎟ x 2C</v>
          </cell>
          <cell r="J1306" t="str">
            <v>신증설</v>
          </cell>
          <cell r="K1306" t="str">
            <v>[시간내] 정보통신 케이블 및 콘넥터류 제어케이블 CVV-S 1.5㎟ x 2C 신증설</v>
          </cell>
          <cell r="L1306" t="str">
            <v>M</v>
          </cell>
          <cell r="M1306">
            <v>4755</v>
          </cell>
          <cell r="N1306">
            <v>4947</v>
          </cell>
          <cell r="Q1306" t="str">
            <v>단순정비</v>
          </cell>
          <cell r="R1306">
            <v>2409</v>
          </cell>
        </row>
        <row r="1307">
          <cell r="B1307">
            <v>20002306</v>
          </cell>
          <cell r="E1307" t="str">
            <v>단순공사</v>
          </cell>
          <cell r="F1307" t="str">
            <v>[시간내]</v>
          </cell>
          <cell r="G1307" t="str">
            <v>정보통신 케이블 및 콘넥터류</v>
          </cell>
          <cell r="H1307" t="str">
            <v>제어케이블</v>
          </cell>
          <cell r="I1307" t="str">
            <v>CVV-S 1.5㎟ x 2C</v>
          </cell>
          <cell r="J1307" t="str">
            <v>철거(불용)</v>
          </cell>
          <cell r="K1307" t="str">
            <v>[시간내] 정보통신 케이블 및 콘넥터류 제어케이블 CVV-S 1.5㎟ x 2C 철거(불용)</v>
          </cell>
          <cell r="L1307" t="str">
            <v>M</v>
          </cell>
          <cell r="M1307">
            <v>2376</v>
          </cell>
          <cell r="N1307">
            <v>2472</v>
          </cell>
          <cell r="Q1307" t="str">
            <v>단순정비</v>
          </cell>
          <cell r="R1307">
            <v>1204</v>
          </cell>
        </row>
        <row r="1308">
          <cell r="B1308">
            <v>20002307</v>
          </cell>
          <cell r="E1308" t="str">
            <v>단순공사</v>
          </cell>
          <cell r="F1308" t="str">
            <v>[시간내]</v>
          </cell>
          <cell r="G1308" t="str">
            <v>정보통신 케이블 및 콘넥터류</v>
          </cell>
          <cell r="H1308" t="str">
            <v>제어케이블</v>
          </cell>
          <cell r="I1308" t="str">
            <v>CVV-S 1.5㎟ x 2C</v>
          </cell>
          <cell r="J1308" t="str">
            <v>철거(재사용)</v>
          </cell>
          <cell r="K1308" t="str">
            <v>[시간내] 정보통신 케이블 및 콘넥터류 제어케이블 CVV-S 1.5㎟ x 2C 철거(재사용)</v>
          </cell>
          <cell r="L1308" t="str">
            <v>M</v>
          </cell>
          <cell r="M1308">
            <v>4281</v>
          </cell>
          <cell r="N1308">
            <v>4453</v>
          </cell>
          <cell r="Q1308" t="str">
            <v>단순정비</v>
          </cell>
          <cell r="R1308">
            <v>2169</v>
          </cell>
        </row>
        <row r="1309">
          <cell r="B1309">
            <v>20002308</v>
          </cell>
          <cell r="E1309" t="str">
            <v>단순공사</v>
          </cell>
          <cell r="F1309" t="str">
            <v>[시간내]</v>
          </cell>
          <cell r="G1309" t="str">
            <v>정보통신 케이블 및 콘넥터류</v>
          </cell>
          <cell r="H1309" t="str">
            <v>제어케이블</v>
          </cell>
          <cell r="I1309" t="str">
            <v>CVV-S 1.5㎟ x 2C</v>
          </cell>
          <cell r="J1309" t="str">
            <v>이설</v>
          </cell>
          <cell r="K1309" t="str">
            <v>[시간내] 정보통신 케이블 및 콘넥터류 제어케이블 CVV-S 1.5㎟ x 2C 이설</v>
          </cell>
          <cell r="L1309" t="str">
            <v>M</v>
          </cell>
          <cell r="M1309">
            <v>9040</v>
          </cell>
          <cell r="N1309">
            <v>9404</v>
          </cell>
          <cell r="Q1309" t="str">
            <v>단순정비</v>
          </cell>
          <cell r="R1309">
            <v>4581</v>
          </cell>
        </row>
        <row r="1310">
          <cell r="B1310">
            <v>20002309</v>
          </cell>
          <cell r="E1310" t="str">
            <v>단순공사</v>
          </cell>
          <cell r="F1310" t="str">
            <v>[시간내]</v>
          </cell>
          <cell r="G1310" t="str">
            <v>정보통신 케이블 및 콘넥터류</v>
          </cell>
          <cell r="H1310" t="str">
            <v>스피커케이블</v>
          </cell>
          <cell r="I1310" t="str">
            <v>5.6㎟-4C이하(바닥)</v>
          </cell>
          <cell r="J1310" t="str">
            <v>신증설</v>
          </cell>
          <cell r="K1310" t="str">
            <v>[시간내] 정보통신 케이블 및 콘넥터류 스피커케이블 5.6㎟-4C이하(바닥) 신증설</v>
          </cell>
          <cell r="L1310" t="str">
            <v>M</v>
          </cell>
          <cell r="M1310">
            <v>3537</v>
          </cell>
          <cell r="N1310">
            <v>3792</v>
          </cell>
          <cell r="Q1310" t="str">
            <v>단순정비</v>
          </cell>
          <cell r="R1310">
            <v>1847</v>
          </cell>
        </row>
        <row r="1311">
          <cell r="B1311">
            <v>20002310</v>
          </cell>
          <cell r="E1311" t="str">
            <v>단순공사</v>
          </cell>
          <cell r="F1311" t="str">
            <v>[시간내]</v>
          </cell>
          <cell r="G1311" t="str">
            <v>정보통신 케이블 및 콘넥터류</v>
          </cell>
          <cell r="H1311" t="str">
            <v>스피커케이블</v>
          </cell>
          <cell r="I1311" t="str">
            <v>5.6㎟-4C이하(바닥)</v>
          </cell>
          <cell r="J1311" t="str">
            <v>철거(불용)</v>
          </cell>
          <cell r="K1311" t="str">
            <v>[시간내] 정보통신 케이블 및 콘넥터류 스피커케이블 5.6㎟-4C이하(바닥) 철거(불용)</v>
          </cell>
          <cell r="L1311" t="str">
            <v>M</v>
          </cell>
          <cell r="M1311">
            <v>1767</v>
          </cell>
          <cell r="N1311">
            <v>1895</v>
          </cell>
          <cell r="Q1311" t="str">
            <v>단순정비</v>
          </cell>
          <cell r="R1311">
            <v>923</v>
          </cell>
        </row>
        <row r="1312">
          <cell r="B1312">
            <v>20002311</v>
          </cell>
          <cell r="E1312" t="str">
            <v>단순공사</v>
          </cell>
          <cell r="F1312" t="str">
            <v>[시간내]</v>
          </cell>
          <cell r="G1312" t="str">
            <v>정보통신 케이블 및 콘넥터류</v>
          </cell>
          <cell r="H1312" t="str">
            <v>스피커케이블</v>
          </cell>
          <cell r="I1312" t="str">
            <v>5.6㎟-4C이하(바닥)</v>
          </cell>
          <cell r="J1312" t="str">
            <v>철거(재사용)</v>
          </cell>
          <cell r="K1312" t="str">
            <v>[시간내] 정보통신 케이블 및 콘넥터류 스피커케이블 5.6㎟-4C이하(바닥) 철거(재사용)</v>
          </cell>
          <cell r="L1312" t="str">
            <v>M</v>
          </cell>
          <cell r="M1312">
            <v>2830</v>
          </cell>
          <cell r="N1312">
            <v>3035</v>
          </cell>
          <cell r="Q1312" t="str">
            <v>단순정비</v>
          </cell>
          <cell r="R1312">
            <v>1478</v>
          </cell>
        </row>
        <row r="1313">
          <cell r="B1313">
            <v>20002312</v>
          </cell>
          <cell r="E1313" t="str">
            <v>단순공사</v>
          </cell>
          <cell r="F1313" t="str">
            <v>[시간내]</v>
          </cell>
          <cell r="G1313" t="str">
            <v>정보통신 케이블 및 콘넥터류</v>
          </cell>
          <cell r="H1313" t="str">
            <v>스피커케이블</v>
          </cell>
          <cell r="I1313" t="str">
            <v>5.6㎟-4C이하(바닥)</v>
          </cell>
          <cell r="J1313" t="str">
            <v>이설</v>
          </cell>
          <cell r="K1313" t="str">
            <v>[시간내] 정보통신 케이블 및 콘넥터류 스피커케이블 5.6㎟-4C이하(바닥) 이설</v>
          </cell>
          <cell r="L1313" t="str">
            <v>M</v>
          </cell>
          <cell r="M1313">
            <v>6369</v>
          </cell>
          <cell r="N1313">
            <v>6830</v>
          </cell>
          <cell r="Q1313" t="str">
            <v>단순정비</v>
          </cell>
          <cell r="R1313">
            <v>3327</v>
          </cell>
        </row>
        <row r="1314">
          <cell r="B1314">
            <v>20002313</v>
          </cell>
          <cell r="E1314" t="str">
            <v>단순공사</v>
          </cell>
          <cell r="F1314" t="str">
            <v>[시간내]</v>
          </cell>
          <cell r="G1314" t="str">
            <v>정보통신 케이블 및 콘넥터류</v>
          </cell>
          <cell r="H1314" t="str">
            <v>스피커케이블</v>
          </cell>
          <cell r="I1314" t="str">
            <v>5.6㎟-4C이하(천장)</v>
          </cell>
          <cell r="J1314" t="str">
            <v>신증설</v>
          </cell>
          <cell r="K1314" t="str">
            <v>[시간내] 정보통신 케이블 및 콘넥터류 스피커케이블 5.6㎟-4C이하(천장) 신증설</v>
          </cell>
          <cell r="L1314" t="str">
            <v>M</v>
          </cell>
          <cell r="M1314">
            <v>4244</v>
          </cell>
          <cell r="N1314">
            <v>4553</v>
          </cell>
          <cell r="Q1314" t="str">
            <v>단순정비</v>
          </cell>
          <cell r="R1314">
            <v>2217</v>
          </cell>
        </row>
        <row r="1315">
          <cell r="B1315">
            <v>20002314</v>
          </cell>
          <cell r="E1315" t="str">
            <v>단순공사</v>
          </cell>
          <cell r="F1315" t="str">
            <v>[시간내]</v>
          </cell>
          <cell r="G1315" t="str">
            <v>정보통신 케이블 및 콘넥터류</v>
          </cell>
          <cell r="H1315" t="str">
            <v>스피커케이블</v>
          </cell>
          <cell r="I1315" t="str">
            <v>5.6㎟-4C이하(천장)</v>
          </cell>
          <cell r="J1315" t="str">
            <v>철거(불용)</v>
          </cell>
          <cell r="K1315" t="str">
            <v>[시간내] 정보통신 케이블 및 콘넥터류 스피커케이블 5.6㎟-4C이하(천장) 철거(불용)</v>
          </cell>
          <cell r="L1315" t="str">
            <v>M</v>
          </cell>
          <cell r="M1315">
            <v>2120</v>
          </cell>
          <cell r="N1315">
            <v>2275</v>
          </cell>
          <cell r="Q1315" t="str">
            <v>단순정비</v>
          </cell>
          <cell r="R1315">
            <v>1108</v>
          </cell>
        </row>
        <row r="1316">
          <cell r="B1316">
            <v>20002315</v>
          </cell>
          <cell r="E1316" t="str">
            <v>단순공사</v>
          </cell>
          <cell r="F1316" t="str">
            <v>[시간내]</v>
          </cell>
          <cell r="G1316" t="str">
            <v>정보통신 케이블 및 콘넥터류</v>
          </cell>
          <cell r="H1316" t="str">
            <v>스피커케이블</v>
          </cell>
          <cell r="I1316" t="str">
            <v>5.6㎟-4C이하(천장)</v>
          </cell>
          <cell r="J1316" t="str">
            <v>철거(재사용)</v>
          </cell>
          <cell r="K1316" t="str">
            <v>[시간내] 정보통신 케이블 및 콘넥터류 스피커케이블 5.6㎟-4C이하(천장) 철거(재사용)</v>
          </cell>
          <cell r="L1316" t="str">
            <v>M</v>
          </cell>
          <cell r="M1316">
            <v>3395</v>
          </cell>
          <cell r="N1316">
            <v>3642</v>
          </cell>
          <cell r="Q1316" t="str">
            <v>단순정비</v>
          </cell>
          <cell r="R1316">
            <v>1774</v>
          </cell>
        </row>
        <row r="1317">
          <cell r="B1317">
            <v>20002316</v>
          </cell>
          <cell r="E1317" t="str">
            <v>단순공사</v>
          </cell>
          <cell r="F1317" t="str">
            <v>[시간내]</v>
          </cell>
          <cell r="G1317" t="str">
            <v>정보통신 케이블 및 콘넥터류</v>
          </cell>
          <cell r="H1317" t="str">
            <v>스피커케이블</v>
          </cell>
          <cell r="I1317" t="str">
            <v>5.6㎟-4C이하(천장)</v>
          </cell>
          <cell r="J1317" t="str">
            <v>이설</v>
          </cell>
          <cell r="K1317" t="str">
            <v>[시간내] 정보통신 케이블 및 콘넥터류 스피커케이블 5.6㎟-4C이하(천장) 이설</v>
          </cell>
          <cell r="L1317" t="str">
            <v>M</v>
          </cell>
          <cell r="M1317">
            <v>7642</v>
          </cell>
          <cell r="N1317">
            <v>8196</v>
          </cell>
          <cell r="Q1317" t="str">
            <v>단순정비</v>
          </cell>
          <cell r="R1317">
            <v>3992</v>
          </cell>
        </row>
        <row r="1318">
          <cell r="B1318">
            <v>20002317</v>
          </cell>
          <cell r="E1318" t="str">
            <v>단순공사</v>
          </cell>
          <cell r="F1318" t="str">
            <v>[시간내]</v>
          </cell>
          <cell r="G1318" t="str">
            <v>정보통신 케이블 및 콘넥터류</v>
          </cell>
          <cell r="H1318" t="str">
            <v>LAN 콘넥터</v>
          </cell>
          <cell r="I1318" t="str">
            <v>RJ-45(RJ45-8pin-plug)</v>
          </cell>
          <cell r="J1318" t="str">
            <v>신증설</v>
          </cell>
          <cell r="K1318" t="str">
            <v>[시간내] 정보통신 케이블 및 콘넥터류 LAN 콘넥터 RJ-45(RJ45-8pin-plug) 신증설</v>
          </cell>
          <cell r="L1318" t="str">
            <v>EA</v>
          </cell>
          <cell r="M1318">
            <v>4296</v>
          </cell>
          <cell r="N1318">
            <v>4606</v>
          </cell>
          <cell r="Q1318" t="str">
            <v>단순정비</v>
          </cell>
          <cell r="R1318">
            <v>2243</v>
          </cell>
        </row>
        <row r="1319">
          <cell r="B1319">
            <v>20002318</v>
          </cell>
          <cell r="E1319" t="str">
            <v>단순공사</v>
          </cell>
          <cell r="F1319" t="str">
            <v>[시간내]</v>
          </cell>
          <cell r="G1319" t="str">
            <v>정보통신 케이블 및 콘넥터류</v>
          </cell>
          <cell r="H1319" t="str">
            <v>LAN Outlet</v>
          </cell>
          <cell r="I1319" t="str">
            <v>4구이하</v>
          </cell>
          <cell r="J1319" t="str">
            <v>신증설</v>
          </cell>
          <cell r="K1319" t="str">
            <v>[시간내] 정보통신 케이블 및 콘넥터류 LAN Outlet 4구이하 신증설</v>
          </cell>
          <cell r="L1319" t="str">
            <v>EA</v>
          </cell>
          <cell r="M1319">
            <v>37923</v>
          </cell>
          <cell r="N1319">
            <v>40665</v>
          </cell>
          <cell r="Q1319" t="str">
            <v>단순정비</v>
          </cell>
          <cell r="R1319">
            <v>19809</v>
          </cell>
        </row>
        <row r="1320">
          <cell r="B1320">
            <v>20002319</v>
          </cell>
          <cell r="E1320" t="str">
            <v>단순공사</v>
          </cell>
          <cell r="F1320" t="str">
            <v>[시간내]</v>
          </cell>
          <cell r="G1320" t="str">
            <v>정보통신 케이블 및 콘넥터류</v>
          </cell>
          <cell r="H1320" t="str">
            <v>LAN Outlet</v>
          </cell>
          <cell r="I1320" t="str">
            <v>4구이하</v>
          </cell>
          <cell r="J1320" t="str">
            <v>철거(불용)</v>
          </cell>
          <cell r="K1320" t="str">
            <v>[시간내] 정보통신 케이블 및 콘넥터류 LAN Outlet 4구이하 철거(불용)</v>
          </cell>
          <cell r="L1320" t="str">
            <v>EA</v>
          </cell>
          <cell r="M1320">
            <v>18961</v>
          </cell>
          <cell r="N1320">
            <v>12197</v>
          </cell>
          <cell r="Q1320" t="str">
            <v>단순정비</v>
          </cell>
          <cell r="R1320">
            <v>5941</v>
          </cell>
        </row>
        <row r="1321">
          <cell r="B1321">
            <v>20002320</v>
          </cell>
          <cell r="E1321" t="str">
            <v>단순공사</v>
          </cell>
          <cell r="F1321" t="str">
            <v>[시간내]</v>
          </cell>
          <cell r="G1321" t="str">
            <v>정보통신 케이블 및 콘넥터류</v>
          </cell>
          <cell r="H1321" t="str">
            <v>LAN Outlet</v>
          </cell>
          <cell r="I1321" t="str">
            <v>4구이하</v>
          </cell>
          <cell r="J1321" t="str">
            <v>철거(재사용)</v>
          </cell>
          <cell r="K1321" t="str">
            <v>[시간내] 정보통신 케이블 및 콘넥터류 LAN Outlet 4구이하 철거(재사용)</v>
          </cell>
          <cell r="L1321" t="str">
            <v>EA</v>
          </cell>
          <cell r="M1321">
            <v>30338</v>
          </cell>
          <cell r="N1321">
            <v>32529</v>
          </cell>
          <cell r="Q1321" t="str">
            <v>단순정비</v>
          </cell>
          <cell r="R1321">
            <v>15846</v>
          </cell>
        </row>
        <row r="1322">
          <cell r="B1322">
            <v>20002321</v>
          </cell>
          <cell r="E1322" t="str">
            <v>단순공사</v>
          </cell>
          <cell r="F1322" t="str">
            <v>[시간내]</v>
          </cell>
          <cell r="G1322" t="str">
            <v>정보통신 케이블 및 콘넥터류</v>
          </cell>
          <cell r="H1322" t="str">
            <v>LAN Outlet</v>
          </cell>
          <cell r="I1322" t="str">
            <v>4구이하</v>
          </cell>
          <cell r="J1322" t="str">
            <v>이설</v>
          </cell>
          <cell r="K1322" t="str">
            <v>[시간내] 정보통신 케이블 및 콘넥터류 LAN Outlet 4구이하 이설</v>
          </cell>
          <cell r="L1322" t="str">
            <v>EA</v>
          </cell>
          <cell r="M1322">
            <v>68262</v>
          </cell>
          <cell r="N1322">
            <v>73198</v>
          </cell>
          <cell r="Q1322" t="str">
            <v>단순정비</v>
          </cell>
          <cell r="R1322">
            <v>35657</v>
          </cell>
        </row>
        <row r="1323">
          <cell r="B1323">
            <v>20002322</v>
          </cell>
          <cell r="E1323" t="str">
            <v>단순공사</v>
          </cell>
          <cell r="F1323" t="str">
            <v>[시간내]</v>
          </cell>
          <cell r="G1323" t="str">
            <v>정보통신 케이블 및 콘넥터류</v>
          </cell>
          <cell r="H1323" t="str">
            <v>패치판넬</v>
          </cell>
          <cell r="I1323" t="str">
            <v xml:space="preserve">24포트 </v>
          </cell>
          <cell r="J1323" t="str">
            <v>신증설</v>
          </cell>
          <cell r="K1323" t="str">
            <v>[시간내] 정보통신 케이블 및 콘넥터류 패치판넬 24포트  신증설</v>
          </cell>
          <cell r="L1323" t="str">
            <v>EA</v>
          </cell>
          <cell r="M1323">
            <v>89346</v>
          </cell>
          <cell r="N1323">
            <v>96426</v>
          </cell>
          <cell r="Q1323" t="str">
            <v>단순정비</v>
          </cell>
          <cell r="R1323">
            <v>46972</v>
          </cell>
        </row>
        <row r="1324">
          <cell r="B1324">
            <v>20002323</v>
          </cell>
          <cell r="E1324" t="str">
            <v>단순공사</v>
          </cell>
          <cell r="F1324" t="str">
            <v>[시간내]</v>
          </cell>
          <cell r="G1324" t="str">
            <v>정보통신 케이블 및 콘넥터류</v>
          </cell>
          <cell r="H1324" t="str">
            <v>패치판넬</v>
          </cell>
          <cell r="I1324" t="str">
            <v xml:space="preserve">24포트 </v>
          </cell>
          <cell r="J1324" t="str">
            <v>철거(불용)</v>
          </cell>
          <cell r="K1324" t="str">
            <v>[시간내] 정보통신 케이블 및 콘넥터류 패치판넬 24포트  철거(불용)</v>
          </cell>
          <cell r="L1324" t="str">
            <v>EA</v>
          </cell>
          <cell r="M1324">
            <v>26802</v>
          </cell>
          <cell r="N1324">
            <v>28926</v>
          </cell>
          <cell r="Q1324" t="str">
            <v>단순정비</v>
          </cell>
          <cell r="R1324">
            <v>14091</v>
          </cell>
        </row>
        <row r="1325">
          <cell r="B1325">
            <v>20002324</v>
          </cell>
          <cell r="E1325" t="str">
            <v>단순공사</v>
          </cell>
          <cell r="F1325" t="str">
            <v>[시간내]</v>
          </cell>
          <cell r="G1325" t="str">
            <v>정보통신 케이블 및 콘넥터류</v>
          </cell>
          <cell r="H1325" t="str">
            <v>패치판넬</v>
          </cell>
          <cell r="I1325" t="str">
            <v xml:space="preserve">24포트 </v>
          </cell>
          <cell r="J1325" t="str">
            <v>철거(재사용)</v>
          </cell>
          <cell r="K1325" t="str">
            <v>[시간내] 정보통신 케이블 및 콘넥터류 패치판넬 24포트  철거(재사용)</v>
          </cell>
          <cell r="L1325" t="str">
            <v>EA</v>
          </cell>
          <cell r="M1325">
            <v>71474</v>
          </cell>
          <cell r="N1325">
            <v>77139</v>
          </cell>
          <cell r="Q1325" t="str">
            <v>단순정비</v>
          </cell>
          <cell r="R1325">
            <v>37577</v>
          </cell>
        </row>
        <row r="1326">
          <cell r="B1326">
            <v>20002325</v>
          </cell>
          <cell r="E1326" t="str">
            <v>단순공사</v>
          </cell>
          <cell r="F1326" t="str">
            <v>[시간내]</v>
          </cell>
          <cell r="G1326" t="str">
            <v>정보통신 케이블 및 콘넥터류</v>
          </cell>
          <cell r="H1326" t="str">
            <v>패치판넬</v>
          </cell>
          <cell r="I1326" t="str">
            <v xml:space="preserve">24포트 </v>
          </cell>
          <cell r="J1326" t="str">
            <v>이설</v>
          </cell>
          <cell r="K1326" t="str">
            <v>[시간내] 정보통신 케이블 및 콘넥터류 패치판넬 24포트  이설</v>
          </cell>
          <cell r="L1326" t="str">
            <v>EA</v>
          </cell>
          <cell r="M1326">
            <v>160826</v>
          </cell>
          <cell r="N1326">
            <v>173568</v>
          </cell>
          <cell r="Q1326" t="str">
            <v>단순정비</v>
          </cell>
          <cell r="R1326">
            <v>84551</v>
          </cell>
        </row>
        <row r="1327">
          <cell r="B1327">
            <v>20002326</v>
          </cell>
          <cell r="E1327" t="str">
            <v>단순공사</v>
          </cell>
          <cell r="F1327" t="str">
            <v>[시간내]</v>
          </cell>
          <cell r="G1327" t="str">
            <v>정보통신 케이블 및 콘넥터류</v>
          </cell>
          <cell r="H1327" t="str">
            <v>전원콘센트</v>
          </cell>
          <cell r="I1327" t="str">
            <v>2P x 15A x 250V, 접지</v>
          </cell>
          <cell r="J1327" t="str">
            <v>신증설</v>
          </cell>
          <cell r="K1327" t="str">
            <v>[시간내] 정보통신 케이블 및 콘넥터류 전원콘센트 2P x 15A x 250V, 접지 신증설</v>
          </cell>
          <cell r="L1327" t="str">
            <v>EA</v>
          </cell>
          <cell r="M1327">
            <v>25706</v>
          </cell>
          <cell r="N1327">
            <v>28267</v>
          </cell>
          <cell r="Q1327" t="str">
            <v>단순정비</v>
          </cell>
          <cell r="R1327">
            <v>13769</v>
          </cell>
        </row>
        <row r="1328">
          <cell r="B1328">
            <v>20002327</v>
          </cell>
          <cell r="E1328" t="str">
            <v>단순공사</v>
          </cell>
          <cell r="F1328" t="str">
            <v>[시간내]</v>
          </cell>
          <cell r="G1328" t="str">
            <v>정보통신 케이블 및 콘넥터류</v>
          </cell>
          <cell r="H1328" t="str">
            <v>전원콘센트</v>
          </cell>
          <cell r="I1328" t="str">
            <v>2P x 15A x 250V, 접지</v>
          </cell>
          <cell r="J1328" t="str">
            <v>철거(불용)</v>
          </cell>
          <cell r="K1328" t="str">
            <v>[시간내] 정보통신 케이블 및 콘넥터류 전원콘센트 2P x 15A x 250V, 접지 철거(불용)</v>
          </cell>
          <cell r="L1328" t="str">
            <v>EA</v>
          </cell>
          <cell r="M1328">
            <v>7710</v>
          </cell>
          <cell r="N1328">
            <v>8477</v>
          </cell>
          <cell r="Q1328" t="str">
            <v>단순정비</v>
          </cell>
          <cell r="R1328">
            <v>4129</v>
          </cell>
        </row>
        <row r="1329">
          <cell r="B1329">
            <v>20002328</v>
          </cell>
          <cell r="E1329" t="str">
            <v>단순공사</v>
          </cell>
          <cell r="F1329" t="str">
            <v>[시간내]</v>
          </cell>
          <cell r="G1329" t="str">
            <v>정보통신 케이블 및 콘넥터류</v>
          </cell>
          <cell r="H1329" t="str">
            <v>전원콘센트</v>
          </cell>
          <cell r="I1329" t="str">
            <v>2P x 15A x 250V, 접지</v>
          </cell>
          <cell r="J1329" t="str">
            <v>철거(재사용)</v>
          </cell>
          <cell r="K1329" t="str">
            <v>[시간내] 정보통신 케이블 및 콘넥터류 전원콘센트 2P x 15A x 250V, 접지 철거(재사용)</v>
          </cell>
          <cell r="L1329" t="str">
            <v>EA</v>
          </cell>
          <cell r="M1329">
            <v>12850</v>
          </cell>
          <cell r="N1329">
            <v>14131</v>
          </cell>
          <cell r="Q1329" t="str">
            <v>단순정비</v>
          </cell>
          <cell r="R1329">
            <v>6883</v>
          </cell>
        </row>
        <row r="1330">
          <cell r="B1330">
            <v>20002329</v>
          </cell>
          <cell r="E1330" t="str">
            <v>단순공사</v>
          </cell>
          <cell r="F1330" t="str">
            <v>[시간내]</v>
          </cell>
          <cell r="G1330" t="str">
            <v>정보통신 케이블 및 콘넥터류</v>
          </cell>
          <cell r="H1330" t="str">
            <v>전원콘센트</v>
          </cell>
          <cell r="I1330" t="str">
            <v>2P x 15A x 250V, 접지</v>
          </cell>
          <cell r="J1330" t="str">
            <v>이설</v>
          </cell>
          <cell r="K1330" t="str">
            <v>[시간내] 정보통신 케이블 및 콘넥터류 전원콘센트 2P x 15A x 250V, 접지 이설</v>
          </cell>
          <cell r="L1330" t="str">
            <v>EA</v>
          </cell>
          <cell r="M1330">
            <v>38560</v>
          </cell>
          <cell r="N1330">
            <v>42402</v>
          </cell>
          <cell r="Q1330" t="str">
            <v>단순정비</v>
          </cell>
          <cell r="R1330">
            <v>20655</v>
          </cell>
        </row>
        <row r="1331">
          <cell r="B1331">
            <v>20002330</v>
          </cell>
          <cell r="E1331" t="str">
            <v>단순공사</v>
          </cell>
          <cell r="F1331" t="str">
            <v>[시간내]</v>
          </cell>
          <cell r="G1331" t="str">
            <v>정보통신 케이블 및 콘넥터류</v>
          </cell>
          <cell r="H1331" t="str">
            <v>전원콘센트</v>
          </cell>
          <cell r="I1331" t="str">
            <v>3P x 30A x 250V, 접지</v>
          </cell>
          <cell r="J1331" t="str">
            <v>신증설</v>
          </cell>
          <cell r="K1331" t="str">
            <v>[시간내] 정보통신 케이블 및 콘넥터류 전원콘센트 3P x 30A x 250V, 접지 신증설</v>
          </cell>
          <cell r="L1331" t="str">
            <v>EA</v>
          </cell>
          <cell r="M1331">
            <v>46595</v>
          </cell>
          <cell r="N1331">
            <v>51236</v>
          </cell>
          <cell r="Q1331" t="str">
            <v>단순정비</v>
          </cell>
          <cell r="R1331">
            <v>24959</v>
          </cell>
        </row>
        <row r="1332">
          <cell r="B1332">
            <v>20002331</v>
          </cell>
          <cell r="E1332" t="str">
            <v>단순공사</v>
          </cell>
          <cell r="F1332" t="str">
            <v>[시간내]</v>
          </cell>
          <cell r="G1332" t="str">
            <v>정보통신 케이블 및 콘넥터류</v>
          </cell>
          <cell r="H1332" t="str">
            <v>전원콘센트</v>
          </cell>
          <cell r="I1332" t="str">
            <v>3P x 30A x 250V, 접지</v>
          </cell>
          <cell r="J1332" t="str">
            <v>철거(불용)</v>
          </cell>
          <cell r="K1332" t="str">
            <v>[시간내] 정보통신 케이블 및 콘넥터류 전원콘센트 3P x 30A x 250V, 접지 철거(불용)</v>
          </cell>
          <cell r="L1332" t="str">
            <v>EA</v>
          </cell>
          <cell r="M1332">
            <v>13977</v>
          </cell>
          <cell r="N1332">
            <v>15368</v>
          </cell>
          <cell r="Q1332" t="str">
            <v>단순정비</v>
          </cell>
          <cell r="R1332">
            <v>7486</v>
          </cell>
        </row>
        <row r="1333">
          <cell r="B1333">
            <v>20002332</v>
          </cell>
          <cell r="E1333" t="str">
            <v>단순공사</v>
          </cell>
          <cell r="F1333" t="str">
            <v>[시간내]</v>
          </cell>
          <cell r="G1333" t="str">
            <v>정보통신 케이블 및 콘넥터류</v>
          </cell>
          <cell r="H1333" t="str">
            <v>전원콘센트</v>
          </cell>
          <cell r="I1333" t="str">
            <v>3P x 30A x 250V, 접지</v>
          </cell>
          <cell r="J1333" t="str">
            <v>철거(재사용)</v>
          </cell>
          <cell r="K1333" t="str">
            <v>[시간내] 정보통신 케이블 및 콘넥터류 전원콘센트 3P x 30A x 250V, 접지 철거(재사용)</v>
          </cell>
          <cell r="L1333" t="str">
            <v>EA</v>
          </cell>
          <cell r="M1333">
            <v>23294</v>
          </cell>
          <cell r="N1333">
            <v>25616</v>
          </cell>
          <cell r="Q1333" t="str">
            <v>단순정비</v>
          </cell>
          <cell r="R1333">
            <v>12478</v>
          </cell>
        </row>
        <row r="1334">
          <cell r="B1334">
            <v>20002333</v>
          </cell>
          <cell r="E1334" t="str">
            <v>단순공사</v>
          </cell>
          <cell r="F1334" t="str">
            <v>[시간내]</v>
          </cell>
          <cell r="G1334" t="str">
            <v>정보통신 케이블 및 콘넥터류</v>
          </cell>
          <cell r="H1334" t="str">
            <v>전원콘센트</v>
          </cell>
          <cell r="I1334" t="str">
            <v>3P x 30A x 250V, 접지</v>
          </cell>
          <cell r="J1334" t="str">
            <v>이설</v>
          </cell>
          <cell r="K1334" t="str">
            <v>[시간내] 정보통신 케이블 및 콘넥터류 전원콘센트 3P x 30A x 250V, 접지 이설</v>
          </cell>
          <cell r="L1334" t="str">
            <v>EA</v>
          </cell>
          <cell r="M1334">
            <v>69892</v>
          </cell>
          <cell r="N1334">
            <v>76855</v>
          </cell>
          <cell r="Q1334" t="str">
            <v>단순정비</v>
          </cell>
          <cell r="R1334">
            <v>37439</v>
          </cell>
        </row>
        <row r="1335">
          <cell r="B1335">
            <v>20002334</v>
          </cell>
          <cell r="E1335" t="str">
            <v>단순공사</v>
          </cell>
          <cell r="F1335" t="str">
            <v>[시간내]</v>
          </cell>
          <cell r="G1335" t="str">
            <v>정보통신 케이블 및 콘넥터류</v>
          </cell>
          <cell r="H1335" t="str">
            <v>몰드</v>
          </cell>
          <cell r="I1335" t="str">
            <v>바닥</v>
          </cell>
          <cell r="J1335" t="str">
            <v>신증설</v>
          </cell>
          <cell r="K1335" t="str">
            <v>[시간내] 정보통신 케이블 및 콘넥터류 몰드 바닥 신증설</v>
          </cell>
          <cell r="L1335" t="str">
            <v>M</v>
          </cell>
          <cell r="M1335">
            <v>6319</v>
          </cell>
          <cell r="N1335">
            <v>6775</v>
          </cell>
          <cell r="Q1335" t="str">
            <v>단순정비</v>
          </cell>
          <cell r="R1335">
            <v>3300</v>
          </cell>
        </row>
        <row r="1336">
          <cell r="B1336">
            <v>20002335</v>
          </cell>
          <cell r="E1336" t="str">
            <v>단순공사</v>
          </cell>
          <cell r="F1336" t="str">
            <v>[시간내]</v>
          </cell>
          <cell r="G1336" t="str">
            <v>정보통신 케이블 및 콘넥터류</v>
          </cell>
          <cell r="H1336" t="str">
            <v>몰드</v>
          </cell>
          <cell r="I1336" t="str">
            <v>바닥</v>
          </cell>
          <cell r="J1336" t="str">
            <v>철거</v>
          </cell>
          <cell r="K1336" t="str">
            <v>[시간내] 정보통신 케이블 및 콘넥터류 몰드 바닥 철거</v>
          </cell>
          <cell r="L1336" t="str">
            <v>M</v>
          </cell>
          <cell r="M1336">
            <v>1894</v>
          </cell>
          <cell r="N1336">
            <v>2031</v>
          </cell>
          <cell r="Q1336" t="str">
            <v>단순정비</v>
          </cell>
          <cell r="R1336">
            <v>989</v>
          </cell>
        </row>
        <row r="1337">
          <cell r="B1337">
            <v>20002336</v>
          </cell>
          <cell r="E1337" t="str">
            <v>단순공사</v>
          </cell>
          <cell r="F1337" t="str">
            <v>[시간내]</v>
          </cell>
          <cell r="G1337" t="str">
            <v>정보통신 케이블 및 콘넥터류</v>
          </cell>
          <cell r="H1337" t="str">
            <v>몰드</v>
          </cell>
          <cell r="I1337" t="str">
            <v>벽면</v>
          </cell>
          <cell r="J1337" t="str">
            <v>신증설</v>
          </cell>
          <cell r="K1337" t="str">
            <v>[시간내] 정보통신 케이블 및 콘넥터류 몰드 벽면 신증설</v>
          </cell>
          <cell r="L1337" t="str">
            <v>M</v>
          </cell>
          <cell r="M1337">
            <v>6950</v>
          </cell>
          <cell r="N1337">
            <v>7452</v>
          </cell>
          <cell r="Q1337" t="str">
            <v>단순정비</v>
          </cell>
          <cell r="R1337">
            <v>3630</v>
          </cell>
        </row>
        <row r="1338">
          <cell r="B1338">
            <v>20002337</v>
          </cell>
          <cell r="E1338" t="str">
            <v>단순공사</v>
          </cell>
          <cell r="F1338" t="str">
            <v>[시간내]</v>
          </cell>
          <cell r="G1338" t="str">
            <v>정보통신 케이블 및 콘넥터류</v>
          </cell>
          <cell r="H1338" t="str">
            <v>몰드</v>
          </cell>
          <cell r="I1338" t="str">
            <v>벽면</v>
          </cell>
          <cell r="J1338" t="str">
            <v>철거</v>
          </cell>
          <cell r="K1338" t="str">
            <v>[시간내] 정보통신 케이블 및 콘넥터류 몰드 벽면 철거</v>
          </cell>
          <cell r="L1338" t="str">
            <v>M</v>
          </cell>
          <cell r="M1338">
            <v>2084</v>
          </cell>
          <cell r="N1338">
            <v>2233</v>
          </cell>
          <cell r="Q1338" t="str">
            <v>단순정비</v>
          </cell>
          <cell r="R1338">
            <v>1087</v>
          </cell>
        </row>
        <row r="1339">
          <cell r="B1339">
            <v>20002338</v>
          </cell>
          <cell r="E1339" t="str">
            <v>단순공사</v>
          </cell>
          <cell r="F1339" t="str">
            <v>[시간내]</v>
          </cell>
          <cell r="G1339" t="str">
            <v>정보통신 케이블 및 콘넥터류</v>
          </cell>
          <cell r="H1339" t="str">
            <v>네트워크설비</v>
          </cell>
          <cell r="I1339" t="str">
            <v>게이트웨이(G/W)</v>
          </cell>
          <cell r="J1339" t="str">
            <v>신증설</v>
          </cell>
          <cell r="K1339" t="str">
            <v>[시간내] 정보통신 케이블 및 콘넥터류 네트워크설비 게이트웨이(G/W) 신증설</v>
          </cell>
          <cell r="L1339" t="str">
            <v>대</v>
          </cell>
          <cell r="M1339">
            <v>562798</v>
          </cell>
          <cell r="N1339">
            <v>622576</v>
          </cell>
          <cell r="Q1339" t="str">
            <v>단순정비</v>
          </cell>
          <cell r="R1339">
            <v>303281</v>
          </cell>
        </row>
        <row r="1340">
          <cell r="B1340">
            <v>20002339</v>
          </cell>
          <cell r="E1340" t="str">
            <v>단순공사</v>
          </cell>
          <cell r="F1340" t="str">
            <v>[시간내]</v>
          </cell>
          <cell r="G1340" t="str">
            <v>정보통신 케이블 및 콘넥터류</v>
          </cell>
          <cell r="H1340" t="str">
            <v>네트워크설비</v>
          </cell>
          <cell r="I1340" t="str">
            <v>게이트웨이(G/W)</v>
          </cell>
          <cell r="J1340" t="str">
            <v>철거(불용)</v>
          </cell>
          <cell r="K1340" t="str">
            <v>[시간내] 정보통신 케이블 및 콘넥터류 네트워크설비 게이트웨이(G/W) 철거(불용)</v>
          </cell>
          <cell r="L1340" t="str">
            <v>대</v>
          </cell>
          <cell r="M1340">
            <v>134667</v>
          </cell>
          <cell r="N1340">
            <v>150625</v>
          </cell>
          <cell r="Q1340" t="str">
            <v>단순정비</v>
          </cell>
          <cell r="R1340">
            <v>73375</v>
          </cell>
        </row>
        <row r="1341">
          <cell r="B1341">
            <v>20002340</v>
          </cell>
          <cell r="E1341" t="str">
            <v>단순공사</v>
          </cell>
          <cell r="F1341" t="str">
            <v>[시간내]</v>
          </cell>
          <cell r="G1341" t="str">
            <v>정보통신 케이블 및 콘넥터류</v>
          </cell>
          <cell r="H1341" t="str">
            <v>네트워크설비</v>
          </cell>
          <cell r="I1341" t="str">
            <v>게이트웨이(G/W)</v>
          </cell>
          <cell r="J1341" t="str">
            <v>철거(재사용)</v>
          </cell>
          <cell r="K1341" t="str">
            <v>[시간내] 정보통신 케이블 및 콘넥터류 네트워크설비 게이트웨이(G/W) 철거(재사용)</v>
          </cell>
          <cell r="L1341" t="str">
            <v>대</v>
          </cell>
          <cell r="M1341">
            <v>215467</v>
          </cell>
          <cell r="N1341">
            <v>241000</v>
          </cell>
          <cell r="Q1341" t="str">
            <v>단순정비</v>
          </cell>
          <cell r="R1341">
            <v>117400</v>
          </cell>
        </row>
        <row r="1342">
          <cell r="B1342">
            <v>20002341</v>
          </cell>
          <cell r="E1342" t="str">
            <v>단순공사</v>
          </cell>
          <cell r="F1342" t="str">
            <v>[시간내]</v>
          </cell>
          <cell r="G1342" t="str">
            <v>정보통신 케이블 및 콘넥터류</v>
          </cell>
          <cell r="H1342" t="str">
            <v>네트워크설비</v>
          </cell>
          <cell r="I1342" t="str">
            <v>게이트웨이(G/W)</v>
          </cell>
          <cell r="J1342" t="str">
            <v>이설</v>
          </cell>
          <cell r="K1342" t="str">
            <v>[시간내] 정보통신 케이블 및 콘넥터류 네트워크설비 게이트웨이(G/W) 이설</v>
          </cell>
          <cell r="L1342" t="str">
            <v>대</v>
          </cell>
          <cell r="M1342">
            <v>778269</v>
          </cell>
          <cell r="N1342">
            <v>863580</v>
          </cell>
          <cell r="Q1342" t="str">
            <v>단순정비</v>
          </cell>
          <cell r="R1342">
            <v>420684</v>
          </cell>
        </row>
        <row r="1343">
          <cell r="B1343">
            <v>20002342</v>
          </cell>
          <cell r="E1343" t="str">
            <v>단순공사</v>
          </cell>
          <cell r="F1343" t="str">
            <v>[시간내]</v>
          </cell>
          <cell r="G1343" t="str">
            <v>정보통신 케이블 및 콘넥터류</v>
          </cell>
          <cell r="H1343" t="str">
            <v>네트워크설비</v>
          </cell>
          <cell r="I1343" t="str">
            <v>터미널서버</v>
          </cell>
          <cell r="J1343" t="str">
            <v>신증설</v>
          </cell>
          <cell r="K1343" t="str">
            <v>[시간내] 정보통신 케이블 및 콘넥터류 네트워크설비 터미널서버 신증설</v>
          </cell>
          <cell r="L1343" t="str">
            <v>대</v>
          </cell>
          <cell r="M1343">
            <v>242786</v>
          </cell>
          <cell r="N1343">
            <v>269450</v>
          </cell>
          <cell r="Q1343" t="str">
            <v>단순정비</v>
          </cell>
          <cell r="R1343">
            <v>131259</v>
          </cell>
        </row>
        <row r="1344">
          <cell r="B1344">
            <v>20002343</v>
          </cell>
          <cell r="E1344" t="str">
            <v>단순공사</v>
          </cell>
          <cell r="F1344" t="str">
            <v>[시간내]</v>
          </cell>
          <cell r="G1344" t="str">
            <v>정보통신 케이블 및 콘넥터류</v>
          </cell>
          <cell r="H1344" t="str">
            <v>네트워크설비</v>
          </cell>
          <cell r="I1344" t="str">
            <v>터미널서버</v>
          </cell>
          <cell r="J1344" t="str">
            <v>철거(불용)</v>
          </cell>
          <cell r="K1344" t="str">
            <v>[시간내] 정보통신 케이블 및 콘넥터류 네트워크설비 터미널서버 철거(불용)</v>
          </cell>
          <cell r="L1344" t="str">
            <v>대</v>
          </cell>
          <cell r="M1344">
            <v>69263</v>
          </cell>
          <cell r="N1344">
            <v>77646</v>
          </cell>
          <cell r="Q1344" t="str">
            <v>단순정비</v>
          </cell>
          <cell r="R1344">
            <v>37824</v>
          </cell>
        </row>
        <row r="1345">
          <cell r="B1345">
            <v>20002344</v>
          </cell>
          <cell r="E1345" t="str">
            <v>단순공사</v>
          </cell>
          <cell r="F1345" t="str">
            <v>[시간내]</v>
          </cell>
          <cell r="G1345" t="str">
            <v>정보통신 케이블 및 콘넥터류</v>
          </cell>
          <cell r="H1345" t="str">
            <v>네트워크설비</v>
          </cell>
          <cell r="I1345" t="str">
            <v>터미널서버</v>
          </cell>
          <cell r="J1345" t="str">
            <v>철거(재사용)</v>
          </cell>
          <cell r="K1345" t="str">
            <v>[시간내] 정보통신 케이블 및 콘넥터류 네트워크설비 터미널서버 철거(재사용)</v>
          </cell>
          <cell r="L1345" t="str">
            <v>대</v>
          </cell>
          <cell r="M1345">
            <v>110824</v>
          </cell>
          <cell r="N1345">
            <v>124236</v>
          </cell>
          <cell r="Q1345" t="str">
            <v>단순정비</v>
          </cell>
          <cell r="R1345">
            <v>60520</v>
          </cell>
        </row>
        <row r="1346">
          <cell r="B1346">
            <v>20002345</v>
          </cell>
          <cell r="E1346" t="str">
            <v>단순공사</v>
          </cell>
          <cell r="F1346" t="str">
            <v>[시간내]</v>
          </cell>
          <cell r="G1346" t="str">
            <v>정보통신 케이블 및 콘넥터류</v>
          </cell>
          <cell r="H1346" t="str">
            <v>네트워크설비</v>
          </cell>
          <cell r="I1346" t="str">
            <v>터미널서버</v>
          </cell>
          <cell r="J1346" t="str">
            <v>이설</v>
          </cell>
          <cell r="K1346" t="str">
            <v>[시간내] 정보통신 케이블 및 콘넥터류 네트워크설비 터미널서버 이설</v>
          </cell>
          <cell r="L1346" t="str">
            <v>대</v>
          </cell>
          <cell r="M1346">
            <v>353614</v>
          </cell>
          <cell r="N1346">
            <v>393689</v>
          </cell>
          <cell r="Q1346" t="str">
            <v>단순정비</v>
          </cell>
          <cell r="R1346">
            <v>191781</v>
          </cell>
        </row>
        <row r="1347">
          <cell r="B1347">
            <v>20002346</v>
          </cell>
          <cell r="E1347" t="str">
            <v>단순공사</v>
          </cell>
          <cell r="F1347" t="str">
            <v>[시간내]</v>
          </cell>
          <cell r="G1347" t="str">
            <v>정보통신 케이블 및 콘넥터류</v>
          </cell>
          <cell r="H1347" t="str">
            <v>기  타</v>
          </cell>
          <cell r="I1347" t="str">
            <v>RACK</v>
          </cell>
          <cell r="J1347" t="str">
            <v>신증설</v>
          </cell>
          <cell r="K1347" t="str">
            <v>[시간내] 정보통신 케이블 및 콘넥터류 기  타 RACK 신증설</v>
          </cell>
          <cell r="L1347" t="str">
            <v>대</v>
          </cell>
          <cell r="M1347">
            <v>132674</v>
          </cell>
          <cell r="N1347">
            <v>141507</v>
          </cell>
          <cell r="Q1347" t="str">
            <v>단순정비</v>
          </cell>
          <cell r="R1347">
            <v>68933</v>
          </cell>
        </row>
        <row r="1348">
          <cell r="B1348">
            <v>20002347</v>
          </cell>
          <cell r="E1348" t="str">
            <v>단순공사</v>
          </cell>
          <cell r="F1348" t="str">
            <v>[시간내]</v>
          </cell>
          <cell r="G1348" t="str">
            <v>정보통신 케이블 및 콘넥터류</v>
          </cell>
          <cell r="H1348" t="str">
            <v>기  타</v>
          </cell>
          <cell r="I1348" t="str">
            <v>RACK</v>
          </cell>
          <cell r="J1348" t="str">
            <v>철거(불용)</v>
          </cell>
          <cell r="K1348" t="str">
            <v>[시간내] 정보통신 케이블 및 콘넥터류 기  타 RACK 철거(불용)</v>
          </cell>
          <cell r="L1348" t="str">
            <v>대</v>
          </cell>
          <cell r="M1348">
            <v>39799</v>
          </cell>
          <cell r="N1348">
            <v>42450</v>
          </cell>
          <cell r="Q1348" t="str">
            <v>단순정비</v>
          </cell>
          <cell r="R1348">
            <v>20679</v>
          </cell>
        </row>
        <row r="1349">
          <cell r="B1349">
            <v>20002348</v>
          </cell>
          <cell r="E1349" t="str">
            <v>단순공사</v>
          </cell>
          <cell r="F1349" t="str">
            <v>[시간내]</v>
          </cell>
          <cell r="G1349" t="str">
            <v>정보통신 케이블 및 콘넥터류</v>
          </cell>
          <cell r="H1349" t="str">
            <v>기  타</v>
          </cell>
          <cell r="I1349" t="str">
            <v>RACK</v>
          </cell>
          <cell r="J1349" t="str">
            <v>철거(재사용)</v>
          </cell>
          <cell r="K1349" t="str">
            <v>[시간내] 정보통신 케이블 및 콘넥터류 기  타 RACK 철거(재사용)</v>
          </cell>
          <cell r="L1349" t="str">
            <v>대</v>
          </cell>
          <cell r="M1349">
            <v>106139</v>
          </cell>
          <cell r="N1349">
            <v>113206</v>
          </cell>
          <cell r="Q1349" t="str">
            <v>단순정비</v>
          </cell>
          <cell r="R1349">
            <v>55147</v>
          </cell>
        </row>
        <row r="1350">
          <cell r="B1350">
            <v>20002349</v>
          </cell>
          <cell r="E1350" t="str">
            <v>단순공사</v>
          </cell>
          <cell r="F1350" t="str">
            <v>[시간내]</v>
          </cell>
          <cell r="G1350" t="str">
            <v>정보통신 케이블 및 콘넥터류</v>
          </cell>
          <cell r="H1350" t="str">
            <v>기  타</v>
          </cell>
          <cell r="I1350" t="str">
            <v>RACK</v>
          </cell>
          <cell r="J1350" t="str">
            <v>이설</v>
          </cell>
          <cell r="K1350" t="str">
            <v>[시간내] 정보통신 케이블 및 콘넥터류 기  타 RACK 이설</v>
          </cell>
          <cell r="L1350" t="str">
            <v>대</v>
          </cell>
          <cell r="M1350">
            <v>238815</v>
          </cell>
          <cell r="N1350">
            <v>254716</v>
          </cell>
          <cell r="Q1350" t="str">
            <v>단순정비</v>
          </cell>
          <cell r="R1350">
            <v>124082</v>
          </cell>
        </row>
        <row r="1351">
          <cell r="B1351">
            <v>20002350</v>
          </cell>
          <cell r="E1351" t="str">
            <v>단순공사</v>
          </cell>
          <cell r="F1351" t="str">
            <v>[시간내]</v>
          </cell>
          <cell r="G1351" t="str">
            <v>배전자동화 기기류</v>
          </cell>
          <cell r="H1351" t="str">
            <v>케이블</v>
          </cell>
          <cell r="I1351" t="str">
            <v>광점퍼코드(1본)</v>
          </cell>
          <cell r="J1351" t="str">
            <v>신증설</v>
          </cell>
          <cell r="K1351" t="str">
            <v>[시간내] 배전자동화 기기류 케이블 광점퍼코드(1본) 신증설</v>
          </cell>
          <cell r="L1351" t="str">
            <v>M</v>
          </cell>
          <cell r="M1351">
            <v>4983</v>
          </cell>
          <cell r="N1351">
            <v>5243</v>
          </cell>
          <cell r="Q1351" t="str">
            <v>지장전주</v>
          </cell>
          <cell r="R1351">
            <v>2128</v>
          </cell>
        </row>
        <row r="1352">
          <cell r="B1352">
            <v>20002351</v>
          </cell>
          <cell r="E1352" t="str">
            <v>단순공사</v>
          </cell>
          <cell r="F1352" t="str">
            <v>[시간내]</v>
          </cell>
          <cell r="G1352" t="str">
            <v>배전자동화 기기류</v>
          </cell>
          <cell r="H1352" t="str">
            <v>케이블</v>
          </cell>
          <cell r="I1352" t="str">
            <v>광점퍼코드(1본)</v>
          </cell>
          <cell r="J1352" t="str">
            <v>철거(불용)</v>
          </cell>
          <cell r="K1352" t="str">
            <v>[시간내] 배전자동화 기기류 케이블 광점퍼코드(1본) 철거(불용)</v>
          </cell>
          <cell r="L1352" t="str">
            <v>M</v>
          </cell>
          <cell r="M1352">
            <v>1492</v>
          </cell>
          <cell r="N1352">
            <v>1571</v>
          </cell>
          <cell r="Q1352" t="str">
            <v>지장전주</v>
          </cell>
          <cell r="R1352">
            <v>637</v>
          </cell>
        </row>
        <row r="1353">
          <cell r="B1353">
            <v>20002352</v>
          </cell>
          <cell r="E1353" t="str">
            <v>단순공사</v>
          </cell>
          <cell r="F1353" t="str">
            <v>[시간내]</v>
          </cell>
          <cell r="G1353" t="str">
            <v>배전자동화 기기류</v>
          </cell>
          <cell r="H1353" t="str">
            <v>케이블</v>
          </cell>
          <cell r="I1353" t="str">
            <v>광점퍼코드(1본)</v>
          </cell>
          <cell r="J1353" t="str">
            <v>철거(재사용)</v>
          </cell>
          <cell r="K1353" t="str">
            <v>[시간내] 배전자동화 기기류 케이블 광점퍼코드(1본) 철거(재사용)</v>
          </cell>
          <cell r="L1353" t="str">
            <v>M</v>
          </cell>
          <cell r="M1353">
            <v>2491</v>
          </cell>
          <cell r="N1353">
            <v>2620</v>
          </cell>
          <cell r="Q1353" t="str">
            <v>지장전주</v>
          </cell>
          <cell r="R1353">
            <v>1063</v>
          </cell>
        </row>
        <row r="1354">
          <cell r="B1354">
            <v>20002353</v>
          </cell>
          <cell r="E1354" t="str">
            <v>단순공사</v>
          </cell>
          <cell r="F1354" t="str">
            <v>[시간내]</v>
          </cell>
          <cell r="G1354" t="str">
            <v>배전자동화 기기류</v>
          </cell>
          <cell r="H1354" t="str">
            <v>케이블</v>
          </cell>
          <cell r="I1354" t="str">
            <v>광점퍼코드(1본)</v>
          </cell>
          <cell r="J1354" t="str">
            <v>이설</v>
          </cell>
          <cell r="K1354" t="str">
            <v>[시간내] 배전자동화 기기류 케이블 광점퍼코드(1본) 이설</v>
          </cell>
          <cell r="L1354" t="str">
            <v>M</v>
          </cell>
          <cell r="M1354">
            <v>7477</v>
          </cell>
          <cell r="N1354">
            <v>7867</v>
          </cell>
          <cell r="Q1354" t="str">
            <v>지장전주</v>
          </cell>
          <cell r="R1354">
            <v>3193</v>
          </cell>
        </row>
        <row r="1355">
          <cell r="B1355">
            <v>20002354</v>
          </cell>
          <cell r="E1355" t="str">
            <v>단순공사</v>
          </cell>
          <cell r="F1355" t="str">
            <v>[시간내]</v>
          </cell>
          <cell r="G1355" t="str">
            <v>배전자동화 기기류</v>
          </cell>
          <cell r="H1355" t="str">
            <v>케이블</v>
          </cell>
          <cell r="I1355" t="str">
            <v>전원케이블 포설, 포박</v>
          </cell>
          <cell r="J1355" t="str">
            <v>신증설</v>
          </cell>
          <cell r="K1355" t="str">
            <v>[시간내] 배전자동화 기기류 케이블 전원케이블 포설, 포박 신증설</v>
          </cell>
          <cell r="L1355" t="str">
            <v>M</v>
          </cell>
          <cell r="M1355">
            <v>17709</v>
          </cell>
          <cell r="N1355">
            <v>18737</v>
          </cell>
          <cell r="Q1355" t="str">
            <v>지장전주</v>
          </cell>
          <cell r="R1355">
            <v>7606</v>
          </cell>
        </row>
        <row r="1356">
          <cell r="B1356">
            <v>20002355</v>
          </cell>
          <cell r="E1356" t="str">
            <v>단순공사</v>
          </cell>
          <cell r="F1356" t="str">
            <v>[시간내]</v>
          </cell>
          <cell r="G1356" t="str">
            <v>배전자동화 기기류</v>
          </cell>
          <cell r="H1356" t="str">
            <v>케이블</v>
          </cell>
          <cell r="I1356" t="str">
            <v>전원케이블 포설, 포박</v>
          </cell>
          <cell r="J1356" t="str">
            <v>철거(불용)</v>
          </cell>
          <cell r="K1356" t="str">
            <v>[시간내] 배전자동화 기기류 케이블 전원케이블 포설, 포박 철거(불용)</v>
          </cell>
          <cell r="L1356" t="str">
            <v>M</v>
          </cell>
          <cell r="M1356">
            <v>5310</v>
          </cell>
          <cell r="N1356">
            <v>5618</v>
          </cell>
          <cell r="Q1356" t="str">
            <v>지장전주</v>
          </cell>
          <cell r="R1356">
            <v>2280</v>
          </cell>
        </row>
        <row r="1357">
          <cell r="B1357">
            <v>20002356</v>
          </cell>
          <cell r="E1357" t="str">
            <v>단순공사</v>
          </cell>
          <cell r="F1357" t="str">
            <v>[시간내]</v>
          </cell>
          <cell r="G1357" t="str">
            <v>배전자동화 기기류</v>
          </cell>
          <cell r="H1357" t="str">
            <v>케이블</v>
          </cell>
          <cell r="I1357" t="str">
            <v>전원케이블 포설, 포박</v>
          </cell>
          <cell r="J1357" t="str">
            <v>철거(재사용)</v>
          </cell>
          <cell r="K1357" t="str">
            <v>[시간내] 배전자동화 기기류 케이블 전원케이블 포설, 포박 철거(재사용)</v>
          </cell>
          <cell r="L1357" t="str">
            <v>M</v>
          </cell>
          <cell r="M1357">
            <v>8853</v>
          </cell>
          <cell r="N1357">
            <v>9366</v>
          </cell>
          <cell r="Q1357" t="str">
            <v>지장전주</v>
          </cell>
          <cell r="R1357">
            <v>3802</v>
          </cell>
        </row>
        <row r="1358">
          <cell r="B1358">
            <v>20002357</v>
          </cell>
          <cell r="E1358" t="str">
            <v>단순공사</v>
          </cell>
          <cell r="F1358" t="str">
            <v>[시간내]</v>
          </cell>
          <cell r="G1358" t="str">
            <v>배전자동화 기기류</v>
          </cell>
          <cell r="H1358" t="str">
            <v>케이블</v>
          </cell>
          <cell r="I1358" t="str">
            <v>전원케이블 포설, 포박</v>
          </cell>
          <cell r="J1358" t="str">
            <v>이설</v>
          </cell>
          <cell r="K1358" t="str">
            <v>[시간내] 배전자동화 기기류 케이블 전원케이블 포설, 포박 이설</v>
          </cell>
          <cell r="L1358" t="str">
            <v>M</v>
          </cell>
          <cell r="M1358">
            <v>26568</v>
          </cell>
          <cell r="N1358">
            <v>28104</v>
          </cell>
          <cell r="Q1358" t="str">
            <v>지장전주</v>
          </cell>
          <cell r="R1358">
            <v>11408</v>
          </cell>
        </row>
        <row r="1359">
          <cell r="B1359">
            <v>20002358</v>
          </cell>
          <cell r="E1359" t="str">
            <v>단순공사</v>
          </cell>
          <cell r="F1359" t="str">
            <v>[시간내]</v>
          </cell>
          <cell r="G1359" t="str">
            <v>배전자동화 기기류</v>
          </cell>
          <cell r="H1359" t="str">
            <v>케이블</v>
          </cell>
          <cell r="I1359" t="str">
            <v>접지케이블(10㎟이하)</v>
          </cell>
          <cell r="J1359" t="str">
            <v>신증설</v>
          </cell>
          <cell r="K1359" t="str">
            <v>[시간내] 배전자동화 기기류 케이블 접지케이블(10㎟이하) 신증설</v>
          </cell>
          <cell r="L1359" t="str">
            <v>M</v>
          </cell>
          <cell r="M1359">
            <v>5330</v>
          </cell>
          <cell r="N1359">
            <v>5729</v>
          </cell>
          <cell r="Q1359" t="str">
            <v>지장전주</v>
          </cell>
          <cell r="R1359">
            <v>2325</v>
          </cell>
        </row>
        <row r="1360">
          <cell r="B1360">
            <v>20002359</v>
          </cell>
          <cell r="E1360" t="str">
            <v>단순공사</v>
          </cell>
          <cell r="F1360" t="str">
            <v>[시간내]</v>
          </cell>
          <cell r="G1360" t="str">
            <v>배전자동화 기기류</v>
          </cell>
          <cell r="H1360" t="str">
            <v>케이블</v>
          </cell>
          <cell r="I1360" t="str">
            <v>접지케이블(10㎟이하)</v>
          </cell>
          <cell r="J1360" t="str">
            <v>철거(불용)</v>
          </cell>
          <cell r="K1360" t="str">
            <v>[시간내] 배전자동화 기기류 케이블 접지케이블(10㎟이하) 철거(불용)</v>
          </cell>
          <cell r="L1360" t="str">
            <v>M</v>
          </cell>
          <cell r="M1360">
            <v>2664</v>
          </cell>
          <cell r="N1360">
            <v>2863</v>
          </cell>
          <cell r="Q1360" t="str">
            <v>지장전주</v>
          </cell>
          <cell r="R1360">
            <v>1162</v>
          </cell>
        </row>
        <row r="1361">
          <cell r="B1361">
            <v>20002360</v>
          </cell>
          <cell r="E1361" t="str">
            <v>단순공사</v>
          </cell>
          <cell r="F1361" t="str">
            <v>[시간내]</v>
          </cell>
          <cell r="G1361" t="str">
            <v>배전자동화 기기류</v>
          </cell>
          <cell r="H1361" t="str">
            <v>케이블</v>
          </cell>
          <cell r="I1361" t="str">
            <v>접지케이블(10㎟이하)</v>
          </cell>
          <cell r="J1361" t="str">
            <v>철거(재사용)</v>
          </cell>
          <cell r="K1361" t="str">
            <v>[시간내] 배전자동화 기기류 케이블 접지케이블(10㎟이하) 철거(재사용)</v>
          </cell>
          <cell r="L1361" t="str">
            <v>M</v>
          </cell>
          <cell r="M1361">
            <v>4264</v>
          </cell>
          <cell r="N1361">
            <v>4583</v>
          </cell>
          <cell r="Q1361" t="str">
            <v>지장전주</v>
          </cell>
          <cell r="R1361">
            <v>1860</v>
          </cell>
        </row>
        <row r="1362">
          <cell r="B1362">
            <v>20002361</v>
          </cell>
          <cell r="E1362" t="str">
            <v>단순공사</v>
          </cell>
          <cell r="F1362" t="str">
            <v>[시간내]</v>
          </cell>
          <cell r="G1362" t="str">
            <v>배전자동화 기기류</v>
          </cell>
          <cell r="H1362" t="str">
            <v>케이블</v>
          </cell>
          <cell r="I1362" t="str">
            <v>접지케이블(10㎟이하)</v>
          </cell>
          <cell r="J1362" t="str">
            <v>이설</v>
          </cell>
          <cell r="K1362" t="str">
            <v>[시간내] 배전자동화 기기류 케이블 접지케이블(10㎟이하) 이설</v>
          </cell>
          <cell r="L1362" t="str">
            <v>M</v>
          </cell>
          <cell r="M1362">
            <v>9598</v>
          </cell>
          <cell r="N1362">
            <v>10315</v>
          </cell>
          <cell r="Q1362" t="str">
            <v>지장전주</v>
          </cell>
          <cell r="R1362">
            <v>4187</v>
          </cell>
        </row>
        <row r="1363">
          <cell r="B1363">
            <v>20002362</v>
          </cell>
          <cell r="E1363" t="str">
            <v>단순공사</v>
          </cell>
          <cell r="F1363" t="str">
            <v>[시간내]</v>
          </cell>
          <cell r="G1363" t="str">
            <v>배전자동화 케이블 및 콘넥터류</v>
          </cell>
          <cell r="H1363" t="str">
            <v>케이블</v>
          </cell>
          <cell r="I1363" t="str">
            <v>접지케이블(36㎟이하)</v>
          </cell>
          <cell r="J1363" t="str">
            <v>신증설</v>
          </cell>
          <cell r="K1363" t="str">
            <v>[시간내] 배전자동화 케이블 및 콘넥터류 케이블 접지케이블(36㎟이하) 신증설</v>
          </cell>
          <cell r="L1363" t="str">
            <v>M</v>
          </cell>
          <cell r="M1363">
            <v>6397</v>
          </cell>
          <cell r="N1363">
            <v>6875</v>
          </cell>
          <cell r="Q1363" t="str">
            <v>지장전주</v>
          </cell>
          <cell r="R1363">
            <v>2790</v>
          </cell>
        </row>
        <row r="1364">
          <cell r="B1364">
            <v>20002363</v>
          </cell>
          <cell r="E1364" t="str">
            <v>단순공사</v>
          </cell>
          <cell r="F1364" t="str">
            <v>[시간내]</v>
          </cell>
          <cell r="G1364" t="str">
            <v>배전자동화 케이블 및 콘넥터류</v>
          </cell>
          <cell r="H1364" t="str">
            <v>케이블</v>
          </cell>
          <cell r="I1364" t="str">
            <v>접지케이블(36㎟이하)</v>
          </cell>
          <cell r="J1364" t="str">
            <v>철거(불용)</v>
          </cell>
          <cell r="K1364" t="str">
            <v>[시간내] 배전자동화 케이블 및 콘넥터류 케이블 접지케이블(36㎟이하) 철거(불용)</v>
          </cell>
          <cell r="L1364" t="str">
            <v>M</v>
          </cell>
          <cell r="M1364">
            <v>3198</v>
          </cell>
          <cell r="N1364">
            <v>3437</v>
          </cell>
          <cell r="Q1364" t="str">
            <v>지장전주</v>
          </cell>
          <cell r="R1364">
            <v>1395</v>
          </cell>
        </row>
        <row r="1365">
          <cell r="B1365">
            <v>20002364</v>
          </cell>
          <cell r="E1365" t="str">
            <v>단순공사</v>
          </cell>
          <cell r="F1365" t="str">
            <v>[시간내]</v>
          </cell>
          <cell r="G1365" t="str">
            <v>배전자동화 케이블 및 콘넥터류</v>
          </cell>
          <cell r="H1365" t="str">
            <v>케이블</v>
          </cell>
          <cell r="I1365" t="str">
            <v>접지케이블(36㎟이하)</v>
          </cell>
          <cell r="J1365" t="str">
            <v>철거(재사용)</v>
          </cell>
          <cell r="K1365" t="str">
            <v>[시간내] 배전자동화 케이블 및 콘넥터류 케이블 접지케이블(36㎟이하) 철거(재사용)</v>
          </cell>
          <cell r="L1365" t="str">
            <v>M</v>
          </cell>
          <cell r="M1365">
            <v>5118</v>
          </cell>
          <cell r="N1365">
            <v>5499</v>
          </cell>
          <cell r="Q1365" t="str">
            <v>지장전주</v>
          </cell>
          <cell r="R1365">
            <v>2232</v>
          </cell>
        </row>
        <row r="1366">
          <cell r="B1366">
            <v>20002365</v>
          </cell>
          <cell r="E1366" t="str">
            <v>단순공사</v>
          </cell>
          <cell r="F1366" t="str">
            <v>[시간내]</v>
          </cell>
          <cell r="G1366" t="str">
            <v>배전자동화 케이블 및 콘넥터류</v>
          </cell>
          <cell r="H1366" t="str">
            <v>케이블</v>
          </cell>
          <cell r="I1366" t="str">
            <v>접지케이블(36㎟이하)</v>
          </cell>
          <cell r="J1366" t="str">
            <v>이설</v>
          </cell>
          <cell r="K1366" t="str">
            <v>[시간내] 배전자동화 케이블 및 콘넥터류 케이블 접지케이블(36㎟이하) 이설</v>
          </cell>
          <cell r="L1366" t="str">
            <v>M</v>
          </cell>
          <cell r="M1366">
            <v>11518</v>
          </cell>
          <cell r="N1366">
            <v>12379</v>
          </cell>
          <cell r="Q1366" t="str">
            <v>지장전주</v>
          </cell>
          <cell r="R1366">
            <v>5025</v>
          </cell>
        </row>
        <row r="1367">
          <cell r="B1367">
            <v>20002366</v>
          </cell>
          <cell r="E1367" t="str">
            <v>단순공사</v>
          </cell>
          <cell r="F1367" t="str">
            <v>[시간내]</v>
          </cell>
          <cell r="G1367" t="str">
            <v>배전자동화 케이블 및 콘넥터류</v>
          </cell>
          <cell r="H1367" t="str">
            <v>케이블</v>
          </cell>
          <cell r="I1367" t="str">
            <v>조가선(38㎟)</v>
          </cell>
          <cell r="J1367" t="str">
            <v>신증설</v>
          </cell>
          <cell r="K1367" t="str">
            <v>[시간내] 배전자동화 케이블 및 콘넥터류 케이블 조가선(38㎟) 신증설</v>
          </cell>
          <cell r="L1367" t="str">
            <v>M</v>
          </cell>
          <cell r="M1367">
            <v>2577</v>
          </cell>
          <cell r="N1367">
            <v>2782</v>
          </cell>
          <cell r="Q1367" t="str">
            <v>지장전주</v>
          </cell>
          <cell r="R1367">
            <v>1129</v>
          </cell>
        </row>
        <row r="1368">
          <cell r="B1368">
            <v>20002367</v>
          </cell>
          <cell r="E1368" t="str">
            <v>단순공사</v>
          </cell>
          <cell r="F1368" t="str">
            <v>[시간내]</v>
          </cell>
          <cell r="G1368" t="str">
            <v>배전자동화 케이블 및 콘넥터류</v>
          </cell>
          <cell r="H1368" t="str">
            <v>케이블</v>
          </cell>
          <cell r="I1368" t="str">
            <v>조가선(38㎟)</v>
          </cell>
          <cell r="J1368" t="str">
            <v>철거(불용)</v>
          </cell>
          <cell r="K1368" t="str">
            <v>[시간내] 배전자동화 케이블 및 콘넥터류 케이블 조가선(38㎟) 철거(불용)</v>
          </cell>
          <cell r="L1368" t="str">
            <v>M</v>
          </cell>
          <cell r="M1368">
            <v>771</v>
          </cell>
          <cell r="N1368">
            <v>834</v>
          </cell>
          <cell r="Q1368" t="str">
            <v>지장전주</v>
          </cell>
          <cell r="R1368">
            <v>338</v>
          </cell>
        </row>
        <row r="1369">
          <cell r="B1369">
            <v>20002368</v>
          </cell>
          <cell r="E1369" t="str">
            <v>단순공사</v>
          </cell>
          <cell r="F1369" t="str">
            <v>[시간내]</v>
          </cell>
          <cell r="G1369" t="str">
            <v>배전자동화 케이블 및 콘넥터류</v>
          </cell>
          <cell r="H1369" t="str">
            <v>케이블</v>
          </cell>
          <cell r="I1369" t="str">
            <v>조가선(38㎟)</v>
          </cell>
          <cell r="J1369" t="str">
            <v>철거(재사용)</v>
          </cell>
          <cell r="K1369" t="str">
            <v>[시간내] 배전자동화 케이블 및 콘넥터류 케이블 조가선(38㎟) 철거(재사용)</v>
          </cell>
          <cell r="L1369" t="str">
            <v>M</v>
          </cell>
          <cell r="M1369">
            <v>2062</v>
          </cell>
          <cell r="N1369">
            <v>2225</v>
          </cell>
          <cell r="Q1369" t="str">
            <v>지장전주</v>
          </cell>
          <cell r="R1369">
            <v>903</v>
          </cell>
        </row>
        <row r="1370">
          <cell r="B1370">
            <v>20002369</v>
          </cell>
          <cell r="E1370" t="str">
            <v>단순공사</v>
          </cell>
          <cell r="F1370" t="str">
            <v>[시간내]</v>
          </cell>
          <cell r="G1370" t="str">
            <v>배전자동화 케이블 및 콘넥터류</v>
          </cell>
          <cell r="H1370" t="str">
            <v>케이블</v>
          </cell>
          <cell r="I1370" t="str">
            <v>조가선(38㎟)</v>
          </cell>
          <cell r="J1370" t="str">
            <v>이설</v>
          </cell>
          <cell r="K1370" t="str">
            <v>[시간내] 배전자동화 케이블 및 콘넥터류 케이블 조가선(38㎟) 이설</v>
          </cell>
          <cell r="L1370" t="str">
            <v>M</v>
          </cell>
          <cell r="M1370">
            <v>4641</v>
          </cell>
          <cell r="N1370">
            <v>5011</v>
          </cell>
          <cell r="Q1370" t="str">
            <v>지장전주</v>
          </cell>
          <cell r="R1370">
            <v>2034</v>
          </cell>
        </row>
        <row r="1371">
          <cell r="B1371">
            <v>20002370</v>
          </cell>
          <cell r="E1371" t="str">
            <v>단순공사</v>
          </cell>
          <cell r="F1371" t="str">
            <v>[시간내]</v>
          </cell>
          <cell r="G1371" t="str">
            <v>배전자동화 케이블 및 콘넥터류</v>
          </cell>
          <cell r="H1371" t="str">
            <v>케이블</v>
          </cell>
          <cell r="I1371" t="str">
            <v>통신 가공케이블(CPEV 0.65mm이상 x 20P이하)</v>
          </cell>
          <cell r="J1371" t="str">
            <v>신증설</v>
          </cell>
          <cell r="K1371" t="str">
            <v>[시간내] 배전자동화 케이블 및 콘넥터류 케이블 통신 가공케이블(CPEV 0.65mm이상 x 20P이하) 신증설</v>
          </cell>
          <cell r="L1371" t="str">
            <v>M</v>
          </cell>
          <cell r="M1371">
            <v>2855</v>
          </cell>
          <cell r="N1371">
            <v>3014</v>
          </cell>
          <cell r="Q1371" t="str">
            <v>지장전주</v>
          </cell>
          <cell r="R1371">
            <v>1223</v>
          </cell>
        </row>
        <row r="1372">
          <cell r="B1372">
            <v>20002371</v>
          </cell>
          <cell r="E1372" t="str">
            <v>단순공사</v>
          </cell>
          <cell r="F1372" t="str">
            <v>[시간내]</v>
          </cell>
          <cell r="G1372" t="str">
            <v>배전자동화 케이블 및 콘넥터류</v>
          </cell>
          <cell r="H1372" t="str">
            <v>케이블</v>
          </cell>
          <cell r="I1372" t="str">
            <v>통신 가공케이블(CPEV 0.65mm이상 x 20P이하)</v>
          </cell>
          <cell r="J1372" t="str">
            <v>철거(불용)</v>
          </cell>
          <cell r="K1372" t="str">
            <v>[시간내] 배전자동화 케이블 및 콘넥터류 케이블 통신 가공케이블(CPEV 0.65mm이상 x 20P이하) 철거(불용)</v>
          </cell>
          <cell r="L1372" t="str">
            <v>M</v>
          </cell>
          <cell r="M1372">
            <v>1426</v>
          </cell>
          <cell r="N1372">
            <v>1504</v>
          </cell>
          <cell r="Q1372" t="str">
            <v>지장전주</v>
          </cell>
          <cell r="R1372">
            <v>610</v>
          </cell>
        </row>
        <row r="1373">
          <cell r="B1373">
            <v>20002372</v>
          </cell>
          <cell r="E1373" t="str">
            <v>단순공사</v>
          </cell>
          <cell r="F1373" t="str">
            <v>[시간내]</v>
          </cell>
          <cell r="G1373" t="str">
            <v>배전자동화 케이블 및 콘넥터류</v>
          </cell>
          <cell r="H1373" t="str">
            <v>케이블</v>
          </cell>
          <cell r="I1373" t="str">
            <v>통신 가공케이블(CPEV 0.65mm이상 x 20P이하)</v>
          </cell>
          <cell r="J1373" t="str">
            <v>철거(재사용)</v>
          </cell>
          <cell r="K1373" t="str">
            <v>[시간내] 배전자동화 케이블 및 콘넥터류 케이블 통신 가공케이블(CPEV 0.65mm이상 x 20P이하) 철거(재사용)</v>
          </cell>
          <cell r="L1373" t="str">
            <v>M</v>
          </cell>
          <cell r="M1373">
            <v>1995</v>
          </cell>
          <cell r="N1373">
            <v>2109</v>
          </cell>
          <cell r="Q1373" t="str">
            <v>지장전주</v>
          </cell>
          <cell r="R1373">
            <v>856</v>
          </cell>
        </row>
        <row r="1374">
          <cell r="B1374">
            <v>20002373</v>
          </cell>
          <cell r="E1374" t="str">
            <v>단순공사</v>
          </cell>
          <cell r="F1374" t="str">
            <v>[시간내]</v>
          </cell>
          <cell r="G1374" t="str">
            <v>배전자동화 케이블 및 콘넥터류</v>
          </cell>
          <cell r="H1374" t="str">
            <v>케이블</v>
          </cell>
          <cell r="I1374" t="str">
            <v>통신 가공케이블(CPEV 0.65mm이상 x 20P이하)</v>
          </cell>
          <cell r="J1374" t="str">
            <v>이설</v>
          </cell>
          <cell r="K1374" t="str">
            <v>[시간내] 배전자동화 케이블 및 콘넥터류 케이블 통신 가공케이블(CPEV 0.65mm이상 x 20P이하) 이설</v>
          </cell>
          <cell r="L1374" t="str">
            <v>M</v>
          </cell>
          <cell r="M1374">
            <v>4852</v>
          </cell>
          <cell r="N1374">
            <v>5125</v>
          </cell>
          <cell r="Q1374" t="str">
            <v>지장전주</v>
          </cell>
          <cell r="R1374">
            <v>2080</v>
          </cell>
        </row>
        <row r="1375">
          <cell r="B1375">
            <v>20002374</v>
          </cell>
          <cell r="E1375" t="str">
            <v>단순공사</v>
          </cell>
          <cell r="F1375" t="str">
            <v>[시간내]</v>
          </cell>
          <cell r="G1375" t="str">
            <v>배전자동화 케이블 및 콘넥터류</v>
          </cell>
          <cell r="H1375" t="str">
            <v>케이블</v>
          </cell>
          <cell r="I1375" t="str">
            <v>급전선 케이블</v>
          </cell>
          <cell r="J1375" t="str">
            <v>신증설</v>
          </cell>
          <cell r="K1375" t="str">
            <v>[시간내] 배전자동화 케이블 및 콘넥터류 케이블 급전선 케이블 신증설</v>
          </cell>
          <cell r="L1375" t="str">
            <v>M</v>
          </cell>
          <cell r="M1375">
            <v>4020</v>
          </cell>
          <cell r="N1375">
            <v>4240</v>
          </cell>
          <cell r="Q1375" t="str">
            <v>지장전주</v>
          </cell>
          <cell r="R1375">
            <v>1721</v>
          </cell>
        </row>
        <row r="1376">
          <cell r="B1376">
            <v>20002375</v>
          </cell>
          <cell r="E1376" t="str">
            <v>단순공사</v>
          </cell>
          <cell r="F1376" t="str">
            <v>[시간내]</v>
          </cell>
          <cell r="G1376" t="str">
            <v>배전자동화 케이블 및 콘넥터류</v>
          </cell>
          <cell r="H1376" t="str">
            <v>케이블</v>
          </cell>
          <cell r="I1376" t="str">
            <v>급전선 케이블</v>
          </cell>
          <cell r="J1376" t="str">
            <v>철거(불용)</v>
          </cell>
          <cell r="K1376" t="str">
            <v>[시간내] 배전자동화 케이블 및 콘넥터류 케이블 급전선 케이블 철거(불용)</v>
          </cell>
          <cell r="L1376" t="str">
            <v>M</v>
          </cell>
          <cell r="M1376">
            <v>2008</v>
          </cell>
          <cell r="N1376">
            <v>2118</v>
          </cell>
          <cell r="Q1376" t="str">
            <v>지장전주</v>
          </cell>
          <cell r="R1376">
            <v>859</v>
          </cell>
        </row>
        <row r="1377">
          <cell r="B1377">
            <v>20002376</v>
          </cell>
          <cell r="E1377" t="str">
            <v>단순공사</v>
          </cell>
          <cell r="F1377" t="str">
            <v>[시간내]</v>
          </cell>
          <cell r="G1377" t="str">
            <v>배전자동화 케이블 및 콘넥터류</v>
          </cell>
          <cell r="H1377" t="str">
            <v>케이블</v>
          </cell>
          <cell r="I1377" t="str">
            <v>급전선 케이블</v>
          </cell>
          <cell r="J1377" t="str">
            <v>철거(재사용)</v>
          </cell>
          <cell r="K1377" t="str">
            <v>[시간내] 배전자동화 케이블 및 콘넥터류 케이블 급전선 케이블 철거(재사용)</v>
          </cell>
          <cell r="L1377" t="str">
            <v>M</v>
          </cell>
          <cell r="M1377">
            <v>3216</v>
          </cell>
          <cell r="N1377">
            <v>3392</v>
          </cell>
          <cell r="Q1377" t="str">
            <v>지장전주</v>
          </cell>
          <cell r="R1377">
            <v>1376</v>
          </cell>
        </row>
        <row r="1378">
          <cell r="B1378">
            <v>20002377</v>
          </cell>
          <cell r="E1378" t="str">
            <v>단순공사</v>
          </cell>
          <cell r="F1378" t="str">
            <v>[시간내]</v>
          </cell>
          <cell r="G1378" t="str">
            <v>배전자동화 케이블 및 콘넥터류</v>
          </cell>
          <cell r="H1378" t="str">
            <v>케이블</v>
          </cell>
          <cell r="I1378" t="str">
            <v>급전선 케이블</v>
          </cell>
          <cell r="J1378" t="str">
            <v>이설</v>
          </cell>
          <cell r="K1378" t="str">
            <v>[시간내] 배전자동화 케이블 및 콘넥터류 케이블 급전선 케이블 이설</v>
          </cell>
          <cell r="L1378" t="str">
            <v>M</v>
          </cell>
          <cell r="M1378">
            <v>7238</v>
          </cell>
          <cell r="N1378">
            <v>7637</v>
          </cell>
          <cell r="Q1378" t="str">
            <v>지장전주</v>
          </cell>
          <cell r="R1378">
            <v>3100</v>
          </cell>
        </row>
        <row r="1379">
          <cell r="B1379">
            <v>20002378</v>
          </cell>
          <cell r="E1379" t="str">
            <v>단순공사</v>
          </cell>
          <cell r="F1379" t="str">
            <v>[시간내]</v>
          </cell>
          <cell r="G1379" t="str">
            <v>배전자동화 케이블 및 콘넥터류</v>
          </cell>
          <cell r="H1379" t="str">
            <v>케이블</v>
          </cell>
          <cell r="I1379" t="str">
            <v>플렉시블 전선관(22mm)</v>
          </cell>
          <cell r="J1379" t="str">
            <v>신증설</v>
          </cell>
          <cell r="K1379" t="str">
            <v>[시간내] 배전자동화 케이블 및 콘넥터류 케이블 플렉시블 전선관(22mm) 신증설</v>
          </cell>
          <cell r="L1379" t="str">
            <v>M</v>
          </cell>
          <cell r="M1379">
            <v>12133</v>
          </cell>
          <cell r="N1379">
            <v>13011</v>
          </cell>
          <cell r="Q1379" t="str">
            <v>지장전주</v>
          </cell>
          <cell r="R1379">
            <v>5281</v>
          </cell>
        </row>
        <row r="1380">
          <cell r="B1380">
            <v>20002379</v>
          </cell>
          <cell r="E1380" t="str">
            <v>단순공사</v>
          </cell>
          <cell r="F1380" t="str">
            <v>[시간내]</v>
          </cell>
          <cell r="G1380" t="str">
            <v>배전자동화 케이블 및 콘넥터류</v>
          </cell>
          <cell r="H1380" t="str">
            <v>케이블</v>
          </cell>
          <cell r="I1380" t="str">
            <v>플렉시블 전선관(22mm)</v>
          </cell>
          <cell r="J1380" t="str">
            <v>철거(불용)</v>
          </cell>
          <cell r="K1380" t="str">
            <v>[시간내] 배전자동화 케이블 및 콘넥터류 케이블 플렉시블 전선관(22mm) 철거(불용)</v>
          </cell>
          <cell r="L1380" t="str">
            <v>M</v>
          </cell>
          <cell r="M1380">
            <v>3637</v>
          </cell>
          <cell r="N1380">
            <v>3902</v>
          </cell>
          <cell r="Q1380" t="str">
            <v>지장전주</v>
          </cell>
          <cell r="R1380">
            <v>1584</v>
          </cell>
        </row>
        <row r="1381">
          <cell r="B1381">
            <v>20002380</v>
          </cell>
          <cell r="E1381" t="str">
            <v>단순공사</v>
          </cell>
          <cell r="F1381" t="str">
            <v>[시간내]</v>
          </cell>
          <cell r="G1381" t="str">
            <v>배전자동화 케이블 및 콘넥터류</v>
          </cell>
          <cell r="H1381" t="str">
            <v>케이블</v>
          </cell>
          <cell r="I1381" t="str">
            <v>플렉시블 전선관(22mm)</v>
          </cell>
          <cell r="J1381" t="str">
            <v>철거(재사용)</v>
          </cell>
          <cell r="K1381" t="str">
            <v>[시간내] 배전자동화 케이블 및 콘넥터류 케이블 플렉시블 전선관(22mm) 철거(재사용)</v>
          </cell>
          <cell r="L1381" t="str">
            <v>M</v>
          </cell>
          <cell r="M1381">
            <v>4852</v>
          </cell>
          <cell r="N1381">
            <v>5202</v>
          </cell>
          <cell r="Q1381" t="str">
            <v>지장전주</v>
          </cell>
          <cell r="R1381">
            <v>2111</v>
          </cell>
        </row>
        <row r="1382">
          <cell r="B1382">
            <v>20002381</v>
          </cell>
          <cell r="E1382" t="str">
            <v>단순공사</v>
          </cell>
          <cell r="F1382" t="str">
            <v>[시간내]</v>
          </cell>
          <cell r="G1382" t="str">
            <v>배전자동화 케이블 및 콘넥터류</v>
          </cell>
          <cell r="H1382" t="str">
            <v>케이블</v>
          </cell>
          <cell r="I1382" t="str">
            <v>플렉시블 전선관(22mm)</v>
          </cell>
          <cell r="J1382" t="str">
            <v>이설</v>
          </cell>
          <cell r="K1382" t="str">
            <v>[시간내] 배전자동화 케이블 및 콘넥터류 케이블 플렉시블 전선관(22mm) 이설</v>
          </cell>
          <cell r="L1382" t="str">
            <v>M</v>
          </cell>
          <cell r="M1382">
            <v>16989</v>
          </cell>
          <cell r="N1382">
            <v>18217</v>
          </cell>
          <cell r="Q1382" t="str">
            <v>지장전주</v>
          </cell>
          <cell r="R1382">
            <v>7395</v>
          </cell>
        </row>
        <row r="1383">
          <cell r="B1383">
            <v>20002382</v>
          </cell>
          <cell r="E1383" t="str">
            <v>단순공사</v>
          </cell>
          <cell r="F1383" t="str">
            <v>[시간내]</v>
          </cell>
          <cell r="G1383" t="str">
            <v>배전자동화 케이블 및 콘넥터류</v>
          </cell>
          <cell r="H1383" t="str">
            <v>콘넥터</v>
          </cell>
          <cell r="I1383" t="str">
            <v>급전선케이블 콘넥터(7C)</v>
          </cell>
          <cell r="J1383" t="str">
            <v>신증설</v>
          </cell>
          <cell r="K1383" t="str">
            <v>[시간내] 배전자동화 케이블 및 콘넥터류 콘넥터 급전선케이블 콘넥터(7C) 신증설</v>
          </cell>
          <cell r="L1383" t="str">
            <v>EA</v>
          </cell>
          <cell r="M1383">
            <v>12639</v>
          </cell>
          <cell r="N1383">
            <v>13553</v>
          </cell>
          <cell r="Q1383" t="str">
            <v>지장전주</v>
          </cell>
          <cell r="R1383">
            <v>5501</v>
          </cell>
        </row>
        <row r="1384">
          <cell r="B1384">
            <v>20002383</v>
          </cell>
          <cell r="E1384" t="str">
            <v>단순공사</v>
          </cell>
          <cell r="F1384" t="str">
            <v>[시간내]</v>
          </cell>
          <cell r="G1384" t="str">
            <v>배전자동화 케이블 및 콘넥터류</v>
          </cell>
          <cell r="H1384" t="str">
            <v>콘넥터</v>
          </cell>
          <cell r="I1384" t="str">
            <v>접지 서비스콘넥터</v>
          </cell>
          <cell r="J1384" t="str">
            <v>신증설</v>
          </cell>
          <cell r="K1384" t="str">
            <v>[시간내] 배전자동화 케이블 및 콘넥터류 콘넥터 접지 서비스콘넥터 신증설</v>
          </cell>
          <cell r="L1384" t="str">
            <v>EA</v>
          </cell>
          <cell r="M1384">
            <v>10665</v>
          </cell>
          <cell r="N1384">
            <v>11461</v>
          </cell>
          <cell r="Q1384" t="str">
            <v>지장전주</v>
          </cell>
          <cell r="R1384">
            <v>4652</v>
          </cell>
        </row>
        <row r="1385">
          <cell r="B1385">
            <v>20002384</v>
          </cell>
          <cell r="E1385" t="str">
            <v>단순공사</v>
          </cell>
          <cell r="F1385" t="str">
            <v>[시간내]</v>
          </cell>
          <cell r="G1385" t="str">
            <v>배전자동화 케이블 및 콘넥터류</v>
          </cell>
          <cell r="H1385" t="str">
            <v>콘넥터</v>
          </cell>
          <cell r="I1385" t="str">
            <v>접지 서비스콘넥터</v>
          </cell>
          <cell r="J1385" t="str">
            <v>철거</v>
          </cell>
          <cell r="K1385" t="str">
            <v>[시간내] 배전자동화 케이블 및 콘넥터류 콘넥터 접지 서비스콘넥터 철거</v>
          </cell>
          <cell r="L1385" t="str">
            <v>EA</v>
          </cell>
          <cell r="M1385">
            <v>5330</v>
          </cell>
          <cell r="N1385">
            <v>5729</v>
          </cell>
          <cell r="Q1385" t="str">
            <v>지장전주</v>
          </cell>
          <cell r="R1385">
            <v>2325</v>
          </cell>
        </row>
        <row r="1386">
          <cell r="B1386">
            <v>20002385</v>
          </cell>
          <cell r="E1386" t="str">
            <v>단순공사</v>
          </cell>
          <cell r="F1386" t="str">
            <v>[시간내]</v>
          </cell>
          <cell r="G1386" t="str">
            <v>배전자동화 케이블 및 콘넥터류</v>
          </cell>
          <cell r="H1386" t="str">
            <v>콘넥터</v>
          </cell>
          <cell r="I1386" t="str">
            <v>접지 서비스콘넥터</v>
          </cell>
          <cell r="J1386" t="str">
            <v>이설</v>
          </cell>
          <cell r="K1386" t="str">
            <v>[시간내] 배전자동화 케이블 및 콘넥터류 콘넥터 접지 서비스콘넥터 이설</v>
          </cell>
          <cell r="L1386" t="str">
            <v>EA</v>
          </cell>
          <cell r="M1386">
            <v>16000</v>
          </cell>
          <cell r="N1386">
            <v>17192</v>
          </cell>
          <cell r="Q1386" t="str">
            <v>지장전주</v>
          </cell>
          <cell r="R1386">
            <v>6979</v>
          </cell>
        </row>
        <row r="1387">
          <cell r="B1387">
            <v>20002386</v>
          </cell>
          <cell r="E1387" t="str">
            <v>단순공사</v>
          </cell>
          <cell r="F1387" t="str">
            <v>[시간내]</v>
          </cell>
          <cell r="G1387" t="str">
            <v>배전자동화 케이블 및 콘넥터류</v>
          </cell>
          <cell r="H1387" t="str">
            <v>콘넥터</v>
          </cell>
          <cell r="I1387" t="str">
            <v>암타이 밴드(1방 5호)</v>
          </cell>
          <cell r="J1387" t="str">
            <v>신증설</v>
          </cell>
          <cell r="K1387" t="str">
            <v>[시간내] 배전자동화 케이블 및 콘넥터류 콘넥터 암타이 밴드(1방 5호) 신증설</v>
          </cell>
          <cell r="L1387" t="str">
            <v>EA</v>
          </cell>
          <cell r="M1387">
            <v>25803</v>
          </cell>
          <cell r="N1387">
            <v>27855</v>
          </cell>
          <cell r="Q1387" t="str">
            <v>지장전주</v>
          </cell>
          <cell r="R1387">
            <v>11307</v>
          </cell>
        </row>
        <row r="1388">
          <cell r="B1388">
            <v>20002387</v>
          </cell>
          <cell r="E1388" t="str">
            <v>단순공사</v>
          </cell>
          <cell r="F1388" t="str">
            <v>[시간내]</v>
          </cell>
          <cell r="G1388" t="str">
            <v>배전자동화 케이블 및 콘넥터류</v>
          </cell>
          <cell r="H1388" t="str">
            <v>콘넥터</v>
          </cell>
          <cell r="I1388" t="str">
            <v>암타이 밴드(1방 5호)</v>
          </cell>
          <cell r="J1388" t="str">
            <v>철거</v>
          </cell>
          <cell r="K1388" t="str">
            <v>[시간내] 배전자동화 케이블 및 콘넥터류 콘넥터 암타이 밴드(1방 5호) 철거</v>
          </cell>
          <cell r="L1388" t="str">
            <v>EA</v>
          </cell>
          <cell r="M1388">
            <v>12900</v>
          </cell>
          <cell r="N1388">
            <v>13924</v>
          </cell>
          <cell r="Q1388" t="str">
            <v>지장전주</v>
          </cell>
          <cell r="R1388">
            <v>5652</v>
          </cell>
        </row>
        <row r="1389">
          <cell r="B1389">
            <v>20002388</v>
          </cell>
          <cell r="E1389" t="str">
            <v>단순공사</v>
          </cell>
          <cell r="F1389" t="str">
            <v>[시간내]</v>
          </cell>
          <cell r="G1389" t="str">
            <v>배전자동화 케이블 및 콘넥터류</v>
          </cell>
          <cell r="H1389" t="str">
            <v>콘넥터</v>
          </cell>
          <cell r="I1389" t="str">
            <v>암타이 밴드(1방 5호)</v>
          </cell>
          <cell r="J1389" t="str">
            <v>이설</v>
          </cell>
          <cell r="K1389" t="str">
            <v>[시간내] 배전자동화 케이블 및 콘넥터류 콘넥터 암타이 밴드(1방 5호) 이설</v>
          </cell>
          <cell r="L1389" t="str">
            <v>EA</v>
          </cell>
          <cell r="M1389">
            <v>38708</v>
          </cell>
          <cell r="N1389">
            <v>41783</v>
          </cell>
          <cell r="Q1389" t="str">
            <v>지장전주</v>
          </cell>
          <cell r="R1389">
            <v>16961</v>
          </cell>
        </row>
        <row r="1390">
          <cell r="B1390">
            <v>20002389</v>
          </cell>
          <cell r="E1390" t="str">
            <v>단순공사</v>
          </cell>
          <cell r="F1390" t="str">
            <v>[시간내]</v>
          </cell>
          <cell r="G1390" t="str">
            <v>배전자동화 케이블 및 콘넥터류</v>
          </cell>
          <cell r="H1390" t="str">
            <v>콘넥터</v>
          </cell>
          <cell r="I1390" t="str">
            <v>지선 밴드(2방 5호)</v>
          </cell>
          <cell r="J1390" t="str">
            <v>신증설</v>
          </cell>
          <cell r="K1390" t="str">
            <v>[시간내] 배전자동화 케이블 및 콘넥터류 콘넥터 지선 밴드(2방 5호) 신증설</v>
          </cell>
          <cell r="L1390" t="str">
            <v>EA</v>
          </cell>
          <cell r="M1390">
            <v>25803</v>
          </cell>
          <cell r="N1390">
            <v>27855</v>
          </cell>
          <cell r="Q1390" t="str">
            <v>지장전주</v>
          </cell>
          <cell r="R1390">
            <v>11307</v>
          </cell>
        </row>
        <row r="1391">
          <cell r="B1391">
            <v>20002390</v>
          </cell>
          <cell r="E1391" t="str">
            <v>단순공사</v>
          </cell>
          <cell r="F1391" t="str">
            <v>[시간내]</v>
          </cell>
          <cell r="G1391" t="str">
            <v>배전자동화 케이블 및 콘넥터류</v>
          </cell>
          <cell r="H1391" t="str">
            <v>콘넥터</v>
          </cell>
          <cell r="I1391" t="str">
            <v>지선 밴드(2방 5호)</v>
          </cell>
          <cell r="J1391" t="str">
            <v>철거</v>
          </cell>
          <cell r="K1391" t="str">
            <v>[시간내] 배전자동화 케이블 및 콘넥터류 콘넥터 지선 밴드(2방 5호) 철거</v>
          </cell>
          <cell r="L1391" t="str">
            <v>EA</v>
          </cell>
          <cell r="M1391">
            <v>12900</v>
          </cell>
          <cell r="N1391">
            <v>13924</v>
          </cell>
          <cell r="Q1391" t="str">
            <v>지장전주</v>
          </cell>
          <cell r="R1391">
            <v>5652</v>
          </cell>
        </row>
        <row r="1392">
          <cell r="B1392">
            <v>20002391</v>
          </cell>
          <cell r="E1392" t="str">
            <v>단순공사</v>
          </cell>
          <cell r="F1392" t="str">
            <v>[시간내]</v>
          </cell>
          <cell r="G1392" t="str">
            <v>배전자동화 케이블 및 콘넥터류</v>
          </cell>
          <cell r="H1392" t="str">
            <v>콘넥터</v>
          </cell>
          <cell r="I1392" t="str">
            <v>지선 밴드(2방 5호)</v>
          </cell>
          <cell r="J1392" t="str">
            <v>이설</v>
          </cell>
          <cell r="K1392" t="str">
            <v>[시간내] 배전자동화 케이블 및 콘넥터류 콘넥터 지선 밴드(2방 5호) 이설</v>
          </cell>
          <cell r="L1392" t="str">
            <v>EA</v>
          </cell>
          <cell r="M1392">
            <v>38708</v>
          </cell>
          <cell r="N1392">
            <v>41783</v>
          </cell>
          <cell r="Q1392" t="str">
            <v>지장전주</v>
          </cell>
          <cell r="R1392">
            <v>16961</v>
          </cell>
        </row>
        <row r="1393">
          <cell r="B1393">
            <v>20002392</v>
          </cell>
          <cell r="E1393" t="str">
            <v>단순공사</v>
          </cell>
          <cell r="F1393" t="str">
            <v>[시간내]</v>
          </cell>
          <cell r="G1393" t="str">
            <v>배전자동화 케이블 및 콘넥터류</v>
          </cell>
          <cell r="H1393" t="str">
            <v>콘넥터</v>
          </cell>
          <cell r="I1393" t="str">
            <v>크램프(2B)</v>
          </cell>
          <cell r="J1393" t="str">
            <v>신증설</v>
          </cell>
          <cell r="K1393" t="str">
            <v>[시간내] 배전자동화 케이블 및 콘넥터류 콘넥터 크램프(2B) 신증설</v>
          </cell>
          <cell r="L1393" t="str">
            <v>EA</v>
          </cell>
          <cell r="M1393">
            <v>12156</v>
          </cell>
          <cell r="N1393">
            <v>13104</v>
          </cell>
          <cell r="Q1393" t="str">
            <v>지장전주</v>
          </cell>
          <cell r="R1393">
            <v>5319</v>
          </cell>
        </row>
        <row r="1394">
          <cell r="B1394">
            <v>20002393</v>
          </cell>
          <cell r="E1394" t="str">
            <v>단순공사</v>
          </cell>
          <cell r="F1394" t="str">
            <v>[시간내]</v>
          </cell>
          <cell r="G1394" t="str">
            <v>배전자동화 케이블 및 콘넥터류</v>
          </cell>
          <cell r="H1394" t="str">
            <v>콘넥터</v>
          </cell>
          <cell r="I1394" t="str">
            <v>크램프(2B)</v>
          </cell>
          <cell r="J1394" t="str">
            <v>철거</v>
          </cell>
          <cell r="K1394" t="str">
            <v>[시간내] 배전자동화 케이블 및 콘넥터류 콘넥터 크램프(2B) 철거</v>
          </cell>
          <cell r="L1394" t="str">
            <v>EA</v>
          </cell>
          <cell r="M1394">
            <v>6076</v>
          </cell>
          <cell r="N1394">
            <v>6551</v>
          </cell>
          <cell r="Q1394" t="str">
            <v>지장전주</v>
          </cell>
          <cell r="R1394">
            <v>2659</v>
          </cell>
        </row>
        <row r="1395">
          <cell r="B1395">
            <v>20002394</v>
          </cell>
          <cell r="E1395" t="str">
            <v>단순공사</v>
          </cell>
          <cell r="F1395" t="str">
            <v>[시간내]</v>
          </cell>
          <cell r="G1395" t="str">
            <v>배전자동화 케이블 및 콘넥터류</v>
          </cell>
          <cell r="H1395" t="str">
            <v>콘넥터</v>
          </cell>
          <cell r="I1395" t="str">
            <v>크램프(2B)</v>
          </cell>
          <cell r="J1395" t="str">
            <v>이설</v>
          </cell>
          <cell r="K1395" t="str">
            <v>[시간내] 배전자동화 케이블 및 콘넥터류 콘넥터 크램프(2B) 이설</v>
          </cell>
          <cell r="L1395" t="str">
            <v>EA</v>
          </cell>
          <cell r="M1395">
            <v>18234</v>
          </cell>
          <cell r="N1395">
            <v>19655</v>
          </cell>
          <cell r="Q1395" t="str">
            <v>지장전주</v>
          </cell>
          <cell r="R1395">
            <v>7978</v>
          </cell>
        </row>
        <row r="1396">
          <cell r="B1396">
            <v>20002395</v>
          </cell>
          <cell r="E1396" t="str">
            <v>단순공사</v>
          </cell>
          <cell r="F1396" t="str">
            <v>[시간내]</v>
          </cell>
          <cell r="G1396" t="str">
            <v>배전자동화 케이블 및 콘넥터류</v>
          </cell>
          <cell r="H1396" t="str">
            <v>콘넥터</v>
          </cell>
          <cell r="I1396" t="str">
            <v>크램프(3B)</v>
          </cell>
          <cell r="J1396" t="str">
            <v>신증설</v>
          </cell>
          <cell r="K1396" t="str">
            <v>[시간내] 배전자동화 케이블 및 콘넥터류 콘넥터 크램프(3B) 신증설</v>
          </cell>
          <cell r="L1396" t="str">
            <v>EA</v>
          </cell>
          <cell r="M1396">
            <v>12156</v>
          </cell>
          <cell r="N1396">
            <v>13104</v>
          </cell>
          <cell r="Q1396" t="str">
            <v>지장전주</v>
          </cell>
          <cell r="R1396">
            <v>5319</v>
          </cell>
        </row>
        <row r="1397">
          <cell r="B1397">
            <v>20002396</v>
          </cell>
          <cell r="E1397" t="str">
            <v>단순공사</v>
          </cell>
          <cell r="F1397" t="str">
            <v>[시간내]</v>
          </cell>
          <cell r="G1397" t="str">
            <v>배전자동화 케이블 및 콘넥터류</v>
          </cell>
          <cell r="H1397" t="str">
            <v>콘넥터</v>
          </cell>
          <cell r="I1397" t="str">
            <v>크램프(3B)</v>
          </cell>
          <cell r="J1397" t="str">
            <v>철거</v>
          </cell>
          <cell r="K1397" t="str">
            <v>[시간내] 배전자동화 케이블 및 콘넥터류 콘넥터 크램프(3B) 철거</v>
          </cell>
          <cell r="L1397" t="str">
            <v>EA</v>
          </cell>
          <cell r="M1397">
            <v>6076</v>
          </cell>
          <cell r="N1397">
            <v>6551</v>
          </cell>
          <cell r="Q1397" t="str">
            <v>지장전주</v>
          </cell>
          <cell r="R1397">
            <v>2659</v>
          </cell>
        </row>
        <row r="1398">
          <cell r="B1398">
            <v>20002397</v>
          </cell>
          <cell r="E1398" t="str">
            <v>단순공사</v>
          </cell>
          <cell r="F1398" t="str">
            <v>[시간내]</v>
          </cell>
          <cell r="G1398" t="str">
            <v>배전자동화 케이블 및 콘넥터류</v>
          </cell>
          <cell r="H1398" t="str">
            <v>콘넥터</v>
          </cell>
          <cell r="I1398" t="str">
            <v>크램프(3B)</v>
          </cell>
          <cell r="J1398" t="str">
            <v>이설</v>
          </cell>
          <cell r="K1398" t="str">
            <v>[시간내] 배전자동화 케이블 및 콘넥터류 콘넥터 크램프(3B) 이설</v>
          </cell>
          <cell r="L1398" t="str">
            <v>EA</v>
          </cell>
          <cell r="M1398">
            <v>18234</v>
          </cell>
          <cell r="N1398">
            <v>19655</v>
          </cell>
          <cell r="Q1398" t="str">
            <v>지장전주</v>
          </cell>
          <cell r="R1398">
            <v>7978</v>
          </cell>
        </row>
        <row r="1399">
          <cell r="B1399">
            <v>20002398</v>
          </cell>
          <cell r="E1399" t="str">
            <v>단순공사</v>
          </cell>
          <cell r="F1399" t="str">
            <v>[시간내]</v>
          </cell>
          <cell r="G1399" t="str">
            <v>배전자동화 케이블 및 콘넥터류</v>
          </cell>
          <cell r="H1399" t="str">
            <v>콘넥터</v>
          </cell>
          <cell r="I1399" t="str">
            <v>케이블 명찰</v>
          </cell>
          <cell r="J1399" t="str">
            <v>신증설</v>
          </cell>
          <cell r="K1399" t="str">
            <v>[시간내] 배전자동화 케이블 및 콘넥터류 콘넥터 케이블 명찰 신증설</v>
          </cell>
          <cell r="L1399" t="str">
            <v>EA</v>
          </cell>
          <cell r="M1399">
            <v>1489</v>
          </cell>
          <cell r="N1399">
            <v>1640</v>
          </cell>
          <cell r="Q1399" t="str">
            <v>지장전주</v>
          </cell>
          <cell r="R1399">
            <v>665</v>
          </cell>
        </row>
        <row r="1400">
          <cell r="B1400">
            <v>20002399</v>
          </cell>
          <cell r="E1400" t="str">
            <v>단순공사</v>
          </cell>
          <cell r="F1400" t="str">
            <v>[시간내]</v>
          </cell>
          <cell r="G1400" t="str">
            <v>배전자동화 케이블 및 콘넥터류</v>
          </cell>
          <cell r="H1400" t="str">
            <v>콘넥터</v>
          </cell>
          <cell r="I1400" t="str">
            <v>케이블 바인딩</v>
          </cell>
          <cell r="J1400" t="str">
            <v>신증설</v>
          </cell>
          <cell r="K1400" t="str">
            <v>[시간내] 배전자동화 케이블 및 콘넥터류 콘넥터 케이블 바인딩 신증설</v>
          </cell>
          <cell r="L1400" t="str">
            <v>EA</v>
          </cell>
          <cell r="M1400">
            <v>2633</v>
          </cell>
          <cell r="N1400">
            <v>2767</v>
          </cell>
          <cell r="Q1400" t="str">
            <v>지장전주</v>
          </cell>
          <cell r="R1400">
            <v>1123</v>
          </cell>
        </row>
        <row r="1401">
          <cell r="B1401">
            <v>20002400</v>
          </cell>
          <cell r="E1401" t="str">
            <v>단순공사</v>
          </cell>
          <cell r="F1401" t="str">
            <v>[시간내]</v>
          </cell>
          <cell r="G1401" t="str">
            <v>배전자동화 케이블 및 콘넥터류</v>
          </cell>
          <cell r="H1401" t="str">
            <v>콘넥터</v>
          </cell>
          <cell r="I1401" t="str">
            <v>케이블 바인딩</v>
          </cell>
          <cell r="J1401" t="str">
            <v>철거</v>
          </cell>
          <cell r="K1401" t="str">
            <v>[시간내] 배전자동화 케이블 및 콘넥터류 콘넥터 케이블 바인딩 철거</v>
          </cell>
          <cell r="L1401" t="str">
            <v>EA</v>
          </cell>
          <cell r="M1401">
            <v>788</v>
          </cell>
          <cell r="N1401">
            <v>827</v>
          </cell>
          <cell r="Q1401" t="str">
            <v>지장전주</v>
          </cell>
          <cell r="R1401">
            <v>335</v>
          </cell>
        </row>
        <row r="1402">
          <cell r="B1402">
            <v>20002401</v>
          </cell>
          <cell r="E1402" t="str">
            <v>단순공사</v>
          </cell>
          <cell r="F1402" t="str">
            <v>[시간내]</v>
          </cell>
          <cell r="G1402" t="str">
            <v>배전자동화 케이블 및 콘넥터류</v>
          </cell>
          <cell r="H1402" t="str">
            <v>기타통신장치</v>
          </cell>
          <cell r="I1402" t="str">
            <v>전자계 표시장치 단말장치</v>
          </cell>
          <cell r="J1402" t="str">
            <v>신증설</v>
          </cell>
          <cell r="K1402" t="str">
            <v>[시간내] 배전자동화 케이블 및 콘넥터류 기타통신장치 전자계 표시장치 단말장치 신증설</v>
          </cell>
          <cell r="L1402" t="str">
            <v>대</v>
          </cell>
          <cell r="M1402">
            <v>159007</v>
          </cell>
          <cell r="N1402">
            <v>172222</v>
          </cell>
          <cell r="Q1402" t="str">
            <v>지장전주</v>
          </cell>
          <cell r="R1402">
            <v>69913</v>
          </cell>
        </row>
        <row r="1403">
          <cell r="B1403">
            <v>20002402</v>
          </cell>
          <cell r="E1403" t="str">
            <v>단순공사</v>
          </cell>
          <cell r="F1403" t="str">
            <v>[시간내]</v>
          </cell>
          <cell r="G1403" t="str">
            <v>배전자동화 케이블 및 콘넥터류</v>
          </cell>
          <cell r="H1403" t="str">
            <v>기타통신장치</v>
          </cell>
          <cell r="I1403" t="str">
            <v>전자계 표시장치 단말장치</v>
          </cell>
          <cell r="J1403" t="str">
            <v>철거(불용)</v>
          </cell>
          <cell r="K1403" t="str">
            <v>[시간내] 배전자동화 케이블 및 콘넥터류 기타통신장치 전자계 표시장치 단말장치 철거(불용)</v>
          </cell>
          <cell r="L1403" t="str">
            <v>대</v>
          </cell>
          <cell r="M1403">
            <v>79502</v>
          </cell>
          <cell r="N1403">
            <v>86109</v>
          </cell>
          <cell r="Q1403" t="str">
            <v>지장전주</v>
          </cell>
          <cell r="R1403">
            <v>34955</v>
          </cell>
        </row>
        <row r="1404">
          <cell r="B1404">
            <v>20002403</v>
          </cell>
          <cell r="E1404" t="str">
            <v>단순공사</v>
          </cell>
          <cell r="F1404" t="str">
            <v>[시간내]</v>
          </cell>
          <cell r="G1404" t="str">
            <v>배전자동화 케이블 및 콘넥터류</v>
          </cell>
          <cell r="H1404" t="str">
            <v>기타통신장치</v>
          </cell>
          <cell r="I1404" t="str">
            <v>전자계 표시장치 단말장치</v>
          </cell>
          <cell r="J1404" t="str">
            <v>철거(재사용)</v>
          </cell>
          <cell r="K1404" t="str">
            <v>[시간내] 배전자동화 케이블 및 콘넥터류 기타통신장치 전자계 표시장치 단말장치 철거(재사용)</v>
          </cell>
          <cell r="L1404" t="str">
            <v>대</v>
          </cell>
          <cell r="M1404">
            <v>127206</v>
          </cell>
          <cell r="N1404">
            <v>137777</v>
          </cell>
          <cell r="Q1404" t="str">
            <v>지장전주</v>
          </cell>
          <cell r="R1404">
            <v>55930</v>
          </cell>
        </row>
        <row r="1405">
          <cell r="B1405">
            <v>20002404</v>
          </cell>
          <cell r="E1405" t="str">
            <v>단순공사</v>
          </cell>
          <cell r="F1405" t="str">
            <v>[시간내]</v>
          </cell>
          <cell r="G1405" t="str">
            <v>배전자동화 케이블 및 콘넥터류</v>
          </cell>
          <cell r="H1405" t="str">
            <v>기타통신장치</v>
          </cell>
          <cell r="I1405" t="str">
            <v>전자계 표시장치 단말장치</v>
          </cell>
          <cell r="J1405" t="str">
            <v>이설</v>
          </cell>
          <cell r="K1405" t="str">
            <v>[시간내] 배전자동화 케이블 및 콘넥터류 기타통신장치 전자계 표시장치 단말장치 이설</v>
          </cell>
          <cell r="L1405" t="str">
            <v>대</v>
          </cell>
          <cell r="M1405">
            <v>286215</v>
          </cell>
          <cell r="N1405">
            <v>310002</v>
          </cell>
          <cell r="Q1405" t="str">
            <v>지장전주</v>
          </cell>
          <cell r="R1405">
            <v>125845</v>
          </cell>
        </row>
        <row r="1406">
          <cell r="B1406">
            <v>20002405</v>
          </cell>
          <cell r="E1406" t="str">
            <v>단순공사</v>
          </cell>
          <cell r="F1406" t="str">
            <v>[시간내]</v>
          </cell>
          <cell r="G1406" t="str">
            <v>배전자동화 케이블 및 콘넥터류</v>
          </cell>
          <cell r="H1406" t="str">
            <v>기타통신장치</v>
          </cell>
          <cell r="I1406" t="str">
            <v>전자계 표시장치 단말장치</v>
          </cell>
          <cell r="J1406" t="str">
            <v>단순점검</v>
          </cell>
          <cell r="K1406" t="str">
            <v>[시간내] 배전자동화 케이블 및 콘넥터류 기타통신장치 전자계 표시장치 단말장치 단순점검</v>
          </cell>
          <cell r="L1406" t="str">
            <v>대</v>
          </cell>
          <cell r="M1406">
            <v>286215</v>
          </cell>
          <cell r="N1406">
            <v>310002</v>
          </cell>
          <cell r="Q1406" t="str">
            <v>지장전주</v>
          </cell>
          <cell r="R1406">
            <v>125845</v>
          </cell>
        </row>
        <row r="1407">
          <cell r="B1407">
            <v>20002406</v>
          </cell>
          <cell r="E1407" t="str">
            <v>단순공사</v>
          </cell>
          <cell r="F1407" t="str">
            <v>[시간내]</v>
          </cell>
          <cell r="G1407" t="str">
            <v>배전자동화 케이블 및 콘넥터류</v>
          </cell>
          <cell r="H1407" t="str">
            <v>기타통신장치</v>
          </cell>
          <cell r="I1407" t="str">
            <v>전자계 표시장치 단말장치</v>
          </cell>
          <cell r="J1407" t="str">
            <v>정밀점검</v>
          </cell>
          <cell r="K1407" t="str">
            <v>[시간내] 배전자동화 케이블 및 콘넥터류 기타통신장치 전자계 표시장치 단말장치 정밀점검</v>
          </cell>
          <cell r="L1407" t="str">
            <v>대</v>
          </cell>
          <cell r="M1407">
            <v>92669</v>
          </cell>
          <cell r="N1407">
            <v>101468</v>
          </cell>
          <cell r="Q1407" t="str">
            <v>지장전주</v>
          </cell>
          <cell r="R1407">
            <v>41190</v>
          </cell>
        </row>
        <row r="1408">
          <cell r="B1408">
            <v>20002407</v>
          </cell>
          <cell r="E1408" t="str">
            <v>단순공사</v>
          </cell>
          <cell r="F1408" t="str">
            <v>[시간내]</v>
          </cell>
          <cell r="G1408" t="str">
            <v>배전자동화 케이블 및 콘넥터류</v>
          </cell>
          <cell r="H1408" t="str">
            <v>TRS설비</v>
          </cell>
          <cell r="I1408" t="str">
            <v>TRS모뎀 펌웨어 업그레이드(표준공법)</v>
          </cell>
          <cell r="J1408" t="str">
            <v>업그레이드(가공)</v>
          </cell>
          <cell r="K1408" t="str">
            <v>[시간내] 배전자동화 케이블 및 콘넥터류 TRS설비 TRS모뎀 펌웨어 업그레이드(표준공법) 업그레이드(가공)</v>
          </cell>
          <cell r="L1408" t="str">
            <v>대</v>
          </cell>
          <cell r="M1408">
            <v>150554</v>
          </cell>
          <cell r="N1408">
            <v>166923</v>
          </cell>
          <cell r="Q1408" t="str">
            <v>지장전주</v>
          </cell>
          <cell r="R1408">
            <v>67762</v>
          </cell>
        </row>
        <row r="1409">
          <cell r="B1409">
            <v>20002408</v>
          </cell>
          <cell r="E1409" t="str">
            <v>단순공사</v>
          </cell>
          <cell r="F1409" t="str">
            <v>[시간내]</v>
          </cell>
          <cell r="G1409" t="str">
            <v>배전자동화 케이블 및 콘넥터류</v>
          </cell>
          <cell r="H1409" t="str">
            <v>TRS설비</v>
          </cell>
          <cell r="I1409" t="str">
            <v>TRS모뎀 펌웨어 업그레이드(표준공법)</v>
          </cell>
          <cell r="J1409" t="str">
            <v>업그레이드(지중)</v>
          </cell>
          <cell r="K1409" t="str">
            <v>[시간내] 배전자동화 케이블 및 콘넥터류 TRS설비 TRS모뎀 펌웨어 업그레이드(표준공법) 업그레이드(지중)</v>
          </cell>
          <cell r="L1409" t="str">
            <v>대</v>
          </cell>
          <cell r="M1409">
            <v>142629</v>
          </cell>
          <cell r="N1409">
            <v>158138</v>
          </cell>
          <cell r="Q1409" t="str">
            <v>지장전주</v>
          </cell>
          <cell r="R1409">
            <v>64196</v>
          </cell>
        </row>
        <row r="1410">
          <cell r="B1410">
            <v>20002409</v>
          </cell>
          <cell r="E1410" t="str">
            <v>단순공사</v>
          </cell>
          <cell r="F1410" t="str">
            <v>[시간내]</v>
          </cell>
          <cell r="G1410" t="str">
            <v>배전자동화 케이블 및 콘넥터류</v>
          </cell>
          <cell r="H1410" t="str">
            <v>TRS설비</v>
          </cell>
          <cell r="I1410" t="str">
            <v>TRS모뎀 펌웨어 업그레이드</v>
          </cell>
          <cell r="J1410" t="str">
            <v>가공(바켓트럭이용)</v>
          </cell>
          <cell r="K1410" t="str">
            <v>[시간내] 배전자동화 케이블 및 콘넥터류 TRS설비 TRS모뎀 펌웨어 업그레이드 가공(바켓트럭이용)</v>
          </cell>
          <cell r="L1410" t="str">
            <v>대</v>
          </cell>
          <cell r="M1410">
            <v>180663</v>
          </cell>
          <cell r="N1410">
            <v>200307</v>
          </cell>
          <cell r="Q1410" t="str">
            <v>지장전주</v>
          </cell>
          <cell r="R1410">
            <v>81314</v>
          </cell>
        </row>
        <row r="1411">
          <cell r="B1411">
            <v>20002410</v>
          </cell>
          <cell r="E1411" t="str">
            <v>단순공사</v>
          </cell>
          <cell r="F1411" t="str">
            <v>[시간내]</v>
          </cell>
          <cell r="G1411" t="str">
            <v>배전자동화 케이블 및 콘넥터류</v>
          </cell>
          <cell r="H1411" t="str">
            <v>TRS설비</v>
          </cell>
          <cell r="I1411" t="str">
            <v>(바켓트럭/현장 교육정리인원 운용시 적용)</v>
          </cell>
          <cell r="J1411" t="str">
            <v>가공(바켓트럭+교통정리인원)</v>
          </cell>
          <cell r="K1411" t="str">
            <v>[시간내] 배전자동화 케이블 및 콘넥터류 TRS설비 (바켓트럭/현장 교육정리인원 운용시 적용) 가공(바켓트럭+교통정리인원)</v>
          </cell>
          <cell r="L1411" t="str">
            <v>대</v>
          </cell>
          <cell r="M1411">
            <v>260367</v>
          </cell>
          <cell r="N1411">
            <v>288198</v>
          </cell>
          <cell r="Q1411" t="str">
            <v>지장전주</v>
          </cell>
          <cell r="R1411">
            <v>116993</v>
          </cell>
        </row>
        <row r="1412">
          <cell r="B1412">
            <v>20002411</v>
          </cell>
          <cell r="E1412" t="str">
            <v>단순공사</v>
          </cell>
          <cell r="F1412" t="str">
            <v>[시간내]</v>
          </cell>
          <cell r="G1412" t="str">
            <v>정보통신 기기류</v>
          </cell>
          <cell r="H1412" t="str">
            <v>TRS설비</v>
          </cell>
          <cell r="I1412" t="str">
            <v>TRS모뎀 무선국 검사 시행</v>
          </cell>
          <cell r="J1412" t="str">
            <v>가공</v>
          </cell>
          <cell r="K1412" t="str">
            <v>[시간내] 정보통신 기기류 TRS설비 TRS모뎀 무선국 검사 시행 가공</v>
          </cell>
          <cell r="L1412" t="str">
            <v>대</v>
          </cell>
          <cell r="M1412">
            <v>72095</v>
          </cell>
          <cell r="N1412">
            <v>81018</v>
          </cell>
          <cell r="Q1412" t="str">
            <v>지장전주</v>
          </cell>
          <cell r="R1412">
            <v>32889</v>
          </cell>
        </row>
        <row r="1413">
          <cell r="B1413">
            <v>20002412</v>
          </cell>
          <cell r="E1413" t="str">
            <v>단순공사</v>
          </cell>
          <cell r="F1413" t="str">
            <v>[시간내]</v>
          </cell>
          <cell r="G1413" t="str">
            <v>정보통신 기기류</v>
          </cell>
          <cell r="H1413" t="str">
            <v>TRS설비</v>
          </cell>
          <cell r="I1413" t="str">
            <v>TRS모뎀 무선국 검사 시행</v>
          </cell>
          <cell r="J1413" t="str">
            <v>지중</v>
          </cell>
          <cell r="K1413" t="str">
            <v>[시간내] 정보통신 기기류 TRS설비 TRS모뎀 무선국 검사 시행 지중</v>
          </cell>
          <cell r="L1413" t="str">
            <v>대</v>
          </cell>
          <cell r="M1413">
            <v>68299</v>
          </cell>
          <cell r="N1413">
            <v>76753</v>
          </cell>
          <cell r="Q1413" t="str">
            <v>지장전주</v>
          </cell>
          <cell r="R1413">
            <v>31157</v>
          </cell>
        </row>
        <row r="1414">
          <cell r="B1414">
            <v>20002413</v>
          </cell>
          <cell r="E1414" t="str">
            <v>단순공사</v>
          </cell>
          <cell r="F1414" t="str">
            <v>[시간내]</v>
          </cell>
          <cell r="G1414" t="str">
            <v>정보통신 기기류</v>
          </cell>
          <cell r="H1414" t="str">
            <v>가공광케이블</v>
          </cell>
          <cell r="I1414" t="str">
            <v>가공광케이블 포설</v>
          </cell>
          <cell r="J1414" t="str">
            <v>신증설</v>
          </cell>
          <cell r="K1414" t="str">
            <v>[시간내] 정보통신 기기류 가공광케이블 가공광케이블 포설 신증설</v>
          </cell>
          <cell r="L1414" t="str">
            <v>100m</v>
          </cell>
          <cell r="M1414">
            <v>359656</v>
          </cell>
          <cell r="N1414">
            <v>387225</v>
          </cell>
          <cell r="Q1414" t="str">
            <v>지장전주</v>
          </cell>
          <cell r="R1414">
            <v>157193</v>
          </cell>
        </row>
        <row r="1415">
          <cell r="B1415">
            <v>20002414</v>
          </cell>
          <cell r="E1415" t="str">
            <v>단순공사</v>
          </cell>
          <cell r="F1415" t="str">
            <v>[시간내]</v>
          </cell>
          <cell r="G1415" t="str">
            <v>정보통신 기기류</v>
          </cell>
          <cell r="H1415" t="str">
            <v>가공광케이블</v>
          </cell>
          <cell r="I1415" t="str">
            <v>가공광케이블 포설</v>
          </cell>
          <cell r="J1415" t="str">
            <v>철거</v>
          </cell>
          <cell r="K1415" t="str">
            <v>[시간내] 정보통신 기기류 가공광케이블 가공광케이블 포설 철거</v>
          </cell>
          <cell r="L1415" t="str">
            <v>100m</v>
          </cell>
          <cell r="M1415">
            <v>179826</v>
          </cell>
          <cell r="N1415">
            <v>193611</v>
          </cell>
          <cell r="Q1415" t="str">
            <v>지장전주</v>
          </cell>
          <cell r="R1415">
            <v>78596</v>
          </cell>
        </row>
        <row r="1416">
          <cell r="B1416">
            <v>20002415</v>
          </cell>
          <cell r="E1416" t="str">
            <v>단순공사</v>
          </cell>
          <cell r="F1416" t="str">
            <v>[시간내]</v>
          </cell>
          <cell r="G1416" t="str">
            <v>정보통신 기기류</v>
          </cell>
          <cell r="H1416" t="str">
            <v>가공광케이블</v>
          </cell>
          <cell r="I1416" t="str">
            <v>가공광케이블 포설</v>
          </cell>
          <cell r="J1416" t="str">
            <v>재활용(철거)</v>
          </cell>
          <cell r="K1416" t="str">
            <v>[시간내] 정보통신 기기류 가공광케이블 가공광케이블 포설 재활용(철거)</v>
          </cell>
          <cell r="L1416" t="str">
            <v>100m</v>
          </cell>
          <cell r="M1416">
            <v>323690</v>
          </cell>
          <cell r="N1416">
            <v>348502</v>
          </cell>
          <cell r="Q1416" t="str">
            <v>지장전주</v>
          </cell>
          <cell r="R1416">
            <v>141474</v>
          </cell>
        </row>
        <row r="1417">
          <cell r="B1417">
            <v>20002416</v>
          </cell>
          <cell r="E1417" t="str">
            <v>단순공사</v>
          </cell>
          <cell r="F1417" t="str">
            <v>[시간내]</v>
          </cell>
          <cell r="G1417" t="str">
            <v>정보통신 기기류</v>
          </cell>
          <cell r="H1417" t="str">
            <v>가공광케이블</v>
          </cell>
          <cell r="I1417" t="str">
            <v>가공광케이블 포설</v>
          </cell>
          <cell r="J1417" t="str">
            <v>이설</v>
          </cell>
          <cell r="K1417" t="str">
            <v>[시간내] 정보통신 기기류 가공광케이블 가공광케이블 포설 이설</v>
          </cell>
          <cell r="L1417" t="str">
            <v>100m</v>
          </cell>
          <cell r="M1417">
            <v>251758</v>
          </cell>
          <cell r="N1417">
            <v>271055</v>
          </cell>
          <cell r="Q1417" t="str">
            <v>지장전주</v>
          </cell>
          <cell r="R1417">
            <v>110034</v>
          </cell>
        </row>
        <row r="1418">
          <cell r="B1418">
            <v>20002417</v>
          </cell>
          <cell r="E1418" t="str">
            <v>단순공사</v>
          </cell>
          <cell r="F1418" t="str">
            <v>[시간내]</v>
          </cell>
          <cell r="G1418" t="str">
            <v>정보통신 기기류</v>
          </cell>
          <cell r="H1418" t="str">
            <v>가공광케이블</v>
          </cell>
          <cell r="I1418" t="str">
            <v>가공광케이블 포설</v>
          </cell>
          <cell r="J1418" t="str">
            <v>이도조정</v>
          </cell>
          <cell r="K1418" t="str">
            <v>[시간내] 정보통신 기기류 가공광케이블 가공광케이블 포설 이도조정</v>
          </cell>
          <cell r="L1418" t="str">
            <v>100m</v>
          </cell>
          <cell r="M1418">
            <v>71928</v>
          </cell>
          <cell r="N1418">
            <v>77442</v>
          </cell>
          <cell r="Q1418" t="str">
            <v>지장전주</v>
          </cell>
          <cell r="R1418">
            <v>31437</v>
          </cell>
        </row>
        <row r="1419">
          <cell r="B1419">
            <v>20002418</v>
          </cell>
          <cell r="E1419" t="str">
            <v>단순공사</v>
          </cell>
          <cell r="F1419" t="str">
            <v>[시간내]</v>
          </cell>
          <cell r="G1419" t="str">
            <v>정보통신 기기류</v>
          </cell>
          <cell r="H1419" t="str">
            <v>가공광케이블</v>
          </cell>
          <cell r="I1419" t="str">
            <v>OPSW &amp; OPNW 가공포설</v>
          </cell>
          <cell r="J1419" t="str">
            <v>신증설</v>
          </cell>
          <cell r="K1419" t="str">
            <v>[시간내] 정보통신 기기류 가공광케이블 OPSW &amp; OPNW 가공포설 신증설</v>
          </cell>
          <cell r="L1419" t="str">
            <v>100m</v>
          </cell>
          <cell r="M1419">
            <v>388977</v>
          </cell>
          <cell r="N1419">
            <v>415660</v>
          </cell>
          <cell r="Q1419" t="str">
            <v>지장전주</v>
          </cell>
          <cell r="R1419">
            <v>168737</v>
          </cell>
        </row>
        <row r="1420">
          <cell r="B1420">
            <v>20002419</v>
          </cell>
          <cell r="E1420" t="str">
            <v>단순공사</v>
          </cell>
          <cell r="F1420" t="str">
            <v>[시간내]</v>
          </cell>
          <cell r="G1420" t="str">
            <v>정보통신 기기류</v>
          </cell>
          <cell r="H1420" t="str">
            <v>가공광케이블</v>
          </cell>
          <cell r="I1420" t="str">
            <v>OPSW &amp; OPNW 가공포설</v>
          </cell>
          <cell r="J1420" t="str">
            <v>철거</v>
          </cell>
          <cell r="K1420" t="str">
            <v>[시간내] 정보통신 기기류 가공광케이블 OPSW &amp; OPNW 가공포설 철거</v>
          </cell>
          <cell r="L1420" t="str">
            <v>100m</v>
          </cell>
          <cell r="M1420">
            <v>194485</v>
          </cell>
          <cell r="N1420">
            <v>207828</v>
          </cell>
          <cell r="Q1420" t="str">
            <v>지장전주</v>
          </cell>
          <cell r="R1420">
            <v>84367</v>
          </cell>
        </row>
        <row r="1421">
          <cell r="B1421">
            <v>20002420</v>
          </cell>
          <cell r="E1421" t="str">
            <v>단순공사</v>
          </cell>
          <cell r="F1421" t="str">
            <v>[시간내]</v>
          </cell>
          <cell r="G1421" t="str">
            <v>정보통신 기기류</v>
          </cell>
          <cell r="H1421" t="str">
            <v>가공광케이블</v>
          </cell>
          <cell r="I1421" t="str">
            <v>OPSW &amp; OPNW 가공포설</v>
          </cell>
          <cell r="J1421" t="str">
            <v>재활용(철거)</v>
          </cell>
          <cell r="K1421" t="str">
            <v>[시간내] 정보통신 기기류 가공광케이블 OPSW &amp; OPNW 가공포설 재활용(철거)</v>
          </cell>
          <cell r="L1421" t="str">
            <v>100m</v>
          </cell>
          <cell r="M1421">
            <v>311183</v>
          </cell>
          <cell r="N1421">
            <v>332529</v>
          </cell>
          <cell r="Q1421" t="str">
            <v>지장전주</v>
          </cell>
          <cell r="R1421">
            <v>134990</v>
          </cell>
        </row>
        <row r="1422">
          <cell r="B1422">
            <v>20002421</v>
          </cell>
          <cell r="E1422" t="str">
            <v>단순공사</v>
          </cell>
          <cell r="F1422" t="str">
            <v>[시간내]</v>
          </cell>
          <cell r="G1422" t="str">
            <v>정보통신 기기류</v>
          </cell>
          <cell r="H1422" t="str">
            <v>가공광케이블</v>
          </cell>
          <cell r="I1422" t="str">
            <v>OPSW &amp; OPNW 가공포설</v>
          </cell>
          <cell r="J1422" t="str">
            <v>이설</v>
          </cell>
          <cell r="K1422" t="str">
            <v>[시간내] 정보통신 기기류 가공광케이블 OPSW &amp; OPNW 가공포설 이설</v>
          </cell>
          <cell r="L1422" t="str">
            <v>100m</v>
          </cell>
          <cell r="M1422">
            <v>272283</v>
          </cell>
          <cell r="N1422">
            <v>290962</v>
          </cell>
          <cell r="Q1422" t="str">
            <v>지장전주</v>
          </cell>
          <cell r="R1422">
            <v>118116</v>
          </cell>
        </row>
        <row r="1423">
          <cell r="B1423">
            <v>20002422</v>
          </cell>
          <cell r="E1423" t="str">
            <v>단순공사</v>
          </cell>
          <cell r="F1423" t="str">
            <v>[시간내]</v>
          </cell>
          <cell r="G1423" t="str">
            <v>광케이블 지장전주이설</v>
          </cell>
          <cell r="H1423" t="str">
            <v>내관포설</v>
          </cell>
          <cell r="I1423" t="str">
            <v>PE내관 포설</v>
          </cell>
          <cell r="J1423" t="str">
            <v>23mm이하</v>
          </cell>
          <cell r="K1423" t="str">
            <v>[시간내] 광케이블 지장전주이설 내관포설 PE내관 포설 23mm이하</v>
          </cell>
          <cell r="L1423" t="str">
            <v>100m</v>
          </cell>
          <cell r="M1423">
            <v>234547</v>
          </cell>
          <cell r="N1423">
            <v>254134</v>
          </cell>
          <cell r="Q1423" t="str">
            <v>지장전주</v>
          </cell>
          <cell r="R1423">
            <v>103165</v>
          </cell>
        </row>
        <row r="1424">
          <cell r="B1424">
            <v>20002423</v>
          </cell>
          <cell r="E1424" t="str">
            <v>단순공사</v>
          </cell>
          <cell r="F1424" t="str">
            <v>[시간내]</v>
          </cell>
          <cell r="G1424" t="str">
            <v>광케이블 지장전주이설</v>
          </cell>
          <cell r="H1424" t="str">
            <v>내관포설</v>
          </cell>
          <cell r="I1424" t="str">
            <v>PE내관 포설</v>
          </cell>
          <cell r="J1424" t="str">
            <v>28mm이하</v>
          </cell>
          <cell r="K1424" t="str">
            <v>[시간내] 광케이블 지장전주이설 내관포설 PE내관 포설 28mm이하</v>
          </cell>
          <cell r="L1424" t="str">
            <v>100m</v>
          </cell>
          <cell r="M1424">
            <v>249687</v>
          </cell>
          <cell r="N1424">
            <v>270529</v>
          </cell>
          <cell r="Q1424" t="str">
            <v>지장전주</v>
          </cell>
          <cell r="R1424">
            <v>109821</v>
          </cell>
        </row>
        <row r="1425">
          <cell r="B1425">
            <v>20002424</v>
          </cell>
          <cell r="E1425" t="str">
            <v>단순공사</v>
          </cell>
          <cell r="F1425" t="str">
            <v>[시간내]</v>
          </cell>
          <cell r="G1425" t="str">
            <v>광케이블 지장전주이설</v>
          </cell>
          <cell r="H1425" t="str">
            <v>내관포설</v>
          </cell>
          <cell r="I1425" t="str">
            <v>PE내관 포설</v>
          </cell>
          <cell r="J1425" t="str">
            <v>36mm이하</v>
          </cell>
          <cell r="K1425" t="str">
            <v>[시간내] 광케이블 지장전주이설 내관포설 PE내관 포설 36mm이하</v>
          </cell>
          <cell r="L1425" t="str">
            <v>100m</v>
          </cell>
          <cell r="M1425">
            <v>266319</v>
          </cell>
          <cell r="N1425">
            <v>288566</v>
          </cell>
          <cell r="Q1425" t="str">
            <v>지장전주</v>
          </cell>
          <cell r="R1425">
            <v>117143</v>
          </cell>
        </row>
        <row r="1426">
          <cell r="B1426">
            <v>20002425</v>
          </cell>
          <cell r="E1426" t="str">
            <v>단순공사</v>
          </cell>
          <cell r="F1426" t="str">
            <v>[시간내]</v>
          </cell>
          <cell r="G1426" t="str">
            <v>광케이블 지장전주이설</v>
          </cell>
          <cell r="H1426" t="str">
            <v>광케이블 접속</v>
          </cell>
          <cell r="I1426" t="str">
            <v>일반접속</v>
          </cell>
          <cell r="J1426" t="str">
            <v>12코아이하</v>
          </cell>
          <cell r="K1426" t="str">
            <v>[시간내] 광케이블 지장전주이설 광케이블 접속 일반접속 12코아이하</v>
          </cell>
          <cell r="L1426" t="str">
            <v>코아</v>
          </cell>
          <cell r="M1426">
            <v>65387</v>
          </cell>
          <cell r="N1426">
            <v>68818</v>
          </cell>
          <cell r="Q1426" t="str">
            <v>지장전주</v>
          </cell>
          <cell r="R1426">
            <v>27936</v>
          </cell>
        </row>
        <row r="1427">
          <cell r="B1427">
            <v>20002426</v>
          </cell>
          <cell r="E1427" t="str">
            <v>단순공사</v>
          </cell>
          <cell r="F1427" t="str">
            <v>[시간내]</v>
          </cell>
          <cell r="G1427" t="str">
            <v>광케이블 지장전주이설</v>
          </cell>
          <cell r="H1427" t="str">
            <v>광케이블 접속</v>
          </cell>
          <cell r="I1427" t="str">
            <v>일반접속</v>
          </cell>
          <cell r="J1427" t="str">
            <v>13~48코아</v>
          </cell>
          <cell r="K1427" t="str">
            <v>[시간내] 광케이블 지장전주이설 광케이블 접속 일반접속 13~48코아</v>
          </cell>
          <cell r="L1427" t="str">
            <v>코아</v>
          </cell>
          <cell r="M1427">
            <v>47554</v>
          </cell>
          <cell r="N1427">
            <v>50049</v>
          </cell>
          <cell r="Q1427" t="str">
            <v>지장전주</v>
          </cell>
          <cell r="R1427">
            <v>20317</v>
          </cell>
        </row>
        <row r="1428">
          <cell r="B1428">
            <v>20002427</v>
          </cell>
          <cell r="E1428" t="str">
            <v>단순공사</v>
          </cell>
          <cell r="F1428" t="str">
            <v>[시간내]</v>
          </cell>
          <cell r="G1428" t="str">
            <v>광케이블 지장전주이설</v>
          </cell>
          <cell r="H1428" t="str">
            <v>광케이블 접속</v>
          </cell>
          <cell r="I1428" t="str">
            <v>일반접속</v>
          </cell>
          <cell r="J1428" t="str">
            <v>49~71코아</v>
          </cell>
          <cell r="K1428" t="str">
            <v>[시간내] 광케이블 지장전주이설 광케이블 접속 일반접속 49~71코아</v>
          </cell>
          <cell r="L1428" t="str">
            <v>코아</v>
          </cell>
          <cell r="M1428">
            <v>35664</v>
          </cell>
          <cell r="N1428">
            <v>37536</v>
          </cell>
          <cell r="Q1428" t="str">
            <v>지장전주</v>
          </cell>
          <cell r="R1428">
            <v>15237</v>
          </cell>
        </row>
        <row r="1429">
          <cell r="B1429">
            <v>20002428</v>
          </cell>
          <cell r="E1429" t="str">
            <v>단순공사</v>
          </cell>
          <cell r="F1429" t="str">
            <v>[시간내]</v>
          </cell>
          <cell r="G1429" t="str">
            <v>광케이블 지장전주이설</v>
          </cell>
          <cell r="H1429" t="str">
            <v>광케이블 접속</v>
          </cell>
          <cell r="I1429" t="str">
            <v>일반접속</v>
          </cell>
          <cell r="J1429" t="str">
            <v>72코아이상</v>
          </cell>
          <cell r="K1429" t="str">
            <v>[시간내] 광케이블 지장전주이설 광케이블 접속 일반접속 72코아이상</v>
          </cell>
          <cell r="L1429" t="str">
            <v>코아</v>
          </cell>
          <cell r="M1429">
            <v>16045</v>
          </cell>
          <cell r="N1429">
            <v>16802</v>
          </cell>
          <cell r="Q1429" t="str">
            <v>지장전주</v>
          </cell>
          <cell r="R1429">
            <v>6820</v>
          </cell>
        </row>
        <row r="1430">
          <cell r="B1430">
            <v>20002429</v>
          </cell>
          <cell r="E1430" t="str">
            <v>단순공사</v>
          </cell>
          <cell r="F1430" t="str">
            <v>[시간내]</v>
          </cell>
          <cell r="G1430" t="str">
            <v>광케이블 지장전주이설</v>
          </cell>
          <cell r="H1430" t="str">
            <v>광케이블 접속</v>
          </cell>
          <cell r="I1430" t="str">
            <v>절체접속</v>
          </cell>
          <cell r="J1430" t="str">
            <v>12코아이하</v>
          </cell>
          <cell r="K1430" t="str">
            <v>[시간내] 광케이블 지장전주이설 광케이블 접속 절체접속 12코아이하</v>
          </cell>
          <cell r="L1430" t="str">
            <v>코아</v>
          </cell>
          <cell r="M1430">
            <v>208054</v>
          </cell>
          <cell r="N1430">
            <v>218977</v>
          </cell>
          <cell r="Q1430" t="str">
            <v>지장전주</v>
          </cell>
          <cell r="R1430">
            <v>88893</v>
          </cell>
        </row>
        <row r="1431">
          <cell r="B1431">
            <v>20002430</v>
          </cell>
          <cell r="E1431" t="str">
            <v>단순공사</v>
          </cell>
          <cell r="F1431" t="str">
            <v>[시간내]</v>
          </cell>
          <cell r="G1431" t="str">
            <v>광케이블 지장전주이설</v>
          </cell>
          <cell r="H1431" t="str">
            <v>광케이블 접속</v>
          </cell>
          <cell r="I1431" t="str">
            <v>절체접속</v>
          </cell>
          <cell r="J1431" t="str">
            <v>13~48코아</v>
          </cell>
          <cell r="K1431" t="str">
            <v>[시간내] 광케이블 지장전주이설 광케이블 접속 절체접속 13~48코아</v>
          </cell>
          <cell r="L1431" t="str">
            <v>코아</v>
          </cell>
          <cell r="M1431">
            <v>148612</v>
          </cell>
          <cell r="N1431">
            <v>156413</v>
          </cell>
          <cell r="Q1431" t="str">
            <v>지장전주</v>
          </cell>
          <cell r="R1431">
            <v>63495</v>
          </cell>
        </row>
        <row r="1432">
          <cell r="B1432">
            <v>20002431</v>
          </cell>
          <cell r="E1432" t="str">
            <v>단순공사</v>
          </cell>
          <cell r="F1432" t="str">
            <v>[시간내]</v>
          </cell>
          <cell r="G1432" t="str">
            <v>광케이블 지장전주이설</v>
          </cell>
          <cell r="H1432" t="str">
            <v>광케이블 접속</v>
          </cell>
          <cell r="I1432" t="str">
            <v>절체접속</v>
          </cell>
          <cell r="J1432" t="str">
            <v>49~71코아</v>
          </cell>
          <cell r="K1432" t="str">
            <v>[시간내] 광케이블 지장전주이설 광케이블 접속 절체접속 49~71코아</v>
          </cell>
          <cell r="L1432" t="str">
            <v>코아</v>
          </cell>
          <cell r="M1432">
            <v>139094</v>
          </cell>
          <cell r="N1432">
            <v>146228</v>
          </cell>
          <cell r="Q1432" t="str">
            <v>지장전주</v>
          </cell>
          <cell r="R1432">
            <v>59361</v>
          </cell>
        </row>
        <row r="1433">
          <cell r="B1433">
            <v>20002432</v>
          </cell>
          <cell r="E1433" t="str">
            <v>단순공사</v>
          </cell>
          <cell r="F1433" t="str">
            <v>[시간내]</v>
          </cell>
          <cell r="G1433" t="str">
            <v>광케이블 지장전주이설</v>
          </cell>
          <cell r="H1433" t="str">
            <v>광케이블 접속</v>
          </cell>
          <cell r="I1433" t="str">
            <v>절체접속</v>
          </cell>
          <cell r="J1433" t="str">
            <v>72코아이상</v>
          </cell>
          <cell r="K1433" t="str">
            <v>[시간내] 광케이블 지장전주이설 광케이블 접속 절체접속 72코아이상</v>
          </cell>
          <cell r="L1433" t="str">
            <v>코아</v>
          </cell>
          <cell r="M1433">
            <v>115316</v>
          </cell>
          <cell r="N1433">
            <v>121203</v>
          </cell>
          <cell r="Q1433" t="str">
            <v>지장전주</v>
          </cell>
          <cell r="R1433">
            <v>49202</v>
          </cell>
        </row>
        <row r="1434">
          <cell r="B1434">
            <v>20002433</v>
          </cell>
          <cell r="E1434" t="str">
            <v>단순공사</v>
          </cell>
          <cell r="F1434" t="str">
            <v>[시간내]</v>
          </cell>
          <cell r="G1434" t="str">
            <v>광케이블 지장전주이설</v>
          </cell>
          <cell r="H1434" t="str">
            <v>외피접속</v>
          </cell>
          <cell r="I1434" t="str">
            <v>국내성단</v>
          </cell>
          <cell r="J1434" t="str">
            <v>12코아이하</v>
          </cell>
          <cell r="K1434" t="str">
            <v>[시간내] 광케이블 지장전주이설 외피접속 국내성단 12코아이하</v>
          </cell>
          <cell r="L1434" t="str">
            <v>코아</v>
          </cell>
          <cell r="M1434">
            <v>83218</v>
          </cell>
          <cell r="N1434">
            <v>87589</v>
          </cell>
          <cell r="Q1434" t="str">
            <v>지장전주</v>
          </cell>
          <cell r="R1434">
            <v>35556</v>
          </cell>
        </row>
        <row r="1435">
          <cell r="B1435">
            <v>20002434</v>
          </cell>
          <cell r="E1435" t="str">
            <v>단순공사</v>
          </cell>
          <cell r="F1435" t="str">
            <v>[시간내]</v>
          </cell>
          <cell r="G1435" t="str">
            <v>광케이블 지장전주이설</v>
          </cell>
          <cell r="H1435" t="str">
            <v>IJP Box설치 및 외피접속(OPSW/OPNW)</v>
          </cell>
          <cell r="I1435" t="str">
            <v>국내성단</v>
          </cell>
          <cell r="J1435" t="str">
            <v>13~72코아</v>
          </cell>
          <cell r="K1435" t="str">
            <v>[시간내] 광케이블 지장전주이설 IJP Box설치 및 외피접속(OPSW/OPNW) 국내성단 13~72코아</v>
          </cell>
          <cell r="L1435" t="str">
            <v>코아</v>
          </cell>
          <cell r="M1435">
            <v>65974</v>
          </cell>
          <cell r="N1435">
            <v>69184</v>
          </cell>
          <cell r="Q1435" t="str">
            <v>지장전주</v>
          </cell>
          <cell r="R1435">
            <v>28085</v>
          </cell>
        </row>
        <row r="1436">
          <cell r="B1436">
            <v>20002435</v>
          </cell>
          <cell r="E1436" t="str">
            <v>단순공사</v>
          </cell>
          <cell r="F1436" t="str">
            <v>[시간내]</v>
          </cell>
          <cell r="G1436" t="str">
            <v>광케이블 지장전주이설</v>
          </cell>
          <cell r="H1436" t="str">
            <v>광케이블 시험</v>
          </cell>
          <cell r="I1436" t="str">
            <v>국내성단</v>
          </cell>
          <cell r="J1436" t="str">
            <v>72코아이상</v>
          </cell>
          <cell r="K1436" t="str">
            <v>[시간내] 광케이블 지장전주이설 광케이블 시험 국내성단 72코아이상</v>
          </cell>
          <cell r="L1436" t="str">
            <v>코아</v>
          </cell>
          <cell r="M1436">
            <v>43981</v>
          </cell>
          <cell r="N1436">
            <v>46122</v>
          </cell>
          <cell r="Q1436" t="str">
            <v>지장전주</v>
          </cell>
          <cell r="R1436">
            <v>18723</v>
          </cell>
        </row>
        <row r="1437">
          <cell r="B1437">
            <v>20002436</v>
          </cell>
          <cell r="E1437" t="str">
            <v>단순공사</v>
          </cell>
          <cell r="F1437" t="str">
            <v>[시간내]</v>
          </cell>
          <cell r="G1437" t="str">
            <v>광케이블 지장전주이설</v>
          </cell>
          <cell r="H1437" t="str">
            <v>광케이블 시험</v>
          </cell>
          <cell r="I1437" t="str">
            <v>외피접속(가공케이블)</v>
          </cell>
          <cell r="J1437" t="str">
            <v>외피접속</v>
          </cell>
          <cell r="K1437" t="str">
            <v>[시간내] 광케이블 지장전주이설 광케이블 시험 외피접속(가공케이블) 외피접속</v>
          </cell>
          <cell r="L1437" t="str">
            <v>개소</v>
          </cell>
          <cell r="M1437">
            <v>303167</v>
          </cell>
          <cell r="N1437">
            <v>319083</v>
          </cell>
          <cell r="Q1437" t="str">
            <v>지장전주</v>
          </cell>
          <cell r="R1437">
            <v>129531</v>
          </cell>
        </row>
        <row r="1438">
          <cell r="B1438">
            <v>20002437</v>
          </cell>
          <cell r="E1438" t="str">
            <v>단순공사</v>
          </cell>
          <cell r="F1438" t="str">
            <v>[시간내]</v>
          </cell>
          <cell r="G1438" t="str">
            <v>광케이블 지장전주이설</v>
          </cell>
          <cell r="H1438" t="str">
            <v>광케이블 시험</v>
          </cell>
          <cell r="I1438" t="str">
            <v>IJP Box설치 및 외피접속(OPSW/OPNW)</v>
          </cell>
          <cell r="J1438" t="str">
            <v>외피접속</v>
          </cell>
          <cell r="K1438" t="str">
            <v>[시간내] 광케이블 지장전주이설 광케이블 시험 IJP Box설치 및 외피접속(OPSW/OPNW) 외피접속</v>
          </cell>
          <cell r="L1438" t="str">
            <v>개소</v>
          </cell>
          <cell r="M1438">
            <v>462547</v>
          </cell>
          <cell r="N1438">
            <v>489228</v>
          </cell>
          <cell r="Q1438" t="str">
            <v>지장전주</v>
          </cell>
          <cell r="R1438">
            <v>198602</v>
          </cell>
        </row>
        <row r="1439">
          <cell r="B1439">
            <v>20002438</v>
          </cell>
          <cell r="E1439" t="str">
            <v>단순공사</v>
          </cell>
          <cell r="F1439" t="str">
            <v>[시간내]</v>
          </cell>
          <cell r="G1439" t="str">
            <v>광케이블 지장전주이설</v>
          </cell>
          <cell r="H1439" t="str">
            <v>분배함 및 저장함</v>
          </cell>
          <cell r="I1439" t="str">
            <v>시험 및 측정</v>
          </cell>
          <cell r="J1439" t="str">
            <v>접속전시험</v>
          </cell>
          <cell r="K1439" t="str">
            <v>[시간내] 광케이블 지장전주이설 분배함 및 저장함 시험 및 측정 접속전시험</v>
          </cell>
          <cell r="L1439" t="str">
            <v>코아</v>
          </cell>
          <cell r="M1439">
            <v>85591</v>
          </cell>
          <cell r="N1439">
            <v>89918</v>
          </cell>
          <cell r="Q1439" t="str">
            <v>지장전주</v>
          </cell>
          <cell r="R1439">
            <v>36502</v>
          </cell>
        </row>
        <row r="1440">
          <cell r="B1440">
            <v>20002439</v>
          </cell>
          <cell r="E1440" t="str">
            <v>단순공사</v>
          </cell>
          <cell r="F1440" t="str">
            <v>[시간내]</v>
          </cell>
          <cell r="G1440" t="str">
            <v>광케이블 지장전주이설</v>
          </cell>
          <cell r="H1440" t="str">
            <v>분배함 및 저장함</v>
          </cell>
          <cell r="I1440" t="str">
            <v>시험 및 측정</v>
          </cell>
          <cell r="J1440" t="str">
            <v>접속후시험</v>
          </cell>
          <cell r="K1440" t="str">
            <v>[시간내] 광케이블 지장전주이설 분배함 및 저장함 시험 및 측정 접속후시험</v>
          </cell>
          <cell r="L1440" t="str">
            <v>코아</v>
          </cell>
          <cell r="M1440">
            <v>65387</v>
          </cell>
          <cell r="N1440">
            <v>68818</v>
          </cell>
          <cell r="Q1440" t="str">
            <v>지장전주</v>
          </cell>
          <cell r="R1440">
            <v>27936</v>
          </cell>
        </row>
        <row r="1441">
          <cell r="B1441">
            <v>20002440</v>
          </cell>
          <cell r="E1441" t="str">
            <v>단순공사</v>
          </cell>
          <cell r="F1441" t="str">
            <v>[시간내]</v>
          </cell>
          <cell r="G1441" t="str">
            <v>광케이블 지장전주이설</v>
          </cell>
          <cell r="H1441" t="str">
            <v>분배함 및 저장함</v>
          </cell>
          <cell r="I1441" t="str">
            <v>시험 및 측정</v>
          </cell>
          <cell r="J1441" t="str">
            <v>최종시험</v>
          </cell>
          <cell r="K1441" t="str">
            <v>[시간내] 광케이블 지장전주이설 분배함 및 저장함 시험 및 측정 최종시험</v>
          </cell>
          <cell r="L1441" t="str">
            <v>코아</v>
          </cell>
          <cell r="M1441">
            <v>130776</v>
          </cell>
          <cell r="N1441">
            <v>137643</v>
          </cell>
          <cell r="Q1441" t="str">
            <v>지장전주</v>
          </cell>
          <cell r="R1441">
            <v>55876</v>
          </cell>
        </row>
        <row r="1442">
          <cell r="B1442">
            <v>20002441</v>
          </cell>
          <cell r="E1442" t="str">
            <v>단순공사</v>
          </cell>
          <cell r="F1442" t="str">
            <v>[시간내]</v>
          </cell>
          <cell r="G1442" t="str">
            <v>광케이블 지장전주이설</v>
          </cell>
          <cell r="H1442" t="str">
            <v>분배반(FDF)</v>
          </cell>
          <cell r="I1442" t="str">
            <v>분배함 및 저장함</v>
          </cell>
          <cell r="J1442" t="str">
            <v>신설</v>
          </cell>
          <cell r="K1442" t="str">
            <v>[시간내] 광케이블 지장전주이설 분배반(FDF) 분배함 및 저장함 신설</v>
          </cell>
          <cell r="L1442" t="str">
            <v>개</v>
          </cell>
          <cell r="M1442">
            <v>38288</v>
          </cell>
          <cell r="N1442">
            <v>41323</v>
          </cell>
          <cell r="Q1442" t="str">
            <v>지장전주</v>
          </cell>
          <cell r="R1442">
            <v>16775</v>
          </cell>
        </row>
        <row r="1443">
          <cell r="B1443">
            <v>20002442</v>
          </cell>
          <cell r="E1443" t="str">
            <v>단순공사</v>
          </cell>
          <cell r="F1443" t="str">
            <v>[시간내]</v>
          </cell>
          <cell r="G1443" t="str">
            <v>광케이블 지장전주이설</v>
          </cell>
          <cell r="H1443" t="str">
            <v>분배반(FDF)</v>
          </cell>
          <cell r="I1443" t="str">
            <v>분배함 및 저장함</v>
          </cell>
          <cell r="J1443" t="str">
            <v>철거</v>
          </cell>
          <cell r="K1443" t="str">
            <v>[시간내] 광케이블 지장전주이설 분배반(FDF) 분배함 및 저장함 철거</v>
          </cell>
          <cell r="L1443" t="str">
            <v>개</v>
          </cell>
          <cell r="M1443">
            <v>19143</v>
          </cell>
          <cell r="N1443">
            <v>20659</v>
          </cell>
          <cell r="Q1443" t="str">
            <v>지장전주</v>
          </cell>
          <cell r="R1443">
            <v>8386</v>
          </cell>
        </row>
        <row r="1444">
          <cell r="B1444">
            <v>20002443</v>
          </cell>
          <cell r="E1444" t="str">
            <v>단순공사</v>
          </cell>
          <cell r="F1444" t="str">
            <v>[시간내]</v>
          </cell>
          <cell r="G1444" t="str">
            <v>광케이블 지장전주이설</v>
          </cell>
          <cell r="H1444" t="str">
            <v>분배반(FDF)</v>
          </cell>
          <cell r="I1444" t="str">
            <v>분배함 및 저장함</v>
          </cell>
          <cell r="J1444" t="str">
            <v>재활용철거</v>
          </cell>
          <cell r="K1444" t="str">
            <v>[시간내] 광케이블 지장전주이설 분배반(FDF) 분배함 및 저장함 재활용철거</v>
          </cell>
          <cell r="L1444" t="str">
            <v>개</v>
          </cell>
          <cell r="M1444">
            <v>30630</v>
          </cell>
          <cell r="N1444">
            <v>33058</v>
          </cell>
          <cell r="Q1444" t="str">
            <v>지장전주</v>
          </cell>
          <cell r="R1444">
            <v>13419</v>
          </cell>
        </row>
        <row r="1445">
          <cell r="B1445">
            <v>20002444</v>
          </cell>
          <cell r="E1445" t="str">
            <v>단순공사</v>
          </cell>
          <cell r="F1445" t="str">
            <v>[시간내]</v>
          </cell>
          <cell r="G1445" t="str">
            <v>광케이블 지장전주이설</v>
          </cell>
          <cell r="H1445" t="str">
            <v>광단자함(OTP)</v>
          </cell>
          <cell r="I1445" t="str">
            <v>분배반(FDF)</v>
          </cell>
          <cell r="J1445" t="str">
            <v>신설</v>
          </cell>
          <cell r="K1445" t="str">
            <v>[시간내] 광케이블 지장전주이설 광단자함(OTP) 분배반(FDF) 신설</v>
          </cell>
          <cell r="L1445" t="str">
            <v>대</v>
          </cell>
          <cell r="M1445">
            <v>97855</v>
          </cell>
          <cell r="N1445">
            <v>105608</v>
          </cell>
          <cell r="Q1445" t="str">
            <v>지장전주</v>
          </cell>
          <cell r="R1445">
            <v>42871</v>
          </cell>
        </row>
        <row r="1446">
          <cell r="B1446">
            <v>20002445</v>
          </cell>
          <cell r="E1446" t="str">
            <v>단순공사</v>
          </cell>
          <cell r="F1446" t="str">
            <v>[시간내]</v>
          </cell>
          <cell r="G1446" t="str">
            <v>광케이블 지장전주이설</v>
          </cell>
          <cell r="H1446" t="str">
            <v>광단자함(OTP)</v>
          </cell>
          <cell r="I1446" t="str">
            <v>분배반(FDF)</v>
          </cell>
          <cell r="J1446" t="str">
            <v>철거</v>
          </cell>
          <cell r="K1446" t="str">
            <v>[시간내] 광케이블 지장전주이설 광단자함(OTP) 분배반(FDF) 철거</v>
          </cell>
          <cell r="L1446" t="str">
            <v>대</v>
          </cell>
          <cell r="M1446">
            <v>48927</v>
          </cell>
          <cell r="N1446">
            <v>52803</v>
          </cell>
          <cell r="Q1446" t="str">
            <v>지장전주</v>
          </cell>
          <cell r="R1446">
            <v>21435</v>
          </cell>
        </row>
        <row r="1447">
          <cell r="B1447">
            <v>20002446</v>
          </cell>
          <cell r="E1447" t="str">
            <v>단순공사</v>
          </cell>
          <cell r="F1447" t="str">
            <v>[시간내]</v>
          </cell>
          <cell r="G1447" t="str">
            <v>광케이블 지장전주이설</v>
          </cell>
          <cell r="H1447" t="str">
            <v>광단자함(OTP)</v>
          </cell>
          <cell r="I1447" t="str">
            <v>분배반(FDF)</v>
          </cell>
          <cell r="J1447" t="str">
            <v>재활용철거</v>
          </cell>
          <cell r="K1447" t="str">
            <v>[시간내] 광케이블 지장전주이설 광단자함(OTP) 분배반(FDF) 재활용철거</v>
          </cell>
          <cell r="L1447" t="str">
            <v>대</v>
          </cell>
          <cell r="M1447">
            <v>78282</v>
          </cell>
          <cell r="N1447">
            <v>84488</v>
          </cell>
          <cell r="Q1447" t="str">
            <v>지장전주</v>
          </cell>
          <cell r="R1447">
            <v>34297</v>
          </cell>
        </row>
        <row r="1448">
          <cell r="B1448">
            <v>20002447</v>
          </cell>
          <cell r="E1448" t="str">
            <v>단순공사</v>
          </cell>
          <cell r="F1448" t="str">
            <v>[시간내]</v>
          </cell>
          <cell r="G1448" t="str">
            <v>광케이블 지장전주이설</v>
          </cell>
          <cell r="H1448" t="str">
            <v>국내성단</v>
          </cell>
          <cell r="I1448" t="str">
            <v>광단자함(OTP)</v>
          </cell>
          <cell r="J1448" t="str">
            <v>신설</v>
          </cell>
          <cell r="K1448" t="str">
            <v>[시간내] 광케이블 지장전주이설 국내성단 광단자함(OTP) 신설</v>
          </cell>
          <cell r="L1448" t="str">
            <v>개</v>
          </cell>
          <cell r="M1448">
            <v>102515</v>
          </cell>
          <cell r="N1448">
            <v>110149</v>
          </cell>
          <cell r="Q1448" t="str">
            <v>지장전주</v>
          </cell>
          <cell r="R1448">
            <v>44714</v>
          </cell>
        </row>
        <row r="1449">
          <cell r="B1449">
            <v>20002448</v>
          </cell>
          <cell r="E1449" t="str">
            <v>단순공사</v>
          </cell>
          <cell r="F1449" t="str">
            <v>[시간내]</v>
          </cell>
          <cell r="G1449" t="str">
            <v>광케이블 지장전주이설</v>
          </cell>
          <cell r="H1449" t="str">
            <v>국내성단</v>
          </cell>
          <cell r="I1449" t="str">
            <v>광단자함(OTP)</v>
          </cell>
          <cell r="J1449" t="str">
            <v>철거</v>
          </cell>
          <cell r="K1449" t="str">
            <v>[시간내] 광케이블 지장전주이설 국내성단 광단자함(OTP) 철거</v>
          </cell>
          <cell r="L1449" t="str">
            <v>개</v>
          </cell>
          <cell r="M1449">
            <v>51256</v>
          </cell>
          <cell r="N1449">
            <v>55074</v>
          </cell>
          <cell r="Q1449" t="str">
            <v>지장전주</v>
          </cell>
          <cell r="R1449">
            <v>22357</v>
          </cell>
        </row>
        <row r="1450">
          <cell r="B1450">
            <v>20002449</v>
          </cell>
          <cell r="E1450" t="str">
            <v>단순공사</v>
          </cell>
          <cell r="F1450" t="str">
            <v>[시간내]</v>
          </cell>
          <cell r="G1450" t="str">
            <v>광케이블 지장전주이설</v>
          </cell>
          <cell r="H1450" t="str">
            <v>국내성단</v>
          </cell>
          <cell r="I1450" t="str">
            <v>광단자함(OTP)</v>
          </cell>
          <cell r="J1450" t="str">
            <v>재활용철거</v>
          </cell>
          <cell r="K1450" t="str">
            <v>[시간내] 광케이블 지장전주이설 국내성단 광단자함(OTP) 재활용철거</v>
          </cell>
          <cell r="L1450" t="str">
            <v>개</v>
          </cell>
          <cell r="M1450">
            <v>82012</v>
          </cell>
          <cell r="N1450">
            <v>88117</v>
          </cell>
          <cell r="Q1450" t="str">
            <v>지장전주</v>
          </cell>
          <cell r="R1450">
            <v>35771</v>
          </cell>
        </row>
        <row r="1451">
          <cell r="B1451">
            <v>20002450</v>
          </cell>
          <cell r="E1451" t="str">
            <v>단순공사</v>
          </cell>
          <cell r="F1451" t="str">
            <v>[시간내]</v>
          </cell>
          <cell r="G1451" t="str">
            <v>광케이블 지장전주이설</v>
          </cell>
          <cell r="H1451" t="str">
            <v>OPNW 부속자재</v>
          </cell>
          <cell r="I1451" t="str">
            <v>랙크설치(1선용)</v>
          </cell>
          <cell r="J1451" t="str">
            <v>신증설</v>
          </cell>
          <cell r="K1451" t="str">
            <v>[시간내] 광케이블 지장전주이설 OPNW 부속자재 랙크설치(1선용) 신증설</v>
          </cell>
          <cell r="L1451" t="str">
            <v>개</v>
          </cell>
          <cell r="M1451">
            <v>23098</v>
          </cell>
          <cell r="N1451">
            <v>25156</v>
          </cell>
          <cell r="Q1451" t="str">
            <v>지장전주</v>
          </cell>
          <cell r="R1451">
            <v>10212</v>
          </cell>
        </row>
        <row r="1452">
          <cell r="B1452">
            <v>20002451</v>
          </cell>
          <cell r="E1452" t="str">
            <v>단순공사</v>
          </cell>
          <cell r="F1452" t="str">
            <v>[시간내]</v>
          </cell>
          <cell r="G1452" t="str">
            <v>광케이블 지장전주이설</v>
          </cell>
          <cell r="H1452" t="str">
            <v>OPNW 부속자재</v>
          </cell>
          <cell r="I1452" t="str">
            <v>랙크설치(1선용)</v>
          </cell>
          <cell r="J1452" t="str">
            <v>철거</v>
          </cell>
          <cell r="K1452" t="str">
            <v>[시간내] 광케이블 지장전주이설 OPNW 부속자재 랙크설치(1선용) 철거</v>
          </cell>
          <cell r="L1452" t="str">
            <v>개</v>
          </cell>
          <cell r="M1452">
            <v>6926</v>
          </cell>
          <cell r="N1452">
            <v>7544</v>
          </cell>
          <cell r="Q1452" t="str">
            <v>지장전주</v>
          </cell>
          <cell r="R1452">
            <v>3062</v>
          </cell>
        </row>
        <row r="1453">
          <cell r="B1453">
            <v>20002452</v>
          </cell>
          <cell r="E1453" t="str">
            <v>단순공사</v>
          </cell>
          <cell r="F1453" t="str">
            <v>[시간내]</v>
          </cell>
          <cell r="G1453" t="str">
            <v>광케이블 지장전주이설</v>
          </cell>
          <cell r="H1453" t="str">
            <v>OPNW 부속자재</v>
          </cell>
          <cell r="I1453" t="str">
            <v>랙크설치(1선용)</v>
          </cell>
          <cell r="J1453" t="str">
            <v>재활용철거</v>
          </cell>
          <cell r="K1453" t="str">
            <v>[시간내] 광케이블 지장전주이설 OPNW 부속자재 랙크설치(1선용) 재활용철거</v>
          </cell>
          <cell r="L1453" t="str">
            <v>개</v>
          </cell>
          <cell r="M1453">
            <v>11548</v>
          </cell>
          <cell r="N1453">
            <v>12576</v>
          </cell>
          <cell r="Q1453" t="str">
            <v>지장전주</v>
          </cell>
          <cell r="R1453">
            <v>5105</v>
          </cell>
        </row>
        <row r="1454">
          <cell r="B1454">
            <v>20002453</v>
          </cell>
          <cell r="E1454" t="str">
            <v>단순공사</v>
          </cell>
          <cell r="F1454" t="str">
            <v>[시간내]</v>
          </cell>
          <cell r="G1454" t="str">
            <v>광케이블 지장전주이설</v>
          </cell>
          <cell r="H1454" t="str">
            <v>OPNW 부속자재</v>
          </cell>
          <cell r="I1454" t="str">
            <v>랙크설치(1선용)</v>
          </cell>
          <cell r="J1454" t="str">
            <v>이설</v>
          </cell>
          <cell r="K1454" t="str">
            <v>[시간내] 광케이블 지장전주이설 OPNW 부속자재 랙크설치(1선용) 이설</v>
          </cell>
          <cell r="L1454" t="str">
            <v>개</v>
          </cell>
          <cell r="M1454">
            <v>34646</v>
          </cell>
          <cell r="N1454">
            <v>37733</v>
          </cell>
          <cell r="Q1454" t="str">
            <v>지장전주</v>
          </cell>
          <cell r="R1454">
            <v>15317</v>
          </cell>
        </row>
        <row r="1455">
          <cell r="B1455">
            <v>20002454</v>
          </cell>
          <cell r="E1455" t="str">
            <v>단순공사</v>
          </cell>
          <cell r="F1455" t="str">
            <v>[시간내]</v>
          </cell>
          <cell r="G1455" t="str">
            <v>광케이블 지장전주이설</v>
          </cell>
          <cell r="H1455" t="str">
            <v>OPNW 부속자재</v>
          </cell>
          <cell r="I1455" t="str">
            <v>전압인류애자</v>
          </cell>
          <cell r="J1455" t="str">
            <v>신증설</v>
          </cell>
          <cell r="K1455" t="str">
            <v>[시간내] 광케이블 지장전주이설 OPNW 부속자재 전압인류애자 신증설</v>
          </cell>
          <cell r="L1455" t="str">
            <v>개</v>
          </cell>
          <cell r="M1455">
            <v>8132</v>
          </cell>
          <cell r="N1455">
            <v>8837</v>
          </cell>
          <cell r="Q1455" t="str">
            <v>지장전주</v>
          </cell>
          <cell r="R1455">
            <v>3587</v>
          </cell>
        </row>
        <row r="1456">
          <cell r="B1456">
            <v>20002455</v>
          </cell>
          <cell r="E1456" t="str">
            <v>단순공사</v>
          </cell>
          <cell r="F1456" t="str">
            <v>[시간내]</v>
          </cell>
          <cell r="G1456" t="str">
            <v>광케이블 지장전주이설</v>
          </cell>
          <cell r="H1456" t="str">
            <v>OPNW 부속자재</v>
          </cell>
          <cell r="I1456" t="str">
            <v>전압인류애자</v>
          </cell>
          <cell r="J1456" t="str">
            <v>철거</v>
          </cell>
          <cell r="K1456" t="str">
            <v>[시간내] 광케이블 지장전주이설 OPNW 부속자재 전압인류애자 철거</v>
          </cell>
          <cell r="L1456" t="str">
            <v>개</v>
          </cell>
          <cell r="M1456">
            <v>4065</v>
          </cell>
          <cell r="N1456">
            <v>4417</v>
          </cell>
          <cell r="Q1456" t="str">
            <v>지장전주</v>
          </cell>
          <cell r="R1456">
            <v>1793</v>
          </cell>
        </row>
        <row r="1457">
          <cell r="B1457">
            <v>20002456</v>
          </cell>
          <cell r="E1457" t="str">
            <v>단순공사</v>
          </cell>
          <cell r="F1457" t="str">
            <v>[시간내]</v>
          </cell>
          <cell r="G1457" t="str">
            <v>광케이블 지장전주이설</v>
          </cell>
          <cell r="H1457" t="str">
            <v>OPNW 부속자재</v>
          </cell>
          <cell r="I1457" t="str">
            <v>전압인류애자</v>
          </cell>
          <cell r="J1457" t="str">
            <v>재활용철거</v>
          </cell>
          <cell r="K1457" t="str">
            <v>[시간내] 광케이블 지장전주이설 OPNW 부속자재 전압인류애자 재활용철거</v>
          </cell>
          <cell r="L1457" t="str">
            <v>개</v>
          </cell>
          <cell r="M1457">
            <v>6506</v>
          </cell>
          <cell r="N1457">
            <v>7067</v>
          </cell>
          <cell r="Q1457" t="str">
            <v>지장전주</v>
          </cell>
          <cell r="R1457">
            <v>2868</v>
          </cell>
        </row>
        <row r="1458">
          <cell r="B1458">
            <v>20002457</v>
          </cell>
          <cell r="E1458" t="str">
            <v>단순공사</v>
          </cell>
          <cell r="F1458" t="str">
            <v>[시간내]</v>
          </cell>
          <cell r="G1458" t="str">
            <v>광케이블 지장전주이설</v>
          </cell>
          <cell r="H1458" t="str">
            <v>OPNW 부속자재</v>
          </cell>
          <cell r="I1458" t="str">
            <v>전압인류애자</v>
          </cell>
          <cell r="J1458" t="str">
            <v>이설</v>
          </cell>
          <cell r="K1458" t="str">
            <v>[시간내] 광케이블 지장전주이설 OPNW 부속자재 전압인류애자 이설</v>
          </cell>
          <cell r="L1458" t="str">
            <v>개</v>
          </cell>
          <cell r="M1458">
            <v>14639</v>
          </cell>
          <cell r="N1458">
            <v>15909</v>
          </cell>
          <cell r="Q1458" t="str">
            <v>지장전주</v>
          </cell>
          <cell r="R1458">
            <v>6458</v>
          </cell>
        </row>
        <row r="1459">
          <cell r="B1459">
            <v>20002458</v>
          </cell>
          <cell r="E1459" t="str">
            <v>단순공사</v>
          </cell>
          <cell r="F1459" t="str">
            <v>[시간내]</v>
          </cell>
          <cell r="G1459" t="str">
            <v>광케이블 지장전주이설</v>
          </cell>
          <cell r="H1459" t="str">
            <v>OPNW 부속자재</v>
          </cell>
          <cell r="I1459" t="str">
            <v>레인포싱로드/데드엔드그립</v>
          </cell>
          <cell r="J1459" t="str">
            <v>신증설</v>
          </cell>
          <cell r="K1459" t="str">
            <v>[시간내] 광케이블 지장전주이설 OPNW 부속자재 레인포싱로드/데드엔드그립 신증설</v>
          </cell>
          <cell r="L1459" t="str">
            <v>개</v>
          </cell>
          <cell r="M1459">
            <v>33684</v>
          </cell>
          <cell r="N1459">
            <v>36686</v>
          </cell>
          <cell r="Q1459" t="str">
            <v>지장전주</v>
          </cell>
          <cell r="R1459">
            <v>14892</v>
          </cell>
        </row>
        <row r="1460">
          <cell r="B1460">
            <v>20002459</v>
          </cell>
          <cell r="E1460" t="str">
            <v>단순공사</v>
          </cell>
          <cell r="F1460" t="str">
            <v>[시간내]</v>
          </cell>
          <cell r="G1460" t="str">
            <v>광케이블 지장전주이설</v>
          </cell>
          <cell r="H1460" t="str">
            <v>OPNW 부속자재</v>
          </cell>
          <cell r="I1460" t="str">
            <v>레인포싱로드/데드엔드그립</v>
          </cell>
          <cell r="J1460" t="str">
            <v>철거</v>
          </cell>
          <cell r="K1460" t="str">
            <v>[시간내] 광케이블 지장전주이설 OPNW 부속자재 레인포싱로드/데드엔드그립 철거</v>
          </cell>
          <cell r="L1460" t="str">
            <v>개</v>
          </cell>
          <cell r="M1460">
            <v>16841</v>
          </cell>
          <cell r="N1460">
            <v>18340</v>
          </cell>
          <cell r="Q1460" t="str">
            <v>지장전주</v>
          </cell>
          <cell r="R1460">
            <v>7445</v>
          </cell>
        </row>
        <row r="1461">
          <cell r="B1461">
            <v>20002460</v>
          </cell>
          <cell r="E1461" t="str">
            <v>단순공사</v>
          </cell>
          <cell r="F1461" t="str">
            <v>[시간내]</v>
          </cell>
          <cell r="G1461" t="str">
            <v>광케이블 지장전주이설</v>
          </cell>
          <cell r="H1461" t="str">
            <v>OPNW 부속자재</v>
          </cell>
          <cell r="I1461" t="str">
            <v>분기용ACSR케이블(95㎟이하)</v>
          </cell>
          <cell r="J1461" t="str">
            <v>신증설</v>
          </cell>
          <cell r="K1461" t="str">
            <v>[시간내] 광케이블 지장전주이설 OPNW 부속자재 분기용ACSR케이블(95㎟이하) 신증설</v>
          </cell>
          <cell r="L1461" t="str">
            <v>100m</v>
          </cell>
          <cell r="M1461">
            <v>244686</v>
          </cell>
          <cell r="N1461">
            <v>266478</v>
          </cell>
          <cell r="Q1461" t="str">
            <v>지장전주</v>
          </cell>
          <cell r="R1461">
            <v>108176</v>
          </cell>
        </row>
        <row r="1462">
          <cell r="B1462">
            <v>20002461</v>
          </cell>
          <cell r="E1462" t="str">
            <v>단순공사</v>
          </cell>
          <cell r="F1462" t="str">
            <v>[시간내]</v>
          </cell>
          <cell r="G1462" t="str">
            <v>광케이블 지장전주이설</v>
          </cell>
          <cell r="H1462" t="str">
            <v>OPNW 부속자재</v>
          </cell>
          <cell r="I1462" t="str">
            <v>분기용ACSR케이블(95㎟이하)</v>
          </cell>
          <cell r="J1462" t="str">
            <v>철거</v>
          </cell>
          <cell r="K1462" t="str">
            <v>[시간내] 광케이블 지장전주이설 OPNW 부속자재 분기용ACSR케이블(95㎟이하) 철거</v>
          </cell>
          <cell r="L1462" t="str">
            <v>100m</v>
          </cell>
          <cell r="M1462">
            <v>122342</v>
          </cell>
          <cell r="N1462">
            <v>133238</v>
          </cell>
          <cell r="Q1462" t="str">
            <v>지장전주</v>
          </cell>
          <cell r="R1462">
            <v>54087</v>
          </cell>
        </row>
        <row r="1463">
          <cell r="B1463">
            <v>20002462</v>
          </cell>
          <cell r="E1463" t="str">
            <v>단순공사</v>
          </cell>
          <cell r="F1463" t="str">
            <v>[시간내]</v>
          </cell>
          <cell r="G1463" t="str">
            <v>광케이블 지장전주이설</v>
          </cell>
          <cell r="H1463" t="str">
            <v>OPNW 부속자재</v>
          </cell>
          <cell r="I1463" t="str">
            <v>분기용ACSR케이블(95㎟이하)</v>
          </cell>
          <cell r="J1463" t="str">
            <v>재활용철거</v>
          </cell>
          <cell r="K1463" t="str">
            <v>[시간내] 광케이블 지장전주이설 OPNW 부속자재 분기용ACSR케이블(95㎟이하) 재활용철거</v>
          </cell>
          <cell r="L1463" t="str">
            <v>100m</v>
          </cell>
          <cell r="M1463">
            <v>195749</v>
          </cell>
          <cell r="N1463">
            <v>213182</v>
          </cell>
          <cell r="Q1463" t="str">
            <v>지장전주</v>
          </cell>
          <cell r="R1463">
            <v>86541</v>
          </cell>
        </row>
        <row r="1464">
          <cell r="B1464">
            <v>20002463</v>
          </cell>
          <cell r="E1464" t="str">
            <v>단순공사</v>
          </cell>
          <cell r="F1464" t="str">
            <v>[시간내]</v>
          </cell>
          <cell r="G1464" t="str">
            <v>광케이블 지장전주이설</v>
          </cell>
          <cell r="H1464" t="str">
            <v>OPNW 부속자재</v>
          </cell>
          <cell r="I1464" t="str">
            <v>분기용ACSR케이블(95㎟이하)</v>
          </cell>
          <cell r="J1464" t="str">
            <v>이설</v>
          </cell>
          <cell r="K1464" t="str">
            <v>[시간내] 광케이블 지장전주이설 OPNW 부속자재 분기용ACSR케이블(95㎟이하) 이설</v>
          </cell>
          <cell r="L1464" t="str">
            <v>100m</v>
          </cell>
          <cell r="M1464">
            <v>440438</v>
          </cell>
          <cell r="N1464">
            <v>479663</v>
          </cell>
          <cell r="Q1464" t="str">
            <v>지장전주</v>
          </cell>
          <cell r="R1464">
            <v>194719</v>
          </cell>
        </row>
        <row r="1465">
          <cell r="B1465">
            <v>20002464</v>
          </cell>
          <cell r="E1465" t="str">
            <v>단순공사</v>
          </cell>
          <cell r="F1465" t="str">
            <v>[시간내]</v>
          </cell>
          <cell r="G1465" t="str">
            <v>광케이블 지장전주이설</v>
          </cell>
          <cell r="H1465" t="str">
            <v>케이블행거(55~105mm)</v>
          </cell>
          <cell r="I1465" t="str">
            <v>케이블행거(55~105mm)</v>
          </cell>
          <cell r="J1465" t="str">
            <v>신증설</v>
          </cell>
          <cell r="K1465" t="str">
            <v>[시간내] 광케이블 지장전주이설 케이블행거(55~105mm) 케이블행거(55~105mm) 신증설</v>
          </cell>
          <cell r="L1465" t="str">
            <v>km</v>
          </cell>
          <cell r="M1465">
            <v>1083356</v>
          </cell>
          <cell r="N1465">
            <v>1147195</v>
          </cell>
          <cell r="Q1465" t="str">
            <v>지장전주</v>
          </cell>
          <cell r="R1465">
            <v>465703</v>
          </cell>
        </row>
        <row r="1466">
          <cell r="B1466">
            <v>20002465</v>
          </cell>
          <cell r="E1466" t="str">
            <v>단순공사</v>
          </cell>
          <cell r="F1466" t="str">
            <v>[시간내]</v>
          </cell>
          <cell r="G1466" t="str">
            <v>광케이블 지장전주이설</v>
          </cell>
          <cell r="H1466" t="str">
            <v>케이블행거(55~105mm)</v>
          </cell>
          <cell r="I1466" t="str">
            <v>케이블행거(55~105mm)</v>
          </cell>
          <cell r="J1466" t="str">
            <v>철거</v>
          </cell>
          <cell r="K1466" t="str">
            <v>[시간내] 광케이블 지장전주이설 케이블행거(55~105mm) 케이블행거(55~105mm) 철거</v>
          </cell>
          <cell r="L1466" t="str">
            <v>km</v>
          </cell>
          <cell r="M1466">
            <v>541677</v>
          </cell>
          <cell r="N1466">
            <v>573596</v>
          </cell>
          <cell r="Q1466" t="str">
            <v>지장전주</v>
          </cell>
          <cell r="R1466">
            <v>232851</v>
          </cell>
        </row>
        <row r="1467">
          <cell r="B1467">
            <v>20002466</v>
          </cell>
          <cell r="E1467" t="str">
            <v>단순공사</v>
          </cell>
          <cell r="F1467" t="str">
            <v>[시간내]</v>
          </cell>
          <cell r="G1467" t="str">
            <v>광케이블 지장전주이설</v>
          </cell>
          <cell r="H1467" t="str">
            <v>CCTV</v>
          </cell>
          <cell r="I1467" t="str">
            <v>CCTV 카메라(일반형)</v>
          </cell>
          <cell r="J1467" t="str">
            <v>신증설</v>
          </cell>
          <cell r="K1467" t="str">
            <v>[시간내] 광케이블 지장전주이설 CCTV CCTV 카메라(일반형) 신증설</v>
          </cell>
          <cell r="L1467" t="str">
            <v>대</v>
          </cell>
          <cell r="M1467">
            <v>109190</v>
          </cell>
          <cell r="N1467">
            <v>117872</v>
          </cell>
          <cell r="Q1467" t="str">
            <v>지장전주</v>
          </cell>
          <cell r="R1467">
            <v>47850</v>
          </cell>
        </row>
        <row r="1468">
          <cell r="B1468">
            <v>20002467</v>
          </cell>
          <cell r="E1468" t="str">
            <v>단순공사</v>
          </cell>
          <cell r="F1468" t="str">
            <v>[시간내]</v>
          </cell>
          <cell r="G1468" t="str">
            <v>광케이블 지장전주이설</v>
          </cell>
          <cell r="H1468" t="str">
            <v>CCTV</v>
          </cell>
          <cell r="I1468" t="str">
            <v>CCTV 카메라(일반형)</v>
          </cell>
          <cell r="J1468" t="str">
            <v>철거</v>
          </cell>
          <cell r="K1468" t="str">
            <v>[시간내] 광케이블 지장전주이설 CCTV CCTV 카메라(일반형) 철거</v>
          </cell>
          <cell r="L1468" t="str">
            <v>대</v>
          </cell>
          <cell r="M1468">
            <v>32754</v>
          </cell>
          <cell r="N1468">
            <v>35360</v>
          </cell>
          <cell r="Q1468" t="str">
            <v>지장전주</v>
          </cell>
          <cell r="R1468">
            <v>14354</v>
          </cell>
        </row>
        <row r="1469">
          <cell r="B1469">
            <v>20002468</v>
          </cell>
          <cell r="E1469" t="str">
            <v>단순공사</v>
          </cell>
          <cell r="F1469" t="str">
            <v>[시간내]</v>
          </cell>
          <cell r="G1469" t="str">
            <v>광케이블 지장전주이설</v>
          </cell>
          <cell r="H1469" t="str">
            <v>CCTV</v>
          </cell>
          <cell r="I1469" t="str">
            <v>CCTV 카메라(일반형)</v>
          </cell>
          <cell r="J1469" t="str">
            <v>재활용철거</v>
          </cell>
          <cell r="K1469" t="str">
            <v>[시간내] 광케이블 지장전주이설 CCTV CCTV 카메라(일반형) 재활용철거</v>
          </cell>
          <cell r="L1469" t="str">
            <v>대</v>
          </cell>
          <cell r="M1469">
            <v>87352</v>
          </cell>
          <cell r="N1469">
            <v>94298</v>
          </cell>
          <cell r="Q1469" t="str">
            <v>지장전주</v>
          </cell>
          <cell r="R1469">
            <v>38280</v>
          </cell>
        </row>
        <row r="1470">
          <cell r="B1470">
            <v>20002469</v>
          </cell>
          <cell r="E1470" t="str">
            <v>단순공사</v>
          </cell>
          <cell r="F1470" t="str">
            <v>[시간내]</v>
          </cell>
          <cell r="G1470" t="str">
            <v>광케이블 지장전주이설</v>
          </cell>
          <cell r="H1470" t="str">
            <v>CCTV</v>
          </cell>
          <cell r="I1470" t="str">
            <v>CCTV 카메라(일반형)</v>
          </cell>
          <cell r="J1470" t="str">
            <v>이설</v>
          </cell>
          <cell r="K1470" t="str">
            <v>[시간내] 광케이블 지장전주이설 CCTV CCTV 카메라(일반형) 이설</v>
          </cell>
          <cell r="L1470" t="str">
            <v>대</v>
          </cell>
          <cell r="M1470">
            <v>196544</v>
          </cell>
          <cell r="N1470">
            <v>212174</v>
          </cell>
          <cell r="Q1470" t="str">
            <v>지장전주</v>
          </cell>
          <cell r="R1470">
            <v>86132</v>
          </cell>
        </row>
        <row r="1471">
          <cell r="B1471">
            <v>20002470</v>
          </cell>
          <cell r="E1471" t="str">
            <v>단순공사</v>
          </cell>
          <cell r="F1471" t="str">
            <v>[시간내]</v>
          </cell>
          <cell r="G1471" t="str">
            <v>광케이블 지장전주이설</v>
          </cell>
          <cell r="H1471" t="str">
            <v>CCTV</v>
          </cell>
          <cell r="I1471" t="str">
            <v>CCTV 카메라(돔(Dome)형)</v>
          </cell>
          <cell r="J1471" t="str">
            <v>신증설</v>
          </cell>
          <cell r="K1471" t="str">
            <v>[시간내] 광케이블 지장전주이설 CCTV CCTV 카메라(돔(Dome)형) 신증설</v>
          </cell>
          <cell r="L1471" t="str">
            <v>대</v>
          </cell>
          <cell r="M1471">
            <v>81892</v>
          </cell>
          <cell r="N1471">
            <v>88403</v>
          </cell>
          <cell r="Q1471" t="str">
            <v>지장전주</v>
          </cell>
          <cell r="R1471">
            <v>35887</v>
          </cell>
        </row>
        <row r="1472">
          <cell r="B1472">
            <v>20002471</v>
          </cell>
          <cell r="E1472" t="str">
            <v>단순공사</v>
          </cell>
          <cell r="F1472" t="str">
            <v>[시간내]</v>
          </cell>
          <cell r="G1472" t="str">
            <v>광케이블 지장전주이설</v>
          </cell>
          <cell r="H1472" t="str">
            <v>CCTV</v>
          </cell>
          <cell r="I1472" t="str">
            <v>CCTV 카메라(돔(Dome)형)</v>
          </cell>
          <cell r="J1472" t="str">
            <v>철거</v>
          </cell>
          <cell r="K1472" t="str">
            <v>[시간내] 광케이블 지장전주이설 CCTV CCTV 카메라(돔(Dome)형) 철거</v>
          </cell>
          <cell r="L1472" t="str">
            <v>대</v>
          </cell>
          <cell r="M1472">
            <v>24565</v>
          </cell>
          <cell r="N1472">
            <v>26520</v>
          </cell>
          <cell r="Q1472" t="str">
            <v>지장전주</v>
          </cell>
          <cell r="R1472">
            <v>10765</v>
          </cell>
        </row>
        <row r="1473">
          <cell r="B1473">
            <v>20002472</v>
          </cell>
          <cell r="E1473" t="str">
            <v>단순공사</v>
          </cell>
          <cell r="F1473" t="str">
            <v>[시간내]</v>
          </cell>
          <cell r="G1473" t="str">
            <v>광케이블 지장전주이설</v>
          </cell>
          <cell r="H1473" t="str">
            <v>CCTV</v>
          </cell>
          <cell r="I1473" t="str">
            <v>CCTV 카메라(돔(Dome)형)</v>
          </cell>
          <cell r="J1473" t="str">
            <v>재활용철거</v>
          </cell>
          <cell r="K1473" t="str">
            <v>[시간내] 광케이블 지장전주이설 CCTV CCTV 카메라(돔(Dome)형) 재활용철거</v>
          </cell>
          <cell r="L1473" t="str">
            <v>대</v>
          </cell>
          <cell r="M1473">
            <v>65513</v>
          </cell>
          <cell r="N1473">
            <v>70724</v>
          </cell>
          <cell r="Q1473" t="str">
            <v>지장전주</v>
          </cell>
          <cell r="R1473">
            <v>28710</v>
          </cell>
        </row>
        <row r="1474">
          <cell r="B1474">
            <v>20002473</v>
          </cell>
          <cell r="E1474" t="str">
            <v>단순공사</v>
          </cell>
          <cell r="F1474" t="str">
            <v>[시간내]</v>
          </cell>
          <cell r="G1474" t="str">
            <v>광케이블 지장전주이설</v>
          </cell>
          <cell r="H1474" t="str">
            <v>CCTV</v>
          </cell>
          <cell r="I1474" t="str">
            <v>CCTV 카메라(돔(Dome)형)</v>
          </cell>
          <cell r="J1474" t="str">
            <v>이설</v>
          </cell>
          <cell r="K1474" t="str">
            <v>[시간내] 광케이블 지장전주이설 CCTV CCTV 카메라(돔(Dome)형) 이설</v>
          </cell>
          <cell r="L1474" t="str">
            <v>대</v>
          </cell>
          <cell r="M1474">
            <v>147406</v>
          </cell>
          <cell r="N1474">
            <v>159132</v>
          </cell>
          <cell r="Q1474" t="str">
            <v>지장전주</v>
          </cell>
          <cell r="R1474">
            <v>64599</v>
          </cell>
        </row>
        <row r="1475">
          <cell r="B1475">
            <v>20002474</v>
          </cell>
          <cell r="E1475" t="str">
            <v>단순공사</v>
          </cell>
          <cell r="F1475" t="str">
            <v>[시간내]</v>
          </cell>
          <cell r="G1475" t="str">
            <v>광케이블 지장전주이설</v>
          </cell>
          <cell r="H1475" t="str">
            <v>CCTV</v>
          </cell>
          <cell r="I1475" t="str">
            <v>CCTV 카메라(돔(Dome)형)(팬틸트일체형,스피드 돔)</v>
          </cell>
          <cell r="J1475" t="str">
            <v>신증설</v>
          </cell>
          <cell r="K1475" t="str">
            <v>[시간내] 광케이블 지장전주이설 CCTV CCTV 카메라(돔(Dome)형)(팬틸트일체형,스피드 돔) 신증설</v>
          </cell>
          <cell r="L1475" t="str">
            <v>대</v>
          </cell>
          <cell r="M1475">
            <v>145586</v>
          </cell>
          <cell r="N1475">
            <v>157166</v>
          </cell>
          <cell r="Q1475" t="str">
            <v>지장전주</v>
          </cell>
          <cell r="R1475">
            <v>63801</v>
          </cell>
        </row>
        <row r="1476">
          <cell r="B1476">
            <v>20002475</v>
          </cell>
          <cell r="E1476" t="str">
            <v>단순공사</v>
          </cell>
          <cell r="F1476" t="str">
            <v>[시간내]</v>
          </cell>
          <cell r="G1476" t="str">
            <v>CCTV</v>
          </cell>
          <cell r="H1476" t="str">
            <v>CCTV</v>
          </cell>
          <cell r="I1476" t="str">
            <v>CCTV 카메라(돔(Dome)형)(팬틸트일체형,스피드 돔)</v>
          </cell>
          <cell r="J1476" t="str">
            <v>철거</v>
          </cell>
          <cell r="K1476" t="str">
            <v>[시간내] CCTV CCTV CCTV 카메라(돔(Dome)형)(팬틸트일체형,스피드 돔) 철거</v>
          </cell>
          <cell r="L1476" t="str">
            <v>대</v>
          </cell>
          <cell r="M1476">
            <v>43675</v>
          </cell>
          <cell r="N1476">
            <v>47148</v>
          </cell>
          <cell r="Q1476" t="str">
            <v>단순정비</v>
          </cell>
          <cell r="R1476">
            <v>22967</v>
          </cell>
        </row>
        <row r="1477">
          <cell r="B1477">
            <v>20002476</v>
          </cell>
          <cell r="E1477" t="str">
            <v>단순공사</v>
          </cell>
          <cell r="F1477" t="str">
            <v>[시간내]</v>
          </cell>
          <cell r="G1477" t="str">
            <v>CCTV</v>
          </cell>
          <cell r="H1477" t="str">
            <v>CCTV</v>
          </cell>
          <cell r="I1477" t="str">
            <v>CCTV 카메라(돔(Dome)형)(팬틸트일체형,스피드 돔)</v>
          </cell>
          <cell r="J1477" t="str">
            <v>재활용철거</v>
          </cell>
          <cell r="K1477" t="str">
            <v>[시간내] CCTV CCTV CCTV 카메라(돔(Dome)형)(팬틸트일체형,스피드 돔) 재활용철거</v>
          </cell>
          <cell r="L1477" t="str">
            <v>대</v>
          </cell>
          <cell r="M1477">
            <v>116468</v>
          </cell>
          <cell r="N1477">
            <v>125732</v>
          </cell>
          <cell r="Q1477" t="str">
            <v>단순정비</v>
          </cell>
          <cell r="R1477">
            <v>61249</v>
          </cell>
        </row>
        <row r="1478">
          <cell r="B1478">
            <v>20002477</v>
          </cell>
          <cell r="E1478" t="str">
            <v>단순공사</v>
          </cell>
          <cell r="F1478" t="str">
            <v>[시간내]</v>
          </cell>
          <cell r="G1478" t="str">
            <v>CCTV</v>
          </cell>
          <cell r="H1478" t="str">
            <v>CCTV</v>
          </cell>
          <cell r="I1478" t="str">
            <v>CCTV 카메라(돔(Dome)형)(팬틸트일체형,스피드 돔)</v>
          </cell>
          <cell r="J1478" t="str">
            <v>이설</v>
          </cell>
          <cell r="K1478" t="str">
            <v>[시간내] CCTV CCTV CCTV 카메라(돔(Dome)형)(팬틸트일체형,스피드 돔) 이설</v>
          </cell>
          <cell r="L1478" t="str">
            <v>대</v>
          </cell>
          <cell r="M1478">
            <v>262059</v>
          </cell>
          <cell r="N1478">
            <v>282901</v>
          </cell>
          <cell r="Q1478" t="str">
            <v>단순정비</v>
          </cell>
          <cell r="R1478">
            <v>137812</v>
          </cell>
        </row>
        <row r="1479">
          <cell r="B1479">
            <v>20002478</v>
          </cell>
          <cell r="E1479" t="str">
            <v>단순공사</v>
          </cell>
          <cell r="F1479" t="str">
            <v>[시간내]</v>
          </cell>
          <cell r="G1479" t="str">
            <v>CCTV</v>
          </cell>
          <cell r="H1479" t="str">
            <v>CCTV</v>
          </cell>
          <cell r="I1479" t="str">
            <v>브라켓(Bracket) 일반형</v>
          </cell>
          <cell r="J1479" t="str">
            <v>신증설</v>
          </cell>
          <cell r="K1479" t="str">
            <v>[시간내] CCTV CCTV 브라켓(Bracket) 일반형 신증설</v>
          </cell>
          <cell r="L1479" t="str">
            <v>대</v>
          </cell>
          <cell r="M1479">
            <v>97855</v>
          </cell>
          <cell r="N1479">
            <v>105608</v>
          </cell>
          <cell r="Q1479" t="str">
            <v>단순정비</v>
          </cell>
          <cell r="R1479">
            <v>51445</v>
          </cell>
        </row>
        <row r="1480">
          <cell r="B1480">
            <v>20002479</v>
          </cell>
          <cell r="E1480" t="str">
            <v>단순공사</v>
          </cell>
          <cell r="F1480" t="str">
            <v>[시간내]</v>
          </cell>
          <cell r="G1480" t="str">
            <v>CCTV</v>
          </cell>
          <cell r="H1480" t="str">
            <v>CCTV</v>
          </cell>
          <cell r="I1480" t="str">
            <v>브라켓(Bracket) 일반형</v>
          </cell>
          <cell r="J1480" t="str">
            <v>철거</v>
          </cell>
          <cell r="K1480" t="str">
            <v>[시간내] CCTV CCTV 브라켓(Bracket) 일반형 철거</v>
          </cell>
          <cell r="L1480" t="str">
            <v>대</v>
          </cell>
          <cell r="M1480">
            <v>29352</v>
          </cell>
          <cell r="N1480">
            <v>31680</v>
          </cell>
          <cell r="Q1480" t="str">
            <v>단순정비</v>
          </cell>
          <cell r="R1480">
            <v>15432</v>
          </cell>
        </row>
        <row r="1481">
          <cell r="B1481">
            <v>20002480</v>
          </cell>
          <cell r="E1481" t="str">
            <v>단순공사</v>
          </cell>
          <cell r="F1481" t="str">
            <v>[시간내]</v>
          </cell>
          <cell r="G1481" t="str">
            <v>CCTV</v>
          </cell>
          <cell r="H1481" t="str">
            <v>CCTV</v>
          </cell>
          <cell r="I1481" t="str">
            <v>브라켓(Bracket) 일반형</v>
          </cell>
          <cell r="J1481" t="str">
            <v>재활용철거</v>
          </cell>
          <cell r="K1481" t="str">
            <v>[시간내] CCTV CCTV 브라켓(Bracket) 일반형 재활용철거</v>
          </cell>
          <cell r="L1481" t="str">
            <v>대</v>
          </cell>
          <cell r="M1481">
            <v>78282</v>
          </cell>
          <cell r="N1481">
            <v>84488</v>
          </cell>
          <cell r="Q1481" t="str">
            <v>단순정비</v>
          </cell>
          <cell r="R1481">
            <v>41157</v>
          </cell>
        </row>
        <row r="1482">
          <cell r="B1482">
            <v>20002481</v>
          </cell>
          <cell r="E1482" t="str">
            <v>단순공사</v>
          </cell>
          <cell r="F1482" t="str">
            <v>[시간내]</v>
          </cell>
          <cell r="G1482" t="str">
            <v>CCTV</v>
          </cell>
          <cell r="H1482" t="str">
            <v>CCTV</v>
          </cell>
          <cell r="I1482" t="str">
            <v>브라켓(Bracket) 일반형</v>
          </cell>
          <cell r="J1482" t="str">
            <v>이설</v>
          </cell>
          <cell r="K1482" t="str">
            <v>[시간내] CCTV CCTV 브라켓(Bracket) 일반형 이설</v>
          </cell>
          <cell r="L1482" t="str">
            <v>대</v>
          </cell>
          <cell r="M1482">
            <v>176141</v>
          </cell>
          <cell r="N1482">
            <v>190099</v>
          </cell>
          <cell r="Q1482" t="str">
            <v>단순정비</v>
          </cell>
          <cell r="R1482">
            <v>92604</v>
          </cell>
        </row>
        <row r="1483">
          <cell r="B1483">
            <v>20002482</v>
          </cell>
          <cell r="E1483" t="str">
            <v>단순공사</v>
          </cell>
          <cell r="F1483" t="str">
            <v>[시간내]</v>
          </cell>
          <cell r="G1483" t="str">
            <v>CCTV</v>
          </cell>
          <cell r="H1483" t="str">
            <v>CCTV</v>
          </cell>
          <cell r="I1483" t="str">
            <v>브라켓(Bracket) 일반형</v>
          </cell>
          <cell r="J1483" t="str">
            <v>오토리프트</v>
          </cell>
          <cell r="K1483" t="str">
            <v>[시간내] CCTV CCTV 브라켓(Bracket) 일반형 오토리프트</v>
          </cell>
          <cell r="L1483" t="str">
            <v>대</v>
          </cell>
          <cell r="M1483">
            <v>195714</v>
          </cell>
          <cell r="N1483">
            <v>211222</v>
          </cell>
          <cell r="Q1483" t="str">
            <v>단순정비</v>
          </cell>
          <cell r="R1483">
            <v>102894</v>
          </cell>
        </row>
        <row r="1484">
          <cell r="B1484">
            <v>20002483</v>
          </cell>
          <cell r="E1484" t="str">
            <v>단순공사</v>
          </cell>
          <cell r="F1484" t="str">
            <v>[시간내]</v>
          </cell>
          <cell r="G1484" t="str">
            <v>CCTV</v>
          </cell>
          <cell r="H1484" t="str">
            <v>CCTV</v>
          </cell>
          <cell r="I1484" t="str">
            <v>CCTV 브라켓(Bracket) 천정형</v>
          </cell>
          <cell r="J1484" t="str">
            <v>신증설</v>
          </cell>
          <cell r="K1484" t="str">
            <v>[시간내] CCTV CCTV CCTV 브라켓(Bracket) 천정형 신증설</v>
          </cell>
          <cell r="L1484" t="str">
            <v>대</v>
          </cell>
          <cell r="M1484">
            <v>131894</v>
          </cell>
          <cell r="N1484">
            <v>142343</v>
          </cell>
          <cell r="Q1484" t="str">
            <v>단순정비</v>
          </cell>
          <cell r="R1484">
            <v>69340</v>
          </cell>
        </row>
        <row r="1485">
          <cell r="B1485">
            <v>20002484</v>
          </cell>
          <cell r="E1485" t="str">
            <v>단순공사</v>
          </cell>
          <cell r="F1485" t="str">
            <v>[시간내]</v>
          </cell>
          <cell r="G1485" t="str">
            <v>CCTV</v>
          </cell>
          <cell r="H1485" t="str">
            <v>CCTV</v>
          </cell>
          <cell r="I1485" t="str">
            <v>CCTV 브라켓(Bracket) 천정형</v>
          </cell>
          <cell r="J1485" t="str">
            <v>철거</v>
          </cell>
          <cell r="K1485" t="str">
            <v>[시간내] CCTV CCTV CCTV 브라켓(Bracket) 천정형 철거</v>
          </cell>
          <cell r="L1485" t="str">
            <v>대</v>
          </cell>
          <cell r="M1485">
            <v>39565</v>
          </cell>
          <cell r="N1485">
            <v>42702</v>
          </cell>
          <cell r="Q1485" t="str">
            <v>단순정비</v>
          </cell>
          <cell r="R1485">
            <v>20801</v>
          </cell>
        </row>
        <row r="1486">
          <cell r="B1486">
            <v>20002485</v>
          </cell>
          <cell r="E1486" t="str">
            <v>단순공사</v>
          </cell>
          <cell r="F1486" t="str">
            <v>[시간내]</v>
          </cell>
          <cell r="G1486" t="str">
            <v>CCTV</v>
          </cell>
          <cell r="H1486" t="str">
            <v>CCTV</v>
          </cell>
          <cell r="I1486" t="str">
            <v>CCTV 브라켓(Bracket) 천정형</v>
          </cell>
          <cell r="J1486" t="str">
            <v>재활용철거</v>
          </cell>
          <cell r="K1486" t="str">
            <v>[시간내] CCTV CCTV CCTV 브라켓(Bracket) 천정형 재활용철거</v>
          </cell>
          <cell r="L1486" t="str">
            <v>대</v>
          </cell>
          <cell r="M1486">
            <v>105516</v>
          </cell>
          <cell r="N1486">
            <v>113874</v>
          </cell>
          <cell r="Q1486" t="str">
            <v>단순정비</v>
          </cell>
          <cell r="R1486">
            <v>55472</v>
          </cell>
        </row>
        <row r="1487">
          <cell r="B1487">
            <v>20002486</v>
          </cell>
          <cell r="E1487" t="str">
            <v>단순공사</v>
          </cell>
          <cell r="F1487" t="str">
            <v>[시간내]</v>
          </cell>
          <cell r="G1487" t="str">
            <v>CCTV</v>
          </cell>
          <cell r="H1487" t="str">
            <v>CCTV</v>
          </cell>
          <cell r="I1487" t="str">
            <v>CCTV 브라켓(Bracket) 천정형</v>
          </cell>
          <cell r="J1487" t="str">
            <v>이설</v>
          </cell>
          <cell r="K1487" t="str">
            <v>[시간내] CCTV CCTV CCTV 브라켓(Bracket) 천정형 이설</v>
          </cell>
          <cell r="L1487" t="str">
            <v>대</v>
          </cell>
          <cell r="M1487">
            <v>237409</v>
          </cell>
          <cell r="N1487">
            <v>256221</v>
          </cell>
          <cell r="Q1487" t="str">
            <v>단순정비</v>
          </cell>
          <cell r="R1487">
            <v>124815</v>
          </cell>
        </row>
        <row r="1488">
          <cell r="B1488">
            <v>20002487</v>
          </cell>
          <cell r="E1488" t="str">
            <v>단순공사</v>
          </cell>
          <cell r="F1488" t="str">
            <v>[시간내]</v>
          </cell>
          <cell r="G1488" t="str">
            <v>CCTV</v>
          </cell>
          <cell r="H1488" t="str">
            <v>CCTV</v>
          </cell>
          <cell r="I1488" t="str">
            <v>CCTV 브라켓(Bracket) 천정형</v>
          </cell>
          <cell r="J1488" t="str">
            <v>오토리프트</v>
          </cell>
          <cell r="K1488" t="str">
            <v>[시간내] CCTV CCTV CCTV 브라켓(Bracket) 천정형 오토리프트</v>
          </cell>
          <cell r="L1488" t="str">
            <v>대</v>
          </cell>
          <cell r="M1488">
            <v>263790</v>
          </cell>
          <cell r="N1488">
            <v>284690</v>
          </cell>
          <cell r="Q1488" t="str">
            <v>단순정비</v>
          </cell>
          <cell r="R1488">
            <v>138683</v>
          </cell>
        </row>
        <row r="1489">
          <cell r="B1489">
            <v>20002488</v>
          </cell>
          <cell r="E1489" t="str">
            <v>단순공사</v>
          </cell>
          <cell r="F1489" t="str">
            <v>[시간내]</v>
          </cell>
          <cell r="G1489" t="str">
            <v>CCTV</v>
          </cell>
          <cell r="H1489" t="str">
            <v>CCTV</v>
          </cell>
          <cell r="I1489" t="str">
            <v>CCTV 팬틸트(Pan/Tilt)</v>
          </cell>
          <cell r="J1489" t="str">
            <v>신증설</v>
          </cell>
          <cell r="K1489" t="str">
            <v>[시간내] CCTV CCTV CCTV 팬틸트(Pan/Tilt) 신증설</v>
          </cell>
          <cell r="L1489" t="str">
            <v>대</v>
          </cell>
          <cell r="M1489">
            <v>213004</v>
          </cell>
          <cell r="N1489">
            <v>230806</v>
          </cell>
          <cell r="Q1489" t="str">
            <v>단순정비</v>
          </cell>
          <cell r="R1489">
            <v>112434</v>
          </cell>
        </row>
        <row r="1490">
          <cell r="B1490">
            <v>20002489</v>
          </cell>
          <cell r="E1490" t="str">
            <v>단순공사</v>
          </cell>
          <cell r="F1490" t="str">
            <v>[시간내]</v>
          </cell>
          <cell r="G1490" t="str">
            <v>CCTV</v>
          </cell>
          <cell r="H1490" t="str">
            <v>CCTV</v>
          </cell>
          <cell r="I1490" t="str">
            <v>CCTV 팬틸트(Pan/Tilt)</v>
          </cell>
          <cell r="J1490" t="str">
            <v>철거</v>
          </cell>
          <cell r="K1490" t="str">
            <v>[시간내] CCTV CCTV CCTV 팬틸트(Pan/Tilt) 철거</v>
          </cell>
          <cell r="L1490" t="str">
            <v>대</v>
          </cell>
          <cell r="M1490">
            <v>63899</v>
          </cell>
          <cell r="N1490">
            <v>69239</v>
          </cell>
          <cell r="Q1490" t="str">
            <v>단순정비</v>
          </cell>
          <cell r="R1490">
            <v>33729</v>
          </cell>
        </row>
        <row r="1491">
          <cell r="B1491">
            <v>20002490</v>
          </cell>
          <cell r="E1491" t="str">
            <v>단순공사</v>
          </cell>
          <cell r="F1491" t="str">
            <v>[시간내]</v>
          </cell>
          <cell r="G1491" t="str">
            <v>CCTV</v>
          </cell>
          <cell r="H1491" t="str">
            <v>CCTV</v>
          </cell>
          <cell r="I1491" t="str">
            <v>CCTV 팬틸트(Pan/Tilt)</v>
          </cell>
          <cell r="J1491" t="str">
            <v>재활용철거</v>
          </cell>
          <cell r="K1491" t="str">
            <v>[시간내] CCTV CCTV CCTV 팬틸트(Pan/Tilt) 재활용철거</v>
          </cell>
          <cell r="L1491" t="str">
            <v>대</v>
          </cell>
          <cell r="M1491">
            <v>170404</v>
          </cell>
          <cell r="N1491">
            <v>184643</v>
          </cell>
          <cell r="Q1491" t="str">
            <v>단순정비</v>
          </cell>
          <cell r="R1491">
            <v>89946</v>
          </cell>
        </row>
        <row r="1492">
          <cell r="B1492">
            <v>20002491</v>
          </cell>
          <cell r="E1492" t="str">
            <v>단순공사</v>
          </cell>
          <cell r="F1492" t="str">
            <v>[시간내]</v>
          </cell>
          <cell r="G1492" t="str">
            <v>CCTV</v>
          </cell>
          <cell r="H1492" t="str">
            <v>CCTV</v>
          </cell>
          <cell r="I1492" t="str">
            <v>CCTV 팬틸트(Pan/Tilt)</v>
          </cell>
          <cell r="J1492" t="str">
            <v>이설</v>
          </cell>
          <cell r="K1492" t="str">
            <v>[시간내] CCTV CCTV CCTV 팬틸트(Pan/Tilt) 이설</v>
          </cell>
          <cell r="L1492" t="str">
            <v>대</v>
          </cell>
          <cell r="M1492">
            <v>383412</v>
          </cell>
          <cell r="N1492">
            <v>415451</v>
          </cell>
          <cell r="Q1492" t="str">
            <v>단순정비</v>
          </cell>
          <cell r="R1492">
            <v>202382</v>
          </cell>
        </row>
        <row r="1493">
          <cell r="B1493">
            <v>20002492</v>
          </cell>
          <cell r="E1493" t="str">
            <v>단순공사</v>
          </cell>
          <cell r="F1493" t="str">
            <v>[시간내]</v>
          </cell>
          <cell r="G1493" t="str">
            <v>CCTV</v>
          </cell>
          <cell r="H1493" t="str">
            <v>CCTV</v>
          </cell>
          <cell r="I1493" t="str">
            <v>CCTV 투광등</v>
          </cell>
          <cell r="J1493" t="str">
            <v>신증설</v>
          </cell>
          <cell r="K1493" t="str">
            <v>[시간내] CCTV CCTV CCTV 투광등 신증설</v>
          </cell>
          <cell r="L1493" t="str">
            <v>대</v>
          </cell>
          <cell r="M1493">
            <v>229695</v>
          </cell>
          <cell r="N1493">
            <v>245478</v>
          </cell>
          <cell r="Q1493" t="str">
            <v>단순정비</v>
          </cell>
          <cell r="R1493">
            <v>119582</v>
          </cell>
        </row>
        <row r="1494">
          <cell r="B1494">
            <v>20002493</v>
          </cell>
          <cell r="E1494" t="str">
            <v>단순공사</v>
          </cell>
          <cell r="F1494" t="str">
            <v>[시간내]</v>
          </cell>
          <cell r="G1494" t="str">
            <v>CCTV</v>
          </cell>
          <cell r="H1494" t="str">
            <v>CCTV</v>
          </cell>
          <cell r="I1494" t="str">
            <v>CCTV 투광등</v>
          </cell>
          <cell r="J1494" t="str">
            <v>철거</v>
          </cell>
          <cell r="K1494" t="str">
            <v>[시간내] CCTV CCTV CCTV 투광등 철거</v>
          </cell>
          <cell r="L1494" t="str">
            <v>대</v>
          </cell>
          <cell r="M1494">
            <v>68907</v>
          </cell>
          <cell r="N1494">
            <v>73642</v>
          </cell>
          <cell r="Q1494" t="str">
            <v>단순정비</v>
          </cell>
          <cell r="R1494">
            <v>35873</v>
          </cell>
        </row>
        <row r="1495">
          <cell r="B1495">
            <v>20002494</v>
          </cell>
          <cell r="E1495" t="str">
            <v>단순공사</v>
          </cell>
          <cell r="F1495" t="str">
            <v>[시간내]</v>
          </cell>
          <cell r="G1495" t="str">
            <v>CCTV</v>
          </cell>
          <cell r="H1495" t="str">
            <v>CCTV</v>
          </cell>
          <cell r="I1495" t="str">
            <v>CCTV 투광등</v>
          </cell>
          <cell r="J1495" t="str">
            <v>재활용철거</v>
          </cell>
          <cell r="K1495" t="str">
            <v>[시간내] CCTV CCTV CCTV 투광등 재활용철거</v>
          </cell>
          <cell r="L1495" t="str">
            <v>대</v>
          </cell>
          <cell r="M1495">
            <v>183756</v>
          </cell>
          <cell r="N1495">
            <v>196383</v>
          </cell>
          <cell r="Q1495" t="str">
            <v>단순정비</v>
          </cell>
          <cell r="R1495">
            <v>95666</v>
          </cell>
        </row>
        <row r="1496">
          <cell r="B1496">
            <v>20002495</v>
          </cell>
          <cell r="E1496" t="str">
            <v>단순공사</v>
          </cell>
          <cell r="F1496" t="str">
            <v>[시간내]</v>
          </cell>
          <cell r="G1496" t="str">
            <v>CCTV</v>
          </cell>
          <cell r="H1496" t="str">
            <v>CCTV</v>
          </cell>
          <cell r="I1496" t="str">
            <v>CCTV 투광등</v>
          </cell>
          <cell r="J1496" t="str">
            <v>이설</v>
          </cell>
          <cell r="K1496" t="str">
            <v>[시간내] CCTV CCTV CCTV 투광등 이설</v>
          </cell>
          <cell r="L1496" t="str">
            <v>대</v>
          </cell>
          <cell r="M1496">
            <v>413456</v>
          </cell>
          <cell r="N1496">
            <v>441864</v>
          </cell>
          <cell r="Q1496" t="str">
            <v>단순정비</v>
          </cell>
          <cell r="R1496">
            <v>215249</v>
          </cell>
        </row>
        <row r="1497">
          <cell r="B1497">
            <v>20002496</v>
          </cell>
          <cell r="E1497" t="str">
            <v>단순공사</v>
          </cell>
          <cell r="F1497" t="str">
            <v>[시간내]</v>
          </cell>
          <cell r="G1497" t="str">
            <v>CCTV</v>
          </cell>
          <cell r="H1497" t="str">
            <v>CCTV</v>
          </cell>
          <cell r="I1497" t="str">
            <v>CCTV 안내판</v>
          </cell>
          <cell r="J1497" t="str">
            <v>신증설</v>
          </cell>
          <cell r="K1497" t="str">
            <v>[시간내] CCTV CCTV CCTV 안내판 신증설</v>
          </cell>
          <cell r="L1497" t="str">
            <v>대</v>
          </cell>
          <cell r="M1497">
            <v>38288</v>
          </cell>
          <cell r="N1497">
            <v>41323</v>
          </cell>
          <cell r="Q1497" t="str">
            <v>단순정비</v>
          </cell>
          <cell r="R1497">
            <v>20130</v>
          </cell>
        </row>
        <row r="1498">
          <cell r="B1498">
            <v>20002497</v>
          </cell>
          <cell r="E1498" t="str">
            <v>단순공사</v>
          </cell>
          <cell r="F1498" t="str">
            <v>[시간내]</v>
          </cell>
          <cell r="G1498" t="str">
            <v>CCTV</v>
          </cell>
          <cell r="H1498" t="str">
            <v>CCTV</v>
          </cell>
          <cell r="I1498" t="str">
            <v>CCTV 안내판</v>
          </cell>
          <cell r="J1498" t="str">
            <v>철거</v>
          </cell>
          <cell r="K1498" t="str">
            <v>[시간내] CCTV CCTV CCTV 안내판 철거</v>
          </cell>
          <cell r="L1498" t="str">
            <v>대</v>
          </cell>
          <cell r="M1498">
            <v>11485</v>
          </cell>
          <cell r="N1498">
            <v>12397</v>
          </cell>
          <cell r="Q1498" t="str">
            <v>단순정비</v>
          </cell>
          <cell r="R1498">
            <v>6039</v>
          </cell>
        </row>
        <row r="1499">
          <cell r="B1499">
            <v>20002498</v>
          </cell>
          <cell r="E1499" t="str">
            <v>단순공사</v>
          </cell>
          <cell r="F1499" t="str">
            <v>[시간내]</v>
          </cell>
          <cell r="G1499" t="str">
            <v>CCTV</v>
          </cell>
          <cell r="H1499" t="str">
            <v>CCTV</v>
          </cell>
          <cell r="I1499" t="str">
            <v>CCTV 안내판</v>
          </cell>
          <cell r="J1499" t="str">
            <v>재활용철거</v>
          </cell>
          <cell r="K1499" t="str">
            <v>[시간내] CCTV CCTV CCTV 안내판 재활용철거</v>
          </cell>
          <cell r="L1499" t="str">
            <v>대</v>
          </cell>
          <cell r="M1499">
            <v>30630</v>
          </cell>
          <cell r="N1499">
            <v>33058</v>
          </cell>
          <cell r="Q1499" t="str">
            <v>단순정비</v>
          </cell>
          <cell r="R1499">
            <v>16103</v>
          </cell>
        </row>
        <row r="1500">
          <cell r="B1500">
            <v>20002499</v>
          </cell>
          <cell r="E1500" t="str">
            <v>단순공사</v>
          </cell>
          <cell r="F1500" t="str">
            <v>[시간내]</v>
          </cell>
          <cell r="G1500" t="str">
            <v>CCTV</v>
          </cell>
          <cell r="H1500" t="str">
            <v>CCTV</v>
          </cell>
          <cell r="I1500" t="str">
            <v>CCTV 안내판</v>
          </cell>
          <cell r="J1500" t="str">
            <v>이설</v>
          </cell>
          <cell r="K1500" t="str">
            <v>[시간내] CCTV CCTV CCTV 안내판 이설</v>
          </cell>
          <cell r="L1500" t="str">
            <v>대</v>
          </cell>
          <cell r="M1500">
            <v>68923</v>
          </cell>
          <cell r="N1500">
            <v>74386</v>
          </cell>
          <cell r="Q1500" t="str">
            <v>단순정비</v>
          </cell>
          <cell r="R1500">
            <v>36236</v>
          </cell>
        </row>
        <row r="1501">
          <cell r="B1501">
            <v>20002500</v>
          </cell>
          <cell r="E1501" t="str">
            <v>단순공사</v>
          </cell>
          <cell r="F1501" t="str">
            <v>[시간내]</v>
          </cell>
          <cell r="G1501" t="str">
            <v>CCTV</v>
          </cell>
          <cell r="H1501" t="str">
            <v>CCTV</v>
          </cell>
          <cell r="I1501" t="str">
            <v>CCTV Receiver 판넬</v>
          </cell>
          <cell r="J1501" t="str">
            <v>신증설</v>
          </cell>
          <cell r="K1501" t="str">
            <v>[시간내] CCTV CCTV CCTV Receiver 판넬 신증설</v>
          </cell>
          <cell r="L1501" t="str">
            <v>대</v>
          </cell>
          <cell r="M1501">
            <v>212171</v>
          </cell>
          <cell r="N1501">
            <v>230275</v>
          </cell>
          <cell r="Q1501" t="str">
            <v>단순정비</v>
          </cell>
          <cell r="R1501">
            <v>112176</v>
          </cell>
        </row>
        <row r="1502">
          <cell r="B1502">
            <v>20002501</v>
          </cell>
          <cell r="E1502" t="str">
            <v>단순공사</v>
          </cell>
          <cell r="F1502" t="str">
            <v>[시간내]</v>
          </cell>
          <cell r="G1502" t="str">
            <v>CCTV</v>
          </cell>
          <cell r="H1502" t="str">
            <v>CCTV</v>
          </cell>
          <cell r="I1502" t="str">
            <v>CCTV Receiver 판넬</v>
          </cell>
          <cell r="J1502" t="str">
            <v>철거</v>
          </cell>
          <cell r="K1502" t="str">
            <v>[시간내] CCTV CCTV CCTV Receiver 판넬 철거</v>
          </cell>
          <cell r="L1502" t="str">
            <v>대</v>
          </cell>
          <cell r="M1502">
            <v>63649</v>
          </cell>
          <cell r="N1502">
            <v>69083</v>
          </cell>
          <cell r="Q1502" t="str">
            <v>단순정비</v>
          </cell>
          <cell r="R1502">
            <v>33653</v>
          </cell>
        </row>
        <row r="1503">
          <cell r="B1503">
            <v>20002502</v>
          </cell>
          <cell r="E1503" t="str">
            <v>단순공사</v>
          </cell>
          <cell r="F1503" t="str">
            <v>[시간내]</v>
          </cell>
          <cell r="G1503" t="str">
            <v>CCTV</v>
          </cell>
          <cell r="H1503" t="str">
            <v>CCTV</v>
          </cell>
          <cell r="I1503" t="str">
            <v>CCTV Receiver 판넬</v>
          </cell>
          <cell r="J1503" t="str">
            <v>재활용철거</v>
          </cell>
          <cell r="K1503" t="str">
            <v>[시간내] CCTV CCTV CCTV Receiver 판넬 재활용철거</v>
          </cell>
          <cell r="L1503" t="str">
            <v>대</v>
          </cell>
          <cell r="M1503">
            <v>169736</v>
          </cell>
          <cell r="N1503">
            <v>184219</v>
          </cell>
          <cell r="Q1503" t="str">
            <v>단순정비</v>
          </cell>
          <cell r="R1503">
            <v>89740</v>
          </cell>
        </row>
        <row r="1504">
          <cell r="B1504">
            <v>20002503</v>
          </cell>
          <cell r="E1504" t="str">
            <v>단순공사</v>
          </cell>
          <cell r="F1504" t="str">
            <v>[시간내]</v>
          </cell>
          <cell r="G1504" t="str">
            <v>CCTV</v>
          </cell>
          <cell r="H1504" t="str">
            <v>CCTV</v>
          </cell>
          <cell r="I1504" t="str">
            <v>CCTV Receiver 판넬</v>
          </cell>
          <cell r="J1504" t="str">
            <v>이설</v>
          </cell>
          <cell r="K1504" t="str">
            <v>[시간내] CCTV CCTV CCTV Receiver 판넬 이설</v>
          </cell>
          <cell r="L1504" t="str">
            <v>대</v>
          </cell>
          <cell r="M1504">
            <v>381911</v>
          </cell>
          <cell r="N1504">
            <v>414497</v>
          </cell>
          <cell r="Q1504" t="str">
            <v>단순정비</v>
          </cell>
          <cell r="R1504">
            <v>201918</v>
          </cell>
        </row>
        <row r="1505">
          <cell r="B1505">
            <v>20002504</v>
          </cell>
          <cell r="E1505" t="str">
            <v>단순공사</v>
          </cell>
          <cell r="F1505" t="str">
            <v>[시간내]</v>
          </cell>
          <cell r="G1505" t="str">
            <v>CCTV</v>
          </cell>
          <cell r="H1505" t="str">
            <v>CCTV</v>
          </cell>
          <cell r="I1505" t="str">
            <v>CCTV 중앙콘트롤 조작반</v>
          </cell>
          <cell r="J1505" t="str">
            <v>신증설</v>
          </cell>
          <cell r="K1505" t="str">
            <v>[시간내] CCTV CCTV CCTV 중앙콘트롤 조작반 신증설</v>
          </cell>
          <cell r="L1505" t="str">
            <v>대</v>
          </cell>
          <cell r="M1505">
            <v>422527</v>
          </cell>
          <cell r="N1505">
            <v>455111</v>
          </cell>
          <cell r="Q1505" t="str">
            <v>단순정비</v>
          </cell>
          <cell r="R1505">
            <v>221702</v>
          </cell>
        </row>
        <row r="1506">
          <cell r="B1506">
            <v>20002505</v>
          </cell>
          <cell r="E1506" t="str">
            <v>단순공사</v>
          </cell>
          <cell r="F1506" t="str">
            <v>[시간내]</v>
          </cell>
          <cell r="G1506" t="str">
            <v>CCTV</v>
          </cell>
          <cell r="H1506" t="str">
            <v>CCTV</v>
          </cell>
          <cell r="I1506" t="str">
            <v>CCTV 중앙콘트롤 조작반</v>
          </cell>
          <cell r="J1506" t="str">
            <v>철거</v>
          </cell>
          <cell r="K1506" t="str">
            <v>[시간내] CCTV CCTV CCTV 중앙콘트롤 조작반 철거</v>
          </cell>
          <cell r="L1506" t="str">
            <v>대</v>
          </cell>
          <cell r="M1506">
            <v>126755</v>
          </cell>
          <cell r="N1506">
            <v>136530</v>
          </cell>
          <cell r="Q1506" t="str">
            <v>단순정비</v>
          </cell>
          <cell r="R1506">
            <v>66509</v>
          </cell>
        </row>
        <row r="1507">
          <cell r="B1507">
            <v>20002506</v>
          </cell>
          <cell r="E1507" t="str">
            <v>단순공사</v>
          </cell>
          <cell r="F1507" t="str">
            <v>[시간내]</v>
          </cell>
          <cell r="G1507" t="str">
            <v>CCTV</v>
          </cell>
          <cell r="H1507" t="str">
            <v>CCTV</v>
          </cell>
          <cell r="I1507" t="str">
            <v>CCTV 중앙콘트롤 조작반</v>
          </cell>
          <cell r="J1507" t="str">
            <v>재활용철거</v>
          </cell>
          <cell r="K1507" t="str">
            <v>[시간내] CCTV CCTV CCTV 중앙콘트롤 조작반 재활용철거</v>
          </cell>
          <cell r="L1507" t="str">
            <v>대</v>
          </cell>
          <cell r="M1507">
            <v>338020</v>
          </cell>
          <cell r="N1507">
            <v>364088</v>
          </cell>
          <cell r="Q1507" t="str">
            <v>단순정비</v>
          </cell>
          <cell r="R1507">
            <v>177361</v>
          </cell>
        </row>
        <row r="1508">
          <cell r="B1508">
            <v>20002507</v>
          </cell>
          <cell r="E1508" t="str">
            <v>단순공사</v>
          </cell>
          <cell r="F1508" t="str">
            <v>[시간내]</v>
          </cell>
          <cell r="G1508" t="str">
            <v>CCTV</v>
          </cell>
          <cell r="H1508" t="str">
            <v>CCTV</v>
          </cell>
          <cell r="I1508" t="str">
            <v>CCTV 중앙콘트롤 조작반</v>
          </cell>
          <cell r="J1508" t="str">
            <v>이설</v>
          </cell>
          <cell r="K1508" t="str">
            <v>[시간내] CCTV CCTV CCTV 중앙콘트롤 조작반 이설</v>
          </cell>
          <cell r="L1508" t="str">
            <v>대</v>
          </cell>
          <cell r="M1508">
            <v>760550</v>
          </cell>
          <cell r="N1508">
            <v>819202</v>
          </cell>
          <cell r="Q1508" t="str">
            <v>단순정비</v>
          </cell>
          <cell r="R1508">
            <v>399066</v>
          </cell>
        </row>
        <row r="1509">
          <cell r="B1509">
            <v>20002508</v>
          </cell>
          <cell r="E1509" t="str">
            <v>단순공사</v>
          </cell>
          <cell r="F1509" t="str">
            <v>[시간내]</v>
          </cell>
          <cell r="G1509" t="str">
            <v>CCTV</v>
          </cell>
          <cell r="H1509" t="str">
            <v>CCTV</v>
          </cell>
          <cell r="I1509" t="str">
            <v>CCTV 영상저장장치</v>
          </cell>
          <cell r="J1509" t="str">
            <v>신증설</v>
          </cell>
          <cell r="K1509" t="str">
            <v>[시간내] CCTV CCTV CCTV 영상저장장치 신증설</v>
          </cell>
          <cell r="L1509" t="str">
            <v>대</v>
          </cell>
          <cell r="M1509">
            <v>101542</v>
          </cell>
          <cell r="N1509">
            <v>109967</v>
          </cell>
          <cell r="Q1509" t="str">
            <v>단순정비</v>
          </cell>
          <cell r="R1509">
            <v>53569</v>
          </cell>
        </row>
        <row r="1510">
          <cell r="B1510">
            <v>20002509</v>
          </cell>
          <cell r="E1510" t="str">
            <v>단순공사</v>
          </cell>
          <cell r="F1510" t="str">
            <v>[시간내]</v>
          </cell>
          <cell r="G1510" t="str">
            <v>CCTV</v>
          </cell>
          <cell r="H1510" t="str">
            <v>CCTV</v>
          </cell>
          <cell r="I1510" t="str">
            <v>CCTV 영상저장장치</v>
          </cell>
          <cell r="J1510" t="str">
            <v>철거</v>
          </cell>
          <cell r="K1510" t="str">
            <v>[시간내] CCTV CCTV CCTV 영상저장장치 철거</v>
          </cell>
          <cell r="L1510" t="str">
            <v>대</v>
          </cell>
          <cell r="M1510">
            <v>30460</v>
          </cell>
          <cell r="N1510">
            <v>32987</v>
          </cell>
          <cell r="Q1510" t="str">
            <v>단순정비</v>
          </cell>
          <cell r="R1510">
            <v>16069</v>
          </cell>
        </row>
        <row r="1511">
          <cell r="B1511">
            <v>20002510</v>
          </cell>
          <cell r="E1511" t="str">
            <v>단순공사</v>
          </cell>
          <cell r="F1511" t="str">
            <v>[시간내]</v>
          </cell>
          <cell r="G1511" t="str">
            <v>CCTV</v>
          </cell>
          <cell r="H1511" t="str">
            <v>CCTV</v>
          </cell>
          <cell r="I1511" t="str">
            <v>CCTV 영상저장장치</v>
          </cell>
          <cell r="J1511" t="str">
            <v>재활용철거</v>
          </cell>
          <cell r="K1511" t="str">
            <v>[시간내] CCTV CCTV CCTV 영상저장장치 재활용철거</v>
          </cell>
          <cell r="L1511" t="str">
            <v>대</v>
          </cell>
          <cell r="M1511">
            <v>81231</v>
          </cell>
          <cell r="N1511">
            <v>87973</v>
          </cell>
          <cell r="Q1511" t="str">
            <v>단순정비</v>
          </cell>
          <cell r="R1511">
            <v>42855</v>
          </cell>
        </row>
        <row r="1512">
          <cell r="B1512">
            <v>20002511</v>
          </cell>
          <cell r="E1512" t="str">
            <v>단순공사</v>
          </cell>
          <cell r="F1512" t="str">
            <v>[시간내]</v>
          </cell>
          <cell r="G1512" t="str">
            <v>CCTV</v>
          </cell>
          <cell r="H1512" t="str">
            <v>CCTV</v>
          </cell>
          <cell r="I1512" t="str">
            <v>CCTV 영상저장장치</v>
          </cell>
          <cell r="J1512" t="str">
            <v>이설</v>
          </cell>
          <cell r="K1512" t="str">
            <v>[시간내] CCTV CCTV CCTV 영상저장장치 이설</v>
          </cell>
          <cell r="L1512" t="str">
            <v>대</v>
          </cell>
          <cell r="M1512">
            <v>182779</v>
          </cell>
          <cell r="N1512">
            <v>197944</v>
          </cell>
          <cell r="Q1512" t="str">
            <v>단순정비</v>
          </cell>
          <cell r="R1512">
            <v>96426</v>
          </cell>
        </row>
        <row r="1513">
          <cell r="B1513">
            <v>20002512</v>
          </cell>
          <cell r="E1513" t="str">
            <v>단순공사</v>
          </cell>
          <cell r="F1513" t="str">
            <v>[시간내]</v>
          </cell>
          <cell r="G1513" t="str">
            <v>CCTV</v>
          </cell>
          <cell r="H1513" t="str">
            <v>CCTV</v>
          </cell>
          <cell r="I1513" t="str">
            <v>CCTV 각종 부대장치</v>
          </cell>
          <cell r="J1513" t="str">
            <v>신증설</v>
          </cell>
          <cell r="K1513" t="str">
            <v>[시간내] CCTV CCTV CCTV 각종 부대장치 신증설</v>
          </cell>
          <cell r="L1513" t="str">
            <v>대</v>
          </cell>
          <cell r="M1513">
            <v>128372</v>
          </cell>
          <cell r="N1513">
            <v>139554</v>
          </cell>
          <cell r="Q1513" t="str">
            <v>단순정비</v>
          </cell>
          <cell r="R1513">
            <v>67982</v>
          </cell>
        </row>
        <row r="1514">
          <cell r="B1514">
            <v>20002513</v>
          </cell>
          <cell r="E1514" t="str">
            <v>단순공사</v>
          </cell>
          <cell r="F1514" t="str">
            <v>[시간내]</v>
          </cell>
          <cell r="G1514" t="str">
            <v>CCTV</v>
          </cell>
          <cell r="H1514" t="str">
            <v>CCTV</v>
          </cell>
          <cell r="I1514" t="str">
            <v>CCTV 각종 부대장치</v>
          </cell>
          <cell r="J1514" t="str">
            <v>철거</v>
          </cell>
          <cell r="K1514" t="str">
            <v>[시간내] CCTV CCTV CCTV 각종 부대장치 철거</v>
          </cell>
          <cell r="L1514" t="str">
            <v>대</v>
          </cell>
          <cell r="M1514">
            <v>38510</v>
          </cell>
          <cell r="N1514">
            <v>41864</v>
          </cell>
          <cell r="Q1514" t="str">
            <v>단순정비</v>
          </cell>
          <cell r="R1514">
            <v>20393</v>
          </cell>
        </row>
        <row r="1515">
          <cell r="B1515">
            <v>20002514</v>
          </cell>
          <cell r="E1515" t="str">
            <v>단순공사</v>
          </cell>
          <cell r="F1515" t="str">
            <v>[시간내]</v>
          </cell>
          <cell r="G1515" t="str">
            <v>CCTV</v>
          </cell>
          <cell r="H1515" t="str">
            <v>CCTV</v>
          </cell>
          <cell r="I1515" t="str">
            <v>CCTV 각종 부대장치</v>
          </cell>
          <cell r="J1515" t="str">
            <v>재활용철거</v>
          </cell>
          <cell r="K1515" t="str">
            <v>[시간내] CCTV CCTV CCTV 각종 부대장치 재활용철거</v>
          </cell>
          <cell r="L1515" t="str">
            <v>대</v>
          </cell>
          <cell r="M1515">
            <v>102696</v>
          </cell>
          <cell r="N1515">
            <v>111644</v>
          </cell>
          <cell r="Q1515" t="str">
            <v>단순정비</v>
          </cell>
          <cell r="R1515">
            <v>54386</v>
          </cell>
        </row>
        <row r="1516">
          <cell r="B1516">
            <v>20002515</v>
          </cell>
          <cell r="E1516" t="str">
            <v>단순공사</v>
          </cell>
          <cell r="F1516" t="str">
            <v>[시간내]</v>
          </cell>
          <cell r="G1516" t="str">
            <v>CCTV</v>
          </cell>
          <cell r="H1516" t="str">
            <v>CCTV</v>
          </cell>
          <cell r="I1516" t="str">
            <v>CCTV 각종 부대장치</v>
          </cell>
          <cell r="J1516" t="str">
            <v>이설</v>
          </cell>
          <cell r="K1516" t="str">
            <v>[시간내] CCTV CCTV CCTV 각종 부대장치 이설</v>
          </cell>
          <cell r="L1516" t="str">
            <v>대</v>
          </cell>
          <cell r="M1516">
            <v>231073</v>
          </cell>
          <cell r="N1516">
            <v>251202</v>
          </cell>
          <cell r="Q1516" t="str">
            <v>단순정비</v>
          </cell>
          <cell r="R1516">
            <v>122370</v>
          </cell>
        </row>
        <row r="1517">
          <cell r="B1517">
            <v>20002516</v>
          </cell>
          <cell r="E1517" t="str">
            <v>단순공사</v>
          </cell>
          <cell r="F1517" t="str">
            <v>[시간내]</v>
          </cell>
          <cell r="G1517" t="str">
            <v>CCTV</v>
          </cell>
          <cell r="H1517" t="str">
            <v>CCTV</v>
          </cell>
          <cell r="I1517" t="str">
            <v>LTE모뎀</v>
          </cell>
          <cell r="J1517" t="str">
            <v>신증설</v>
          </cell>
          <cell r="K1517" t="str">
            <v>[시간내] CCTV CCTV LTE모뎀 신증설</v>
          </cell>
          <cell r="L1517" t="str">
            <v>대</v>
          </cell>
          <cell r="M1517">
            <v>145757</v>
          </cell>
          <cell r="N1517">
            <v>157869</v>
          </cell>
          <cell r="Q1517" t="str">
            <v>단순정비</v>
          </cell>
          <cell r="R1517">
            <v>76904</v>
          </cell>
        </row>
        <row r="1518">
          <cell r="B1518">
            <v>20002517</v>
          </cell>
          <cell r="E1518" t="str">
            <v>단순공사</v>
          </cell>
          <cell r="F1518" t="str">
            <v>[시간내]</v>
          </cell>
          <cell r="G1518" t="str">
            <v>CCTV</v>
          </cell>
          <cell r="H1518" t="str">
            <v>CCTV</v>
          </cell>
          <cell r="I1518" t="str">
            <v>LTE모뎀</v>
          </cell>
          <cell r="J1518" t="str">
            <v>철거(불용)</v>
          </cell>
          <cell r="K1518" t="str">
            <v>[시간내] CCTV CCTV LTE모뎀 철거(불용)</v>
          </cell>
          <cell r="L1518" t="str">
            <v>대</v>
          </cell>
          <cell r="M1518">
            <v>18241</v>
          </cell>
          <cell r="N1518">
            <v>19456</v>
          </cell>
          <cell r="Q1518" t="str">
            <v>단순정비</v>
          </cell>
          <cell r="R1518">
            <v>9477</v>
          </cell>
        </row>
        <row r="1519">
          <cell r="B1519">
            <v>20002518</v>
          </cell>
          <cell r="E1519" t="str">
            <v>단순공사</v>
          </cell>
          <cell r="F1519" t="str">
            <v>[시간내]</v>
          </cell>
          <cell r="G1519" t="str">
            <v>CCTV</v>
          </cell>
          <cell r="H1519" t="str">
            <v>CCTV</v>
          </cell>
          <cell r="I1519" t="str">
            <v>LTE모뎀</v>
          </cell>
          <cell r="J1519" t="str">
            <v>철거(재사용)</v>
          </cell>
          <cell r="K1519" t="str">
            <v>[시간내] CCTV CCTV LTE모뎀 철거(재사용)</v>
          </cell>
          <cell r="L1519" t="str">
            <v>대</v>
          </cell>
          <cell r="M1519">
            <v>48645</v>
          </cell>
          <cell r="N1519">
            <v>51884</v>
          </cell>
          <cell r="Q1519" t="str">
            <v>단순정비</v>
          </cell>
          <cell r="R1519">
            <v>25274</v>
          </cell>
        </row>
        <row r="1520">
          <cell r="B1520">
            <v>20002519</v>
          </cell>
          <cell r="E1520" t="str">
            <v>단순공사</v>
          </cell>
          <cell r="F1520" t="str">
            <v>[시간내]</v>
          </cell>
          <cell r="G1520" t="str">
            <v>CCTV</v>
          </cell>
          <cell r="H1520" t="str">
            <v>CCTV</v>
          </cell>
          <cell r="I1520" t="str">
            <v>LTE모뎀</v>
          </cell>
          <cell r="J1520" t="str">
            <v>이설(재사용)</v>
          </cell>
          <cell r="K1520" t="str">
            <v>[시간내] CCTV CCTV LTE모뎀 이설(재사용)</v>
          </cell>
          <cell r="L1520" t="str">
            <v>대</v>
          </cell>
          <cell r="M1520">
            <v>194404</v>
          </cell>
          <cell r="N1520">
            <v>209757</v>
          </cell>
          <cell r="Q1520" t="str">
            <v>단순정비</v>
          </cell>
          <cell r="R1520">
            <v>102181</v>
          </cell>
        </row>
        <row r="1521">
          <cell r="B1521">
            <v>20002520</v>
          </cell>
          <cell r="E1521" t="str">
            <v>단순공사</v>
          </cell>
          <cell r="F1521" t="str">
            <v>[시간내]</v>
          </cell>
          <cell r="G1521" t="str">
            <v>CCTV</v>
          </cell>
          <cell r="H1521" t="str">
            <v>CCTV</v>
          </cell>
          <cell r="I1521" t="str">
            <v>LTE모뎀 점검</v>
          </cell>
          <cell r="J1521" t="str">
            <v>모뎀교체포함</v>
          </cell>
          <cell r="K1521" t="str">
            <v>[시간내] CCTV CCTV LTE모뎀 점검 모뎀교체포함</v>
          </cell>
          <cell r="L1521" t="str">
            <v>대</v>
          </cell>
          <cell r="M1521">
            <v>116605</v>
          </cell>
          <cell r="N1521">
            <v>126295</v>
          </cell>
          <cell r="Q1521" t="str">
            <v>단순정비</v>
          </cell>
          <cell r="R1521">
            <v>61523</v>
          </cell>
        </row>
        <row r="1522">
          <cell r="B1522">
            <v>20002521</v>
          </cell>
          <cell r="E1522" t="str">
            <v>단순공사</v>
          </cell>
          <cell r="F1522" t="str">
            <v>[시간내]</v>
          </cell>
          <cell r="G1522" t="str">
            <v>CCTV</v>
          </cell>
          <cell r="H1522" t="str">
            <v>CCTV</v>
          </cell>
          <cell r="I1522" t="str">
            <v>LTE모뎀 점검</v>
          </cell>
          <cell r="J1522" t="str">
            <v>모뎀교체제외</v>
          </cell>
          <cell r="K1522" t="str">
            <v>[시간내] CCTV CCTV LTE모뎀 점검 모뎀교체제외</v>
          </cell>
          <cell r="L1522" t="str">
            <v>대</v>
          </cell>
          <cell r="M1522">
            <v>67957</v>
          </cell>
          <cell r="N1522">
            <v>74408</v>
          </cell>
          <cell r="Q1522" t="str">
            <v>단순정비</v>
          </cell>
          <cell r="R1522">
            <v>36247</v>
          </cell>
        </row>
        <row r="1523">
          <cell r="B1523">
            <v>20002522</v>
          </cell>
          <cell r="E1523" t="str">
            <v>단순공사</v>
          </cell>
          <cell r="F1523" t="str">
            <v>[시간내]</v>
          </cell>
          <cell r="G1523" t="str">
            <v>CCTV</v>
          </cell>
          <cell r="H1523" t="str">
            <v>CCTV</v>
          </cell>
          <cell r="I1523" t="str">
            <v>PRT자재설치비</v>
          </cell>
          <cell r="J1523" t="str">
            <v>직할(본사포함)</v>
          </cell>
          <cell r="K1523" t="str">
            <v>[시간내] CCTV CCTV PRT자재설치비 직할(본사포함)</v>
          </cell>
          <cell r="L1523" t="str">
            <v>대</v>
          </cell>
          <cell r="M1523">
            <v>4290</v>
          </cell>
          <cell r="N1523">
            <v>4732</v>
          </cell>
          <cell r="Q1523" t="str">
            <v>단순정비</v>
          </cell>
          <cell r="R1523">
            <v>2305</v>
          </cell>
        </row>
        <row r="1524">
          <cell r="B1524">
            <v>20002523</v>
          </cell>
          <cell r="E1524" t="str">
            <v>단순공사</v>
          </cell>
          <cell r="F1524" t="str">
            <v>[시간내]</v>
          </cell>
          <cell r="G1524" t="str">
            <v>CCTV</v>
          </cell>
          <cell r="H1524" t="str">
            <v>CCTV</v>
          </cell>
          <cell r="I1524" t="str">
            <v>PRT자재설치비</v>
          </cell>
          <cell r="J1524" t="str">
            <v>지사</v>
          </cell>
          <cell r="K1524" t="str">
            <v>[시간내] CCTV CCTV PRT자재설치비 지사</v>
          </cell>
          <cell r="L1524" t="str">
            <v>대</v>
          </cell>
          <cell r="M1524">
            <v>10371</v>
          </cell>
          <cell r="N1524">
            <v>11439</v>
          </cell>
          <cell r="Q1524" t="str">
            <v>단순정비</v>
          </cell>
          <cell r="R1524">
            <v>5572</v>
          </cell>
        </row>
        <row r="1525">
          <cell r="B1525">
            <v>20002524</v>
          </cell>
          <cell r="E1525" t="str">
            <v>단순공사</v>
          </cell>
          <cell r="F1525" t="str">
            <v>[시간내]</v>
          </cell>
          <cell r="G1525" t="str">
            <v>CCTV</v>
          </cell>
          <cell r="H1525" t="str">
            <v>CCTV</v>
          </cell>
          <cell r="I1525" t="str">
            <v>PRT자재설치비</v>
          </cell>
          <cell r="J1525" t="str">
            <v>기타(변전소)</v>
          </cell>
          <cell r="K1525" t="str">
            <v>[시간내] CCTV CCTV PRT자재설치비 기타(변전소)</v>
          </cell>
          <cell r="L1525" t="str">
            <v>대</v>
          </cell>
          <cell r="M1525">
            <v>16810</v>
          </cell>
          <cell r="N1525">
            <v>18537</v>
          </cell>
          <cell r="Q1525" t="str">
            <v>단순정비</v>
          </cell>
          <cell r="R1525">
            <v>9030</v>
          </cell>
        </row>
        <row r="1526">
          <cell r="B1526">
            <v>20002525</v>
          </cell>
          <cell r="E1526" t="str">
            <v>단순공사</v>
          </cell>
          <cell r="F1526" t="str">
            <v>[시간외]</v>
          </cell>
          <cell r="G1526" t="str">
            <v>정보통신 기기류</v>
          </cell>
          <cell r="H1526" t="str">
            <v>전화기</v>
          </cell>
          <cell r="I1526" t="str">
            <v>일반전화기/무선전화기</v>
          </cell>
          <cell r="J1526" t="str">
            <v>신증설</v>
          </cell>
          <cell r="K1526" t="str">
            <v>[시간외] 정보통신 기기류 전화기 일반전화기/무선전화기 신증설</v>
          </cell>
          <cell r="L1526" t="str">
            <v>대</v>
          </cell>
          <cell r="M1526">
            <v>15166</v>
          </cell>
          <cell r="N1526">
            <v>16262</v>
          </cell>
          <cell r="Q1526" t="str">
            <v>단순정비</v>
          </cell>
          <cell r="R1526">
            <v>7921</v>
          </cell>
        </row>
        <row r="1527">
          <cell r="B1527">
            <v>20002526</v>
          </cell>
          <cell r="E1527" t="str">
            <v>단순공사</v>
          </cell>
          <cell r="F1527" t="str">
            <v>[시간외]</v>
          </cell>
          <cell r="G1527" t="str">
            <v>정보통신 기기류</v>
          </cell>
          <cell r="H1527" t="str">
            <v>전화기</v>
          </cell>
          <cell r="I1527" t="str">
            <v>일반전화기/무선전화기</v>
          </cell>
          <cell r="J1527" t="str">
            <v>철거(불용)</v>
          </cell>
          <cell r="K1527" t="str">
            <v>[시간외] 정보통신 기기류 전화기 일반전화기/무선전화기 철거(불용)</v>
          </cell>
          <cell r="L1527" t="str">
            <v>대</v>
          </cell>
          <cell r="M1527">
            <v>7581</v>
          </cell>
          <cell r="N1527">
            <v>8130</v>
          </cell>
          <cell r="Q1527" t="str">
            <v>단순정비</v>
          </cell>
          <cell r="R1527">
            <v>3960</v>
          </cell>
        </row>
        <row r="1528">
          <cell r="B1528">
            <v>20002527</v>
          </cell>
          <cell r="E1528" t="str">
            <v>단순공사</v>
          </cell>
          <cell r="F1528" t="str">
            <v>[시간외]</v>
          </cell>
          <cell r="G1528" t="str">
            <v>정보통신 기기류</v>
          </cell>
          <cell r="H1528" t="str">
            <v>전화기</v>
          </cell>
          <cell r="I1528" t="str">
            <v>일반전화기/무선전화기</v>
          </cell>
          <cell r="J1528" t="str">
            <v>철거(재사용)</v>
          </cell>
          <cell r="K1528" t="str">
            <v>[시간외] 정보통신 기기류 전화기 일반전화기/무선전화기 철거(재사용)</v>
          </cell>
          <cell r="L1528" t="str">
            <v>대</v>
          </cell>
          <cell r="M1528">
            <v>8087</v>
          </cell>
          <cell r="N1528">
            <v>13010</v>
          </cell>
          <cell r="Q1528" t="str">
            <v>단순정비</v>
          </cell>
          <cell r="R1528">
            <v>6337</v>
          </cell>
        </row>
        <row r="1529">
          <cell r="B1529">
            <v>20002528</v>
          </cell>
          <cell r="E1529" t="str">
            <v>단순공사</v>
          </cell>
          <cell r="F1529" t="str">
            <v>[시간외]</v>
          </cell>
          <cell r="G1529" t="str">
            <v>정보통신 기기류</v>
          </cell>
          <cell r="H1529" t="str">
            <v>전화기</v>
          </cell>
          <cell r="I1529" t="str">
            <v>일반전화기/무선전화기</v>
          </cell>
          <cell r="J1529" t="str">
            <v>이설</v>
          </cell>
          <cell r="K1529" t="str">
            <v>[시간외] 정보통신 기기류 전화기 일반전화기/무선전화기 이설</v>
          </cell>
          <cell r="L1529" t="str">
            <v>대</v>
          </cell>
          <cell r="M1529">
            <v>27302</v>
          </cell>
          <cell r="N1529">
            <v>29277</v>
          </cell>
          <cell r="Q1529" t="str">
            <v>단순정비</v>
          </cell>
          <cell r="R1529">
            <v>14261</v>
          </cell>
        </row>
        <row r="1530">
          <cell r="B1530">
            <v>20002529</v>
          </cell>
          <cell r="E1530" t="str">
            <v>단순공사</v>
          </cell>
          <cell r="F1530" t="str">
            <v>[시간외]</v>
          </cell>
          <cell r="G1530" t="str">
            <v>정보통신 기기류</v>
          </cell>
          <cell r="H1530" t="str">
            <v>전화기</v>
          </cell>
          <cell r="I1530" t="str">
            <v>다기능전화기/키폰전화기</v>
          </cell>
          <cell r="J1530" t="str">
            <v>신증설</v>
          </cell>
          <cell r="K1530" t="str">
            <v>[시간외] 정보통신 기기류 전화기 다기능전화기/키폰전화기 신증설</v>
          </cell>
          <cell r="L1530" t="str">
            <v>대</v>
          </cell>
          <cell r="M1530">
            <v>37922</v>
          </cell>
          <cell r="N1530">
            <v>40664</v>
          </cell>
          <cell r="Q1530" t="str">
            <v>단순정비</v>
          </cell>
          <cell r="R1530">
            <v>19809</v>
          </cell>
        </row>
        <row r="1531">
          <cell r="B1531">
            <v>20002530</v>
          </cell>
          <cell r="E1531" t="str">
            <v>단순공사</v>
          </cell>
          <cell r="F1531" t="str">
            <v>[시간외]</v>
          </cell>
          <cell r="G1531" t="str">
            <v>정보통신 기기류</v>
          </cell>
          <cell r="H1531" t="str">
            <v>전화기</v>
          </cell>
          <cell r="I1531" t="str">
            <v>다기능전화기/키폰전화기</v>
          </cell>
          <cell r="J1531" t="str">
            <v>철거(불용)</v>
          </cell>
          <cell r="K1531" t="str">
            <v>[시간외] 정보통신 기기류 전화기 다기능전화기/키폰전화기 철거(불용)</v>
          </cell>
          <cell r="L1531" t="str">
            <v>대</v>
          </cell>
          <cell r="M1531">
            <v>11374</v>
          </cell>
          <cell r="N1531">
            <v>12197</v>
          </cell>
          <cell r="Q1531" t="str">
            <v>단순정비</v>
          </cell>
          <cell r="R1531">
            <v>5941</v>
          </cell>
        </row>
        <row r="1532">
          <cell r="B1532">
            <v>20002531</v>
          </cell>
          <cell r="E1532" t="str">
            <v>단순공사</v>
          </cell>
          <cell r="F1532" t="str">
            <v>[시간외]</v>
          </cell>
          <cell r="G1532" t="str">
            <v>정보통신 기기류</v>
          </cell>
          <cell r="H1532" t="str">
            <v>전화기</v>
          </cell>
          <cell r="I1532" t="str">
            <v>다기능전화기/키폰전화기</v>
          </cell>
          <cell r="J1532" t="str">
            <v>철거(재사용)</v>
          </cell>
          <cell r="K1532" t="str">
            <v>[시간외] 정보통신 기기류 전화기 다기능전화기/키폰전화기 철거(재사용)</v>
          </cell>
          <cell r="L1532" t="str">
            <v>대</v>
          </cell>
          <cell r="M1532">
            <v>20225</v>
          </cell>
          <cell r="N1532">
            <v>32528</v>
          </cell>
          <cell r="Q1532" t="str">
            <v>단순정비</v>
          </cell>
          <cell r="R1532">
            <v>15845</v>
          </cell>
        </row>
        <row r="1533">
          <cell r="B1533">
            <v>20002532</v>
          </cell>
          <cell r="E1533" t="str">
            <v>단순공사</v>
          </cell>
          <cell r="F1533" t="str">
            <v>[시간외]</v>
          </cell>
          <cell r="G1533" t="str">
            <v>정보통신 기기류</v>
          </cell>
          <cell r="H1533" t="str">
            <v>전화기</v>
          </cell>
          <cell r="I1533" t="str">
            <v>다기능전화기/키폰전화기</v>
          </cell>
          <cell r="J1533" t="str">
            <v>이설</v>
          </cell>
          <cell r="K1533" t="str">
            <v>[시간외] 정보통신 기기류 전화기 다기능전화기/키폰전화기 이설</v>
          </cell>
          <cell r="L1533" t="str">
            <v>대</v>
          </cell>
          <cell r="M1533">
            <v>68263</v>
          </cell>
          <cell r="N1533">
            <v>73199</v>
          </cell>
          <cell r="Q1533" t="str">
            <v>단순정비</v>
          </cell>
          <cell r="R1533">
            <v>35658</v>
          </cell>
        </row>
        <row r="1534">
          <cell r="B1534">
            <v>20002533</v>
          </cell>
          <cell r="E1534" t="str">
            <v>단순공사</v>
          </cell>
          <cell r="F1534" t="str">
            <v>[시간외]</v>
          </cell>
          <cell r="G1534" t="str">
            <v>정보통신 기기류</v>
          </cell>
          <cell r="H1534" t="str">
            <v>전화기</v>
          </cell>
          <cell r="I1534" t="str">
            <v>IP전화기</v>
          </cell>
          <cell r="J1534" t="str">
            <v>신증설</v>
          </cell>
          <cell r="K1534" t="str">
            <v>[시간외] 정보통신 기기류 전화기 IP전화기 신증설</v>
          </cell>
          <cell r="L1534" t="str">
            <v>대</v>
          </cell>
          <cell r="M1534">
            <v>62187</v>
          </cell>
          <cell r="N1534">
            <v>66329</v>
          </cell>
          <cell r="Q1534" t="str">
            <v>단순정비</v>
          </cell>
          <cell r="R1534">
            <v>32311</v>
          </cell>
        </row>
        <row r="1535">
          <cell r="B1535">
            <v>20002534</v>
          </cell>
          <cell r="E1535" t="str">
            <v>단순공사</v>
          </cell>
          <cell r="F1535" t="str">
            <v>[시간외]</v>
          </cell>
          <cell r="G1535" t="str">
            <v>정보통신 기기류</v>
          </cell>
          <cell r="H1535" t="str">
            <v>전화기</v>
          </cell>
          <cell r="I1535" t="str">
            <v>IP전화기</v>
          </cell>
          <cell r="J1535" t="str">
            <v>철거(불용)</v>
          </cell>
          <cell r="K1535" t="str">
            <v>[시간외] 정보통신 기기류 전화기 IP전화기 철거(불용)</v>
          </cell>
          <cell r="L1535" t="str">
            <v>대</v>
          </cell>
          <cell r="M1535">
            <v>18654</v>
          </cell>
          <cell r="N1535">
            <v>19895</v>
          </cell>
          <cell r="Q1535" t="str">
            <v>단순정비</v>
          </cell>
          <cell r="R1535">
            <v>9691</v>
          </cell>
        </row>
        <row r="1536">
          <cell r="B1536">
            <v>20002535</v>
          </cell>
          <cell r="E1536" t="str">
            <v>단순공사</v>
          </cell>
          <cell r="F1536" t="str">
            <v>[시간외]</v>
          </cell>
          <cell r="G1536" t="str">
            <v>정보통신 기기류</v>
          </cell>
          <cell r="H1536" t="str">
            <v>전화기</v>
          </cell>
          <cell r="I1536" t="str">
            <v>IP전화기</v>
          </cell>
          <cell r="J1536" t="str">
            <v>철거(재사용)</v>
          </cell>
          <cell r="K1536" t="str">
            <v>[시간외] 정보통신 기기류 전화기 IP전화기 철거(재사용)</v>
          </cell>
          <cell r="L1536" t="str">
            <v>대</v>
          </cell>
          <cell r="M1536">
            <v>33166</v>
          </cell>
          <cell r="N1536">
            <v>53061</v>
          </cell>
          <cell r="Q1536" t="str">
            <v>단순정비</v>
          </cell>
          <cell r="R1536">
            <v>25848</v>
          </cell>
        </row>
        <row r="1537">
          <cell r="B1537">
            <v>20002536</v>
          </cell>
          <cell r="E1537" t="str">
            <v>단순공사</v>
          </cell>
          <cell r="F1537" t="str">
            <v>[시간외]</v>
          </cell>
          <cell r="G1537" t="str">
            <v>정보통신 기기류</v>
          </cell>
          <cell r="H1537" t="str">
            <v>전화기</v>
          </cell>
          <cell r="I1537" t="str">
            <v>IP전화기</v>
          </cell>
          <cell r="J1537" t="str">
            <v>이설</v>
          </cell>
          <cell r="K1537" t="str">
            <v>[시간외] 정보통신 기기류 전화기 IP전화기 이설</v>
          </cell>
          <cell r="L1537" t="str">
            <v>대</v>
          </cell>
          <cell r="M1537">
            <v>111942</v>
          </cell>
          <cell r="N1537">
            <v>119394</v>
          </cell>
          <cell r="Q1537" t="str">
            <v>단순정비</v>
          </cell>
          <cell r="R1537">
            <v>58161</v>
          </cell>
        </row>
        <row r="1538">
          <cell r="B1538">
            <v>20002537</v>
          </cell>
          <cell r="E1538" t="str">
            <v>단순공사</v>
          </cell>
          <cell r="F1538" t="str">
            <v>[시간외]</v>
          </cell>
          <cell r="G1538" t="str">
            <v>정보통신 기기류</v>
          </cell>
          <cell r="H1538" t="str">
            <v>전화기</v>
          </cell>
          <cell r="I1538" t="str">
            <v>인터폰</v>
          </cell>
          <cell r="J1538" t="str">
            <v>신증설</v>
          </cell>
          <cell r="K1538" t="str">
            <v>[시간외] 정보통신 기기류 전화기 인터폰 신증설</v>
          </cell>
          <cell r="L1538" t="str">
            <v>대</v>
          </cell>
          <cell r="M1538">
            <v>22752</v>
          </cell>
          <cell r="N1538">
            <v>24396</v>
          </cell>
          <cell r="Q1538" t="str">
            <v>단순정비</v>
          </cell>
          <cell r="R1538">
            <v>11884</v>
          </cell>
        </row>
        <row r="1539">
          <cell r="B1539">
            <v>20002538</v>
          </cell>
          <cell r="E1539" t="str">
            <v>단순공사</v>
          </cell>
          <cell r="F1539" t="str">
            <v>[시간외]</v>
          </cell>
          <cell r="G1539" t="str">
            <v>정보통신 기기류</v>
          </cell>
          <cell r="H1539" t="str">
            <v>전화기</v>
          </cell>
          <cell r="I1539" t="str">
            <v>인터폰</v>
          </cell>
          <cell r="J1539" t="str">
            <v>철거(불용)</v>
          </cell>
          <cell r="K1539" t="str">
            <v>[시간외] 정보통신 기기류 전화기 인터폰 철거(불용)</v>
          </cell>
          <cell r="L1539" t="str">
            <v>대</v>
          </cell>
          <cell r="M1539">
            <v>11374</v>
          </cell>
          <cell r="N1539">
            <v>12197</v>
          </cell>
          <cell r="Q1539" t="str">
            <v>단순정비</v>
          </cell>
          <cell r="R1539">
            <v>5941</v>
          </cell>
        </row>
        <row r="1540">
          <cell r="B1540">
            <v>20002539</v>
          </cell>
          <cell r="E1540" t="str">
            <v>단순공사</v>
          </cell>
          <cell r="F1540" t="str">
            <v>[시간외]</v>
          </cell>
          <cell r="G1540" t="str">
            <v>정보통신 기기류</v>
          </cell>
          <cell r="H1540" t="str">
            <v>전화기</v>
          </cell>
          <cell r="I1540" t="str">
            <v>인터폰</v>
          </cell>
          <cell r="J1540" t="str">
            <v>철거(재사용)</v>
          </cell>
          <cell r="K1540" t="str">
            <v>[시간외] 정보통신 기기류 전화기 인터폰 철거(재사용)</v>
          </cell>
          <cell r="L1540" t="str">
            <v>대</v>
          </cell>
          <cell r="M1540">
            <v>12133</v>
          </cell>
          <cell r="N1540">
            <v>19517</v>
          </cell>
          <cell r="Q1540" t="str">
            <v>단순정비</v>
          </cell>
          <cell r="R1540">
            <v>9507</v>
          </cell>
        </row>
        <row r="1541">
          <cell r="B1541">
            <v>20002540</v>
          </cell>
          <cell r="E1541" t="str">
            <v>단순공사</v>
          </cell>
          <cell r="F1541" t="str">
            <v>[시간외]</v>
          </cell>
          <cell r="G1541" t="str">
            <v>정보통신 기기류</v>
          </cell>
          <cell r="H1541" t="str">
            <v>전화기</v>
          </cell>
          <cell r="I1541" t="str">
            <v>인터폰</v>
          </cell>
          <cell r="J1541" t="str">
            <v>이설</v>
          </cell>
          <cell r="K1541" t="str">
            <v>[시간외] 정보통신 기기류 전화기 인터폰 이설</v>
          </cell>
          <cell r="L1541" t="str">
            <v>대</v>
          </cell>
          <cell r="M1541">
            <v>40957</v>
          </cell>
          <cell r="N1541">
            <v>43917</v>
          </cell>
          <cell r="Q1541" t="str">
            <v>단순정비</v>
          </cell>
          <cell r="R1541">
            <v>21393</v>
          </cell>
        </row>
        <row r="1542">
          <cell r="B1542">
            <v>20002541</v>
          </cell>
          <cell r="E1542" t="str">
            <v>단순공사</v>
          </cell>
          <cell r="F1542" t="str">
            <v>[시간외]</v>
          </cell>
          <cell r="G1542" t="str">
            <v>정보통신 기기류</v>
          </cell>
          <cell r="H1542" t="str">
            <v>전화기</v>
          </cell>
          <cell r="I1542" t="str">
            <v>비디오폰</v>
          </cell>
          <cell r="J1542" t="str">
            <v>신증설</v>
          </cell>
          <cell r="K1542" t="str">
            <v>[시간외] 정보통신 기기류 전화기 비디오폰 신증설</v>
          </cell>
          <cell r="L1542" t="str">
            <v>대</v>
          </cell>
          <cell r="M1542">
            <v>75848</v>
          </cell>
          <cell r="N1542">
            <v>81330</v>
          </cell>
          <cell r="Q1542" t="str">
            <v>단순정비</v>
          </cell>
          <cell r="R1542">
            <v>39619</v>
          </cell>
        </row>
        <row r="1543">
          <cell r="B1543">
            <v>20002542</v>
          </cell>
          <cell r="E1543" t="str">
            <v>단순공사</v>
          </cell>
          <cell r="F1543" t="str">
            <v>[시간외]</v>
          </cell>
          <cell r="G1543" t="str">
            <v>정보통신 기기류</v>
          </cell>
          <cell r="H1543" t="str">
            <v>전화기</v>
          </cell>
          <cell r="I1543" t="str">
            <v>비디오폰</v>
          </cell>
          <cell r="J1543" t="str">
            <v>철거(불용)</v>
          </cell>
          <cell r="K1543" t="str">
            <v>[시간외] 정보통신 기기류 전화기 비디오폰 철거(불용)</v>
          </cell>
          <cell r="L1543" t="str">
            <v>대</v>
          </cell>
          <cell r="M1543">
            <v>22752</v>
          </cell>
          <cell r="N1543">
            <v>24396</v>
          </cell>
          <cell r="Q1543" t="str">
            <v>단순정비</v>
          </cell>
          <cell r="R1543">
            <v>11884</v>
          </cell>
        </row>
        <row r="1544">
          <cell r="B1544">
            <v>20002543</v>
          </cell>
          <cell r="E1544" t="str">
            <v>단순공사</v>
          </cell>
          <cell r="F1544" t="str">
            <v>[시간외]</v>
          </cell>
          <cell r="G1544" t="str">
            <v>정보통신 기기류</v>
          </cell>
          <cell r="H1544" t="str">
            <v>전화기</v>
          </cell>
          <cell r="I1544" t="str">
            <v>비디오폰</v>
          </cell>
          <cell r="J1544" t="str">
            <v>철거(재사용)</v>
          </cell>
          <cell r="K1544" t="str">
            <v>[시간외] 정보통신 기기류 전화기 비디오폰 철거(재사용)</v>
          </cell>
          <cell r="L1544" t="str">
            <v>대</v>
          </cell>
          <cell r="M1544">
            <v>40451</v>
          </cell>
          <cell r="N1544">
            <v>65064</v>
          </cell>
          <cell r="Q1544" t="str">
            <v>단순정비</v>
          </cell>
          <cell r="R1544">
            <v>31695</v>
          </cell>
        </row>
        <row r="1545">
          <cell r="B1545">
            <v>20002544</v>
          </cell>
          <cell r="E1545" t="str">
            <v>단순공사</v>
          </cell>
          <cell r="F1545" t="str">
            <v>[시간외]</v>
          </cell>
          <cell r="G1545" t="str">
            <v>정보통신 기기류</v>
          </cell>
          <cell r="H1545" t="str">
            <v>전화기</v>
          </cell>
          <cell r="I1545" t="str">
            <v>비디오폰</v>
          </cell>
          <cell r="J1545" t="str">
            <v>이설</v>
          </cell>
          <cell r="K1545" t="str">
            <v>[시간외] 정보통신 기기류 전화기 비디오폰 이설</v>
          </cell>
          <cell r="L1545" t="str">
            <v>대</v>
          </cell>
          <cell r="M1545">
            <v>136528</v>
          </cell>
          <cell r="N1545">
            <v>146399</v>
          </cell>
          <cell r="Q1545" t="str">
            <v>단순정비</v>
          </cell>
          <cell r="R1545">
            <v>71316</v>
          </cell>
        </row>
        <row r="1546">
          <cell r="B1546">
            <v>20002545</v>
          </cell>
          <cell r="E1546" t="str">
            <v>단순공사</v>
          </cell>
          <cell r="F1546" t="str">
            <v>[시간외]</v>
          </cell>
          <cell r="G1546" t="str">
            <v>정보통신 기기류</v>
          </cell>
          <cell r="H1546" t="str">
            <v>P  C</v>
          </cell>
          <cell r="I1546" t="str">
            <v>P  C</v>
          </cell>
          <cell r="J1546" t="str">
            <v>신증설</v>
          </cell>
          <cell r="K1546" t="str">
            <v>[시간외] 정보통신 기기류 P  C P  C 신증설</v>
          </cell>
          <cell r="L1546" t="str">
            <v>대</v>
          </cell>
          <cell r="M1546">
            <v>118693</v>
          </cell>
          <cell r="N1546">
            <v>127887</v>
          </cell>
          <cell r="Q1546" t="str">
            <v>단순정비</v>
          </cell>
          <cell r="R1546">
            <v>62298</v>
          </cell>
        </row>
        <row r="1547">
          <cell r="B1547">
            <v>20002546</v>
          </cell>
          <cell r="E1547" t="str">
            <v>단순공사</v>
          </cell>
          <cell r="F1547" t="str">
            <v>[시간외]</v>
          </cell>
          <cell r="G1547" t="str">
            <v>정보통신 기기류</v>
          </cell>
          <cell r="H1547" t="str">
            <v>P  C</v>
          </cell>
          <cell r="I1547" t="str">
            <v>P  C</v>
          </cell>
          <cell r="J1547" t="str">
            <v>철거(불용)</v>
          </cell>
          <cell r="K1547" t="str">
            <v>[시간외] 정보통신 기기류 P  C P  C 철거(불용)</v>
          </cell>
          <cell r="L1547" t="str">
            <v>대</v>
          </cell>
          <cell r="M1547">
            <v>35605</v>
          </cell>
          <cell r="N1547">
            <v>38363</v>
          </cell>
          <cell r="Q1547" t="str">
            <v>단순정비</v>
          </cell>
          <cell r="R1547">
            <v>18688</v>
          </cell>
        </row>
        <row r="1548">
          <cell r="B1548">
            <v>20002547</v>
          </cell>
          <cell r="E1548" t="str">
            <v>단순공사</v>
          </cell>
          <cell r="F1548" t="str">
            <v>[시간외]</v>
          </cell>
          <cell r="G1548" t="str">
            <v>정보통신 기기류</v>
          </cell>
          <cell r="H1548" t="str">
            <v>P  C</v>
          </cell>
          <cell r="I1548" t="str">
            <v>P  C</v>
          </cell>
          <cell r="J1548" t="str">
            <v>철거(재사용)</v>
          </cell>
          <cell r="K1548" t="str">
            <v>[시간외] 정보통신 기기류 P  C P  C 철거(재사용)</v>
          </cell>
          <cell r="L1548" t="str">
            <v>대</v>
          </cell>
          <cell r="M1548">
            <v>63303</v>
          </cell>
          <cell r="N1548">
            <v>102308</v>
          </cell>
          <cell r="Q1548" t="str">
            <v>단순정비</v>
          </cell>
          <cell r="R1548">
            <v>49838</v>
          </cell>
        </row>
        <row r="1549">
          <cell r="B1549">
            <v>20002548</v>
          </cell>
          <cell r="E1549" t="str">
            <v>단순공사</v>
          </cell>
          <cell r="F1549" t="str">
            <v>[시간외]</v>
          </cell>
          <cell r="G1549" t="str">
            <v>정보통신 기기류</v>
          </cell>
          <cell r="H1549" t="str">
            <v>P  C</v>
          </cell>
          <cell r="I1549" t="str">
            <v>P  C</v>
          </cell>
          <cell r="J1549" t="str">
            <v>이설</v>
          </cell>
          <cell r="K1549" t="str">
            <v>[시간외] 정보통신 기기류 P  C P  C 이설</v>
          </cell>
          <cell r="L1549" t="str">
            <v>대</v>
          </cell>
          <cell r="M1549">
            <v>213651</v>
          </cell>
          <cell r="N1549">
            <v>230202</v>
          </cell>
          <cell r="Q1549" t="str">
            <v>단순정비</v>
          </cell>
          <cell r="R1549">
            <v>112140</v>
          </cell>
        </row>
        <row r="1550">
          <cell r="B1550">
            <v>20002549</v>
          </cell>
          <cell r="E1550" t="str">
            <v>단순공사</v>
          </cell>
          <cell r="F1550" t="str">
            <v>[시간외]</v>
          </cell>
          <cell r="G1550" t="str">
            <v>정보통신 기기류</v>
          </cell>
          <cell r="H1550" t="str">
            <v>P  C</v>
          </cell>
          <cell r="I1550" t="str">
            <v>노트북</v>
          </cell>
          <cell r="J1550" t="str">
            <v>신증설</v>
          </cell>
          <cell r="K1550" t="str">
            <v>[시간외] 정보통신 기기류 P  C 노트북 신증설</v>
          </cell>
          <cell r="L1550" t="str">
            <v>대</v>
          </cell>
          <cell r="M1550">
            <v>41458</v>
          </cell>
          <cell r="N1550">
            <v>44217</v>
          </cell>
          <cell r="Q1550" t="str">
            <v>단순정비</v>
          </cell>
          <cell r="R1550">
            <v>21539</v>
          </cell>
        </row>
        <row r="1551">
          <cell r="B1551">
            <v>20002550</v>
          </cell>
          <cell r="E1551" t="str">
            <v>단순공사</v>
          </cell>
          <cell r="F1551" t="str">
            <v>[시간외]</v>
          </cell>
          <cell r="G1551" t="str">
            <v>정보통신 기기류</v>
          </cell>
          <cell r="H1551" t="str">
            <v>P  C</v>
          </cell>
          <cell r="I1551" t="str">
            <v>노트북</v>
          </cell>
          <cell r="J1551" t="str">
            <v>철거(불용)</v>
          </cell>
          <cell r="K1551" t="str">
            <v>[시간외] 정보통신 기기류 P  C 노트북 철거(불용)</v>
          </cell>
          <cell r="L1551" t="str">
            <v>대</v>
          </cell>
          <cell r="M1551">
            <v>12433</v>
          </cell>
          <cell r="N1551">
            <v>13262</v>
          </cell>
          <cell r="Q1551" t="str">
            <v>단순정비</v>
          </cell>
          <cell r="R1551">
            <v>6460</v>
          </cell>
        </row>
        <row r="1552">
          <cell r="B1552">
            <v>20002551</v>
          </cell>
          <cell r="E1552" t="str">
            <v>단순공사</v>
          </cell>
          <cell r="F1552" t="str">
            <v>[시간외]</v>
          </cell>
          <cell r="G1552" t="str">
            <v>정보통신 기기류</v>
          </cell>
          <cell r="H1552" t="str">
            <v>P  C</v>
          </cell>
          <cell r="I1552" t="str">
            <v>노트북</v>
          </cell>
          <cell r="J1552" t="str">
            <v>철거(재사용)</v>
          </cell>
          <cell r="K1552" t="str">
            <v>[시간외] 정보통신 기기류 P  C 노트북 철거(재사용)</v>
          </cell>
          <cell r="L1552" t="str">
            <v>대</v>
          </cell>
          <cell r="M1552">
            <v>22110</v>
          </cell>
          <cell r="N1552">
            <v>35373</v>
          </cell>
          <cell r="Q1552" t="str">
            <v>단순정비</v>
          </cell>
          <cell r="R1552">
            <v>17231</v>
          </cell>
        </row>
        <row r="1553">
          <cell r="B1553">
            <v>20002552</v>
          </cell>
          <cell r="E1553" t="str">
            <v>단순공사</v>
          </cell>
          <cell r="F1553" t="str">
            <v>[시간외]</v>
          </cell>
          <cell r="G1553" t="str">
            <v>정보통신 기기류</v>
          </cell>
          <cell r="H1553" t="str">
            <v>P  C</v>
          </cell>
          <cell r="I1553" t="str">
            <v>노트북</v>
          </cell>
          <cell r="J1553" t="str">
            <v>이설</v>
          </cell>
          <cell r="K1553" t="str">
            <v>[시간외] 정보통신 기기류 P  C 노트북 이설</v>
          </cell>
          <cell r="L1553" t="str">
            <v>대</v>
          </cell>
          <cell r="M1553">
            <v>45601</v>
          </cell>
          <cell r="N1553">
            <v>48638</v>
          </cell>
          <cell r="Q1553" t="str">
            <v>단순정비</v>
          </cell>
          <cell r="R1553">
            <v>23693</v>
          </cell>
        </row>
        <row r="1554">
          <cell r="B1554">
            <v>20002553</v>
          </cell>
          <cell r="E1554" t="str">
            <v>단순공사</v>
          </cell>
          <cell r="F1554" t="str">
            <v>[시간외]</v>
          </cell>
          <cell r="G1554" t="str">
            <v>정보통신 기기류</v>
          </cell>
          <cell r="H1554" t="str">
            <v>P  C</v>
          </cell>
          <cell r="I1554" t="str">
            <v>Printer/스캐너/PC용 모니터</v>
          </cell>
          <cell r="J1554" t="str">
            <v>신증설</v>
          </cell>
          <cell r="K1554" t="str">
            <v>[시간외] 정보통신 기기류 P  C Printer/스캐너/PC용 모니터 신증설</v>
          </cell>
          <cell r="L1554" t="str">
            <v>대</v>
          </cell>
          <cell r="M1554">
            <v>31931</v>
          </cell>
          <cell r="N1554">
            <v>35883</v>
          </cell>
          <cell r="Q1554" t="str">
            <v>단순정비</v>
          </cell>
          <cell r="R1554">
            <v>17480</v>
          </cell>
        </row>
        <row r="1555">
          <cell r="B1555">
            <v>20002554</v>
          </cell>
          <cell r="E1555" t="str">
            <v>단순공사</v>
          </cell>
          <cell r="F1555" t="str">
            <v>[시간외]</v>
          </cell>
          <cell r="G1555" t="str">
            <v>정보통신 기기류</v>
          </cell>
          <cell r="H1555" t="str">
            <v>P  C</v>
          </cell>
          <cell r="I1555" t="str">
            <v>Printer/스캐너/PC용 모니터</v>
          </cell>
          <cell r="J1555" t="str">
            <v>철거(불용)</v>
          </cell>
          <cell r="K1555" t="str">
            <v>[시간외] 정보통신 기기류 P  C Printer/스캐너/PC용 모니터 철거(불용)</v>
          </cell>
          <cell r="L1555" t="str">
            <v>대</v>
          </cell>
          <cell r="M1555">
            <v>9576</v>
          </cell>
          <cell r="N1555">
            <v>10764</v>
          </cell>
          <cell r="Q1555" t="str">
            <v>단순정비</v>
          </cell>
          <cell r="R1555">
            <v>5243</v>
          </cell>
        </row>
        <row r="1556">
          <cell r="B1556">
            <v>20002555</v>
          </cell>
          <cell r="E1556" t="str">
            <v>단순공사</v>
          </cell>
          <cell r="F1556" t="str">
            <v>[시간외]</v>
          </cell>
          <cell r="G1556" t="str">
            <v>정보통신 기기류</v>
          </cell>
          <cell r="H1556" t="str">
            <v>P  C</v>
          </cell>
          <cell r="I1556" t="str">
            <v>Printer/스캐너/PC용 모니터</v>
          </cell>
          <cell r="J1556" t="str">
            <v>철거(재사용)</v>
          </cell>
          <cell r="K1556" t="str">
            <v>[시간외] 정보통신 기기류 P  C Printer/스캐너/PC용 모니터 철거(재사용)</v>
          </cell>
          <cell r="L1556" t="str">
            <v>대</v>
          </cell>
          <cell r="M1556">
            <v>25546</v>
          </cell>
          <cell r="N1556">
            <v>28707</v>
          </cell>
          <cell r="Q1556" t="str">
            <v>단순정비</v>
          </cell>
          <cell r="R1556">
            <v>13984</v>
          </cell>
        </row>
        <row r="1557">
          <cell r="B1557">
            <v>20002556</v>
          </cell>
          <cell r="E1557" t="str">
            <v>단순공사</v>
          </cell>
          <cell r="F1557" t="str">
            <v>[시간외]</v>
          </cell>
          <cell r="G1557" t="str">
            <v>정보통신 기기류</v>
          </cell>
          <cell r="H1557" t="str">
            <v>P  C</v>
          </cell>
          <cell r="I1557" t="str">
            <v>Printer/스캐너/PC용 모니터</v>
          </cell>
          <cell r="J1557" t="str">
            <v>이설</v>
          </cell>
          <cell r="K1557" t="str">
            <v>[시간외] 정보통신 기기류 P  C Printer/스캐너/PC용 모니터 이설</v>
          </cell>
          <cell r="L1557" t="str">
            <v>대</v>
          </cell>
          <cell r="M1557">
            <v>57481</v>
          </cell>
          <cell r="N1557">
            <v>64593</v>
          </cell>
          <cell r="Q1557" t="str">
            <v>단순정비</v>
          </cell>
          <cell r="R1557">
            <v>31465</v>
          </cell>
        </row>
        <row r="1558">
          <cell r="B1558">
            <v>20002557</v>
          </cell>
          <cell r="E1558" t="str">
            <v>단순공사</v>
          </cell>
          <cell r="F1558" t="str">
            <v>[시간외]</v>
          </cell>
          <cell r="G1558" t="str">
            <v>정보통신 기기류</v>
          </cell>
          <cell r="H1558" t="str">
            <v>P  C</v>
          </cell>
          <cell r="I1558" t="str">
            <v>프린터 공유기</v>
          </cell>
          <cell r="J1558" t="str">
            <v>신증설</v>
          </cell>
          <cell r="K1558" t="str">
            <v>[시간외] 정보통신 기기류 P  C 프린터 공유기 신증설</v>
          </cell>
          <cell r="L1558" t="str">
            <v>대</v>
          </cell>
          <cell r="M1558">
            <v>45602</v>
          </cell>
          <cell r="N1558">
            <v>48641</v>
          </cell>
          <cell r="Q1558" t="str">
            <v>단순정비</v>
          </cell>
          <cell r="R1558">
            <v>23694</v>
          </cell>
        </row>
        <row r="1559">
          <cell r="B1559">
            <v>20002558</v>
          </cell>
          <cell r="E1559" t="str">
            <v>단순공사</v>
          </cell>
          <cell r="F1559" t="str">
            <v>[시간외]</v>
          </cell>
          <cell r="G1559" t="str">
            <v>정보통신 기기류</v>
          </cell>
          <cell r="H1559" t="str">
            <v>P  C</v>
          </cell>
          <cell r="I1559" t="str">
            <v>프린터 공유기</v>
          </cell>
          <cell r="J1559" t="str">
            <v>철거(불용)</v>
          </cell>
          <cell r="K1559" t="str">
            <v>[시간외] 정보통신 기기류 P  C 프린터 공유기 철거(불용)</v>
          </cell>
          <cell r="L1559" t="str">
            <v>대</v>
          </cell>
          <cell r="M1559">
            <v>22798</v>
          </cell>
          <cell r="N1559">
            <v>24318</v>
          </cell>
          <cell r="Q1559" t="str">
            <v>단순정비</v>
          </cell>
          <cell r="R1559">
            <v>11846</v>
          </cell>
        </row>
        <row r="1560">
          <cell r="B1560">
            <v>20002559</v>
          </cell>
          <cell r="E1560" t="str">
            <v>단순공사</v>
          </cell>
          <cell r="F1560" t="str">
            <v>[시간외]</v>
          </cell>
          <cell r="G1560" t="str">
            <v>정보통신 기기류</v>
          </cell>
          <cell r="H1560" t="str">
            <v>P  C</v>
          </cell>
          <cell r="I1560" t="str">
            <v>프린터 공유기</v>
          </cell>
          <cell r="J1560" t="str">
            <v>철거(재사용)</v>
          </cell>
          <cell r="K1560" t="str">
            <v>[시간외] 정보통신 기기류 P  C 프린터 공유기 철거(재사용)</v>
          </cell>
          <cell r="L1560" t="str">
            <v>대</v>
          </cell>
          <cell r="M1560">
            <v>24320</v>
          </cell>
          <cell r="N1560">
            <v>38912</v>
          </cell>
          <cell r="Q1560" t="str">
            <v>단순정비</v>
          </cell>
          <cell r="R1560">
            <v>18955</v>
          </cell>
        </row>
        <row r="1561">
          <cell r="B1561">
            <v>20002560</v>
          </cell>
          <cell r="E1561" t="str">
            <v>단순공사</v>
          </cell>
          <cell r="F1561" t="str">
            <v>[시간외]</v>
          </cell>
          <cell r="G1561" t="str">
            <v>정보통신 기기류</v>
          </cell>
          <cell r="H1561" t="str">
            <v>P  C</v>
          </cell>
          <cell r="I1561" t="str">
            <v>프린터 공유기</v>
          </cell>
          <cell r="J1561" t="str">
            <v>이설</v>
          </cell>
          <cell r="K1561" t="str">
            <v>[시간외] 정보통신 기기류 P  C 프린터 공유기 이설</v>
          </cell>
          <cell r="L1561" t="str">
            <v>대</v>
          </cell>
          <cell r="M1561">
            <v>82090</v>
          </cell>
          <cell r="N1561">
            <v>87555</v>
          </cell>
          <cell r="Q1561" t="str">
            <v>단순정비</v>
          </cell>
          <cell r="R1561">
            <v>42651</v>
          </cell>
        </row>
        <row r="1562">
          <cell r="B1562">
            <v>20002561</v>
          </cell>
          <cell r="E1562" t="str">
            <v>단순공사</v>
          </cell>
          <cell r="F1562" t="str">
            <v>[시간외]</v>
          </cell>
          <cell r="G1562" t="str">
            <v>정보통신 기기류</v>
          </cell>
          <cell r="H1562" t="str">
            <v>P  C</v>
          </cell>
          <cell r="I1562" t="str">
            <v>모뎀(외장)/DSU/CSU</v>
          </cell>
          <cell r="J1562" t="str">
            <v>신증설</v>
          </cell>
          <cell r="K1562" t="str">
            <v>[시간외] 정보통신 기기류 P  C 모뎀(외장)/DSU/CSU 신증설</v>
          </cell>
          <cell r="L1562" t="str">
            <v>대</v>
          </cell>
          <cell r="M1562">
            <v>342513</v>
          </cell>
          <cell r="N1562">
            <v>378558</v>
          </cell>
          <cell r="Q1562" t="str">
            <v>단순정비</v>
          </cell>
          <cell r="R1562">
            <v>184410</v>
          </cell>
        </row>
        <row r="1563">
          <cell r="B1563">
            <v>20002562</v>
          </cell>
          <cell r="E1563" t="str">
            <v>단순공사</v>
          </cell>
          <cell r="F1563" t="str">
            <v>[시간외]</v>
          </cell>
          <cell r="G1563" t="str">
            <v>정보통신 기기류</v>
          </cell>
          <cell r="H1563" t="str">
            <v>P  C</v>
          </cell>
          <cell r="I1563" t="str">
            <v>모뎀(외장)/DSU/CSU</v>
          </cell>
          <cell r="J1563" t="str">
            <v>철거(불용)</v>
          </cell>
          <cell r="K1563" t="str">
            <v>[시간외] 정보통신 기기류 P  C 모뎀(외장)/DSU/CSU 철거(불용)</v>
          </cell>
          <cell r="L1563" t="str">
            <v>대</v>
          </cell>
          <cell r="M1563">
            <v>102749</v>
          </cell>
          <cell r="N1563">
            <v>113565</v>
          </cell>
          <cell r="Q1563" t="str">
            <v>단순정비</v>
          </cell>
          <cell r="R1563">
            <v>55322</v>
          </cell>
        </row>
        <row r="1564">
          <cell r="B1564">
            <v>20002563</v>
          </cell>
          <cell r="E1564" t="str">
            <v>단순공사</v>
          </cell>
          <cell r="F1564" t="str">
            <v>[시간외]</v>
          </cell>
          <cell r="G1564" t="str">
            <v>정보통신 기기류</v>
          </cell>
          <cell r="H1564" t="str">
            <v>P  C</v>
          </cell>
          <cell r="I1564" t="str">
            <v>모뎀(외장)/DSU/CSU</v>
          </cell>
          <cell r="J1564" t="str">
            <v>철거(재사용)</v>
          </cell>
          <cell r="K1564" t="str">
            <v>[시간외] 정보통신 기기류 P  C 모뎀(외장)/DSU/CSU 철거(재사용)</v>
          </cell>
          <cell r="L1564" t="str">
            <v>대</v>
          </cell>
          <cell r="M1564">
            <v>274009</v>
          </cell>
          <cell r="N1564">
            <v>302846</v>
          </cell>
          <cell r="Q1564" t="str">
            <v>단순정비</v>
          </cell>
          <cell r="R1564">
            <v>147528</v>
          </cell>
        </row>
        <row r="1565">
          <cell r="B1565">
            <v>20002564</v>
          </cell>
          <cell r="E1565" t="str">
            <v>단순공사</v>
          </cell>
          <cell r="F1565" t="str">
            <v>[시간외]</v>
          </cell>
          <cell r="G1565" t="str">
            <v>정보통신 기기류</v>
          </cell>
          <cell r="H1565" t="str">
            <v>P  C</v>
          </cell>
          <cell r="I1565" t="str">
            <v>모뎀(외장)/DSU/CSU</v>
          </cell>
          <cell r="J1565" t="str">
            <v>이설</v>
          </cell>
          <cell r="K1565" t="str">
            <v>[시간외] 정보통신 기기류 P  C 모뎀(외장)/DSU/CSU 이설</v>
          </cell>
          <cell r="L1565" t="str">
            <v>대</v>
          </cell>
          <cell r="M1565">
            <v>616526</v>
          </cell>
          <cell r="N1565">
            <v>681407</v>
          </cell>
          <cell r="Q1565" t="str">
            <v>단순정비</v>
          </cell>
          <cell r="R1565">
            <v>331940</v>
          </cell>
        </row>
        <row r="1566">
          <cell r="B1566">
            <v>20002565</v>
          </cell>
          <cell r="E1566" t="str">
            <v>단순공사</v>
          </cell>
          <cell r="F1566" t="str">
            <v>[시간외]</v>
          </cell>
          <cell r="G1566" t="str">
            <v>정보통신 기기류</v>
          </cell>
          <cell r="H1566" t="str">
            <v>L A N</v>
          </cell>
          <cell r="I1566" t="str">
            <v>ROUTER</v>
          </cell>
          <cell r="J1566" t="str">
            <v>신증설</v>
          </cell>
          <cell r="K1566" t="str">
            <v>[시간외] 정보통신 기기류 L A N ROUTER 신증설</v>
          </cell>
          <cell r="L1566" t="str">
            <v>대</v>
          </cell>
          <cell r="M1566">
            <v>1074508</v>
          </cell>
          <cell r="N1566">
            <v>1188788</v>
          </cell>
          <cell r="Q1566" t="str">
            <v>단순정비</v>
          </cell>
          <cell r="R1566">
            <v>579106</v>
          </cell>
        </row>
        <row r="1567">
          <cell r="B1567">
            <v>20002566</v>
          </cell>
          <cell r="E1567" t="str">
            <v>단순공사</v>
          </cell>
          <cell r="F1567" t="str">
            <v>[시간외]</v>
          </cell>
          <cell r="G1567" t="str">
            <v>정보통신 기기류</v>
          </cell>
          <cell r="H1567" t="str">
            <v>L A N</v>
          </cell>
          <cell r="I1567" t="str">
            <v>ROUTER</v>
          </cell>
          <cell r="J1567" t="str">
            <v>철거(불용)</v>
          </cell>
          <cell r="K1567" t="str">
            <v>[시간외] 정보통신 기기류 L A N ROUTER 철거(불용)</v>
          </cell>
          <cell r="L1567" t="str">
            <v>대</v>
          </cell>
          <cell r="M1567">
            <v>322350</v>
          </cell>
          <cell r="N1567">
            <v>356633</v>
          </cell>
          <cell r="Q1567" t="str">
            <v>단순정비</v>
          </cell>
          <cell r="R1567">
            <v>173730</v>
          </cell>
        </row>
        <row r="1568">
          <cell r="B1568">
            <v>20002567</v>
          </cell>
          <cell r="E1568" t="str">
            <v>단순공사</v>
          </cell>
          <cell r="F1568" t="str">
            <v>[시간외]</v>
          </cell>
          <cell r="G1568" t="str">
            <v>정보통신 기기류</v>
          </cell>
          <cell r="H1568" t="str">
            <v>L A N</v>
          </cell>
          <cell r="I1568" t="str">
            <v>ROUTER</v>
          </cell>
          <cell r="J1568" t="str">
            <v>철거(재사용)</v>
          </cell>
          <cell r="K1568" t="str">
            <v>[시간외] 정보통신 기기류 L A N ROUTER 철거(재사용)</v>
          </cell>
          <cell r="L1568" t="str">
            <v>대</v>
          </cell>
          <cell r="M1568">
            <v>573073</v>
          </cell>
          <cell r="N1568">
            <v>951032</v>
          </cell>
          <cell r="Q1568" t="str">
            <v>단순정비</v>
          </cell>
          <cell r="R1568">
            <v>463285</v>
          </cell>
        </row>
        <row r="1569">
          <cell r="B1569">
            <v>20002568</v>
          </cell>
          <cell r="E1569" t="str">
            <v>단순공사</v>
          </cell>
          <cell r="F1569" t="str">
            <v>[시간외]</v>
          </cell>
          <cell r="G1569" t="str">
            <v>정보통신 기기류</v>
          </cell>
          <cell r="H1569" t="str">
            <v>L A N</v>
          </cell>
          <cell r="I1569" t="str">
            <v>ROUTER</v>
          </cell>
          <cell r="J1569" t="str">
            <v>이설</v>
          </cell>
          <cell r="K1569" t="str">
            <v>[시간외] 정보통신 기기류 L A N ROUTER 이설</v>
          </cell>
          <cell r="L1569" t="str">
            <v>대</v>
          </cell>
          <cell r="M1569">
            <v>1934125</v>
          </cell>
          <cell r="N1569">
            <v>2139828</v>
          </cell>
          <cell r="Q1569" t="str">
            <v>단순정비</v>
          </cell>
          <cell r="R1569">
            <v>1042395</v>
          </cell>
        </row>
        <row r="1570">
          <cell r="B1570">
            <v>20002569</v>
          </cell>
          <cell r="E1570" t="str">
            <v>단순공사</v>
          </cell>
          <cell r="F1570" t="str">
            <v>[시간외]</v>
          </cell>
          <cell r="G1570" t="str">
            <v>정보통신 기기류</v>
          </cell>
          <cell r="H1570" t="str">
            <v>L A N</v>
          </cell>
          <cell r="I1570" t="str">
            <v>Dummy HUB</v>
          </cell>
          <cell r="J1570" t="str">
            <v>신증설</v>
          </cell>
          <cell r="K1570" t="str">
            <v>[시간외] 정보통신 기기류 L A N Dummy HUB 신증설</v>
          </cell>
          <cell r="L1570" t="str">
            <v>대</v>
          </cell>
          <cell r="M1570">
            <v>155599</v>
          </cell>
          <cell r="N1570">
            <v>172520</v>
          </cell>
          <cell r="Q1570" t="str">
            <v>단순정비</v>
          </cell>
          <cell r="R1570">
            <v>84041</v>
          </cell>
        </row>
        <row r="1571">
          <cell r="B1571">
            <v>20002570</v>
          </cell>
          <cell r="E1571" t="str">
            <v>단순공사</v>
          </cell>
          <cell r="F1571" t="str">
            <v>[시간외]</v>
          </cell>
          <cell r="G1571" t="str">
            <v>정보통신 기기류</v>
          </cell>
          <cell r="H1571" t="str">
            <v>L A N</v>
          </cell>
          <cell r="I1571" t="str">
            <v>Dummy HUB</v>
          </cell>
          <cell r="J1571" t="str">
            <v>철거(불용)</v>
          </cell>
          <cell r="K1571" t="str">
            <v>[시간외] 정보통신 기기류 L A N Dummy HUB 철거(불용)</v>
          </cell>
          <cell r="L1571" t="str">
            <v>대</v>
          </cell>
          <cell r="M1571">
            <v>46676</v>
          </cell>
          <cell r="N1571">
            <v>51753</v>
          </cell>
          <cell r="Q1571" t="str">
            <v>단순정비</v>
          </cell>
          <cell r="R1571">
            <v>25210</v>
          </cell>
        </row>
        <row r="1572">
          <cell r="B1572">
            <v>20002571</v>
          </cell>
          <cell r="E1572" t="str">
            <v>단순공사</v>
          </cell>
          <cell r="F1572" t="str">
            <v>[시간외]</v>
          </cell>
          <cell r="G1572" t="str">
            <v>정보통신 기기류</v>
          </cell>
          <cell r="H1572" t="str">
            <v>L A N</v>
          </cell>
          <cell r="I1572" t="str">
            <v>Dummy HUB</v>
          </cell>
          <cell r="J1572" t="str">
            <v>철거(재사용)</v>
          </cell>
          <cell r="K1572" t="str">
            <v>[시간외] 정보통신 기기류 L A N Dummy HUB 철거(재사용)</v>
          </cell>
          <cell r="L1572" t="str">
            <v>대</v>
          </cell>
          <cell r="M1572">
            <v>82984</v>
          </cell>
          <cell r="N1572">
            <v>138014</v>
          </cell>
          <cell r="Q1572" t="str">
            <v>단순정비</v>
          </cell>
          <cell r="R1572">
            <v>67232</v>
          </cell>
        </row>
        <row r="1573">
          <cell r="B1573">
            <v>20002572</v>
          </cell>
          <cell r="E1573" t="str">
            <v>단순공사</v>
          </cell>
          <cell r="F1573" t="str">
            <v>[시간외]</v>
          </cell>
          <cell r="G1573" t="str">
            <v>정보통신 기기류</v>
          </cell>
          <cell r="H1573" t="str">
            <v>L A N</v>
          </cell>
          <cell r="I1573" t="str">
            <v>Dummy HUB</v>
          </cell>
          <cell r="J1573" t="str">
            <v>이설</v>
          </cell>
          <cell r="K1573" t="str">
            <v>[시간외] 정보통신 기기류 L A N Dummy HUB 이설</v>
          </cell>
          <cell r="L1573" t="str">
            <v>대</v>
          </cell>
          <cell r="M1573">
            <v>280086</v>
          </cell>
          <cell r="N1573">
            <v>310539</v>
          </cell>
          <cell r="Q1573" t="str">
            <v>단순정비</v>
          </cell>
          <cell r="R1573">
            <v>151275</v>
          </cell>
        </row>
        <row r="1574">
          <cell r="B1574">
            <v>20002573</v>
          </cell>
          <cell r="E1574" t="str">
            <v>단순공사</v>
          </cell>
          <cell r="F1574" t="str">
            <v>[시간외]</v>
          </cell>
          <cell r="G1574" t="str">
            <v>정보통신 기기류</v>
          </cell>
          <cell r="H1574" t="str">
            <v>L A N</v>
          </cell>
          <cell r="I1574" t="str">
            <v>Intelligent(스위칭) HUB</v>
          </cell>
          <cell r="J1574" t="str">
            <v>신증설</v>
          </cell>
          <cell r="K1574" t="str">
            <v>[시간외] 정보통신 기기류 L A N Intelligent(스위칭) HUB 신증설</v>
          </cell>
          <cell r="L1574" t="str">
            <v>대</v>
          </cell>
          <cell r="M1574">
            <v>325605</v>
          </cell>
          <cell r="N1574">
            <v>359894</v>
          </cell>
          <cell r="Q1574" t="str">
            <v>단순정비</v>
          </cell>
          <cell r="R1574">
            <v>175318</v>
          </cell>
        </row>
        <row r="1575">
          <cell r="B1575">
            <v>20002574</v>
          </cell>
          <cell r="E1575" t="str">
            <v>단순공사</v>
          </cell>
          <cell r="F1575" t="str">
            <v>[시간외]</v>
          </cell>
          <cell r="G1575" t="str">
            <v>정보통신 기기류</v>
          </cell>
          <cell r="H1575" t="str">
            <v>L A N</v>
          </cell>
          <cell r="I1575" t="str">
            <v>Intelligent(스위칭) HUB</v>
          </cell>
          <cell r="J1575" t="str">
            <v>철거(불용)</v>
          </cell>
          <cell r="K1575" t="str">
            <v>[시간외] 정보통신 기기류 L A N Intelligent(스위칭) HUB 철거(불용)</v>
          </cell>
          <cell r="L1575" t="str">
            <v>대</v>
          </cell>
          <cell r="M1575">
            <v>97675</v>
          </cell>
          <cell r="N1575">
            <v>107964</v>
          </cell>
          <cell r="Q1575" t="str">
            <v>단순정비</v>
          </cell>
          <cell r="R1575">
            <v>52593</v>
          </cell>
        </row>
        <row r="1576">
          <cell r="B1576">
            <v>20002575</v>
          </cell>
          <cell r="E1576" t="str">
            <v>단순공사</v>
          </cell>
          <cell r="F1576" t="str">
            <v>[시간외]</v>
          </cell>
          <cell r="G1576" t="str">
            <v>정보통신 기기류</v>
          </cell>
          <cell r="H1576" t="str">
            <v>L A N</v>
          </cell>
          <cell r="I1576" t="str">
            <v>Intelligent(스위칭) HUB</v>
          </cell>
          <cell r="J1576" t="str">
            <v>철거(재사용)</v>
          </cell>
          <cell r="K1576" t="str">
            <v>[시간외] 정보통신 기기류 L A N Intelligent(스위칭) HUB 철거(재사용)</v>
          </cell>
          <cell r="L1576" t="str">
            <v>대</v>
          </cell>
          <cell r="M1576">
            <v>173657</v>
          </cell>
          <cell r="N1576">
            <v>287913</v>
          </cell>
          <cell r="Q1576" t="str">
            <v>단순정비</v>
          </cell>
          <cell r="R1576">
            <v>140253</v>
          </cell>
        </row>
        <row r="1577">
          <cell r="B1577">
            <v>20002576</v>
          </cell>
          <cell r="E1577" t="str">
            <v>단순공사</v>
          </cell>
          <cell r="F1577" t="str">
            <v>[시간외]</v>
          </cell>
          <cell r="G1577" t="str">
            <v>정보통신 기기류</v>
          </cell>
          <cell r="H1577" t="str">
            <v>L A N</v>
          </cell>
          <cell r="I1577" t="str">
            <v>Intelligent(스위칭) HUB</v>
          </cell>
          <cell r="J1577" t="str">
            <v>이설</v>
          </cell>
          <cell r="K1577" t="str">
            <v>[시간외] 정보통신 기기류 L A N Intelligent(스위칭) HUB 이설</v>
          </cell>
          <cell r="L1577" t="str">
            <v>대</v>
          </cell>
          <cell r="M1577">
            <v>586094</v>
          </cell>
          <cell r="N1577">
            <v>647811</v>
          </cell>
          <cell r="Q1577" t="str">
            <v>단순정비</v>
          </cell>
          <cell r="R1577">
            <v>315574</v>
          </cell>
        </row>
        <row r="1578">
          <cell r="B1578">
            <v>20002577</v>
          </cell>
          <cell r="E1578" t="str">
            <v>단순공사</v>
          </cell>
          <cell r="F1578" t="str">
            <v>[시간외]</v>
          </cell>
          <cell r="G1578" t="str">
            <v>정보통신 기기류</v>
          </cell>
          <cell r="H1578" t="str">
            <v>L A N</v>
          </cell>
          <cell r="I1578" t="str">
            <v>LAN Card</v>
          </cell>
          <cell r="J1578" t="str">
            <v>신증설</v>
          </cell>
          <cell r="K1578" t="str">
            <v>[시간외] 정보통신 기기류 L A N LAN Card 신증설</v>
          </cell>
          <cell r="L1578" t="str">
            <v>EA</v>
          </cell>
          <cell r="M1578">
            <v>155599</v>
          </cell>
          <cell r="N1578">
            <v>172520</v>
          </cell>
          <cell r="Q1578" t="str">
            <v>단순정비</v>
          </cell>
          <cell r="R1578">
            <v>84041</v>
          </cell>
        </row>
        <row r="1579">
          <cell r="B1579">
            <v>20002578</v>
          </cell>
          <cell r="E1579" t="str">
            <v>단순공사</v>
          </cell>
          <cell r="F1579" t="str">
            <v>[시간외]</v>
          </cell>
          <cell r="G1579" t="str">
            <v>정보통신 기기류</v>
          </cell>
          <cell r="H1579" t="str">
            <v>재석표시기</v>
          </cell>
          <cell r="I1579" t="str">
            <v>재석표시기</v>
          </cell>
          <cell r="J1579" t="str">
            <v>신증설</v>
          </cell>
          <cell r="K1579" t="str">
            <v>[시간외] 정보통신 기기류 재석표시기 재석표시기 신증설</v>
          </cell>
          <cell r="L1579" t="str">
            <v>대</v>
          </cell>
          <cell r="M1579">
            <v>211546</v>
          </cell>
          <cell r="N1579">
            <v>229103</v>
          </cell>
          <cell r="Q1579" t="str">
            <v>단순정비</v>
          </cell>
          <cell r="R1579">
            <v>111605</v>
          </cell>
        </row>
        <row r="1580">
          <cell r="B1580">
            <v>20002579</v>
          </cell>
          <cell r="E1580" t="str">
            <v>단순공사</v>
          </cell>
          <cell r="F1580" t="str">
            <v>[시간외]</v>
          </cell>
          <cell r="G1580" t="str">
            <v>정보통신 기기류</v>
          </cell>
          <cell r="H1580" t="str">
            <v>재석표시기</v>
          </cell>
          <cell r="I1580" t="str">
            <v>재석표시기</v>
          </cell>
          <cell r="J1580" t="str">
            <v>철거(불용)</v>
          </cell>
          <cell r="K1580" t="str">
            <v>[시간외] 정보통신 기기류 재석표시기 재석표시기 철거(불용)</v>
          </cell>
          <cell r="L1580" t="str">
            <v>대</v>
          </cell>
          <cell r="M1580">
            <v>63458</v>
          </cell>
          <cell r="N1580">
            <v>68727</v>
          </cell>
          <cell r="Q1580" t="str">
            <v>단순정비</v>
          </cell>
          <cell r="R1580">
            <v>33479</v>
          </cell>
        </row>
        <row r="1581">
          <cell r="B1581">
            <v>20002580</v>
          </cell>
          <cell r="E1581" t="str">
            <v>단순공사</v>
          </cell>
          <cell r="F1581" t="str">
            <v>[시간외]</v>
          </cell>
          <cell r="G1581" t="str">
            <v>정보통신 기기류</v>
          </cell>
          <cell r="H1581" t="str">
            <v>재석표시기</v>
          </cell>
          <cell r="I1581" t="str">
            <v>재석표시기</v>
          </cell>
          <cell r="J1581" t="str">
            <v>철거(재사용)</v>
          </cell>
          <cell r="K1581" t="str">
            <v>[시간외] 정보통신 기기류 재석표시기 재석표시기 철거(재사용)</v>
          </cell>
          <cell r="L1581" t="str">
            <v>대</v>
          </cell>
          <cell r="M1581">
            <v>112823</v>
          </cell>
          <cell r="N1581">
            <v>183281</v>
          </cell>
          <cell r="Q1581" t="str">
            <v>단순정비</v>
          </cell>
          <cell r="R1581">
            <v>89283</v>
          </cell>
        </row>
        <row r="1582">
          <cell r="B1582">
            <v>20002581</v>
          </cell>
          <cell r="E1582" t="str">
            <v>단순공사</v>
          </cell>
          <cell r="F1582" t="str">
            <v>[시간외]</v>
          </cell>
          <cell r="G1582" t="str">
            <v>정보통신 기기류</v>
          </cell>
          <cell r="H1582" t="str">
            <v>재석표시기</v>
          </cell>
          <cell r="I1582" t="str">
            <v>재석표시기</v>
          </cell>
          <cell r="J1582" t="str">
            <v>이설</v>
          </cell>
          <cell r="K1582" t="str">
            <v>[시간외] 정보통신 기기류 재석표시기 재석표시기 이설</v>
          </cell>
          <cell r="L1582" t="str">
            <v>대</v>
          </cell>
          <cell r="M1582">
            <v>380787</v>
          </cell>
          <cell r="N1582">
            <v>412385</v>
          </cell>
          <cell r="Q1582" t="str">
            <v>단순정비</v>
          </cell>
          <cell r="R1582">
            <v>200889</v>
          </cell>
        </row>
        <row r="1583">
          <cell r="B1583">
            <v>20002582</v>
          </cell>
          <cell r="E1583" t="str">
            <v>단순공사</v>
          </cell>
          <cell r="F1583" t="str">
            <v>[시간외]</v>
          </cell>
          <cell r="G1583" t="str">
            <v>정보통신 기기류</v>
          </cell>
          <cell r="H1583" t="str">
            <v>재석표시기</v>
          </cell>
          <cell r="I1583" t="str">
            <v>단일등</v>
          </cell>
          <cell r="J1583" t="str">
            <v>신증설</v>
          </cell>
          <cell r="K1583" t="str">
            <v>[시간외] 정보통신 기기류 재석표시기 단일등 신증설</v>
          </cell>
          <cell r="L1583" t="str">
            <v>대</v>
          </cell>
          <cell r="M1583">
            <v>40165</v>
          </cell>
          <cell r="N1583">
            <v>44165</v>
          </cell>
          <cell r="Q1583" t="str">
            <v>단순정비</v>
          </cell>
          <cell r="R1583">
            <v>21514</v>
          </cell>
        </row>
        <row r="1584">
          <cell r="B1584">
            <v>20002583</v>
          </cell>
          <cell r="E1584" t="str">
            <v>단순공사</v>
          </cell>
          <cell r="F1584" t="str">
            <v>[시간외]</v>
          </cell>
          <cell r="G1584" t="str">
            <v>정보통신 기기류</v>
          </cell>
          <cell r="H1584" t="str">
            <v>재석표시기</v>
          </cell>
          <cell r="I1584" t="str">
            <v>단일등</v>
          </cell>
          <cell r="J1584" t="str">
            <v>철거(불용)</v>
          </cell>
          <cell r="K1584" t="str">
            <v>[시간외] 정보통신 기기류 재석표시기 단일등 철거(불용)</v>
          </cell>
          <cell r="L1584" t="str">
            <v>대</v>
          </cell>
          <cell r="M1584">
            <v>12044</v>
          </cell>
          <cell r="N1584">
            <v>13250</v>
          </cell>
          <cell r="Q1584" t="str">
            <v>단순정비</v>
          </cell>
          <cell r="R1584">
            <v>6454</v>
          </cell>
        </row>
        <row r="1585">
          <cell r="B1585">
            <v>20002584</v>
          </cell>
          <cell r="E1585" t="str">
            <v>단순공사</v>
          </cell>
          <cell r="F1585" t="str">
            <v>[시간외]</v>
          </cell>
          <cell r="G1585" t="str">
            <v>정보통신 기기류</v>
          </cell>
          <cell r="H1585" t="str">
            <v>재석표시기</v>
          </cell>
          <cell r="I1585" t="str">
            <v>단일등</v>
          </cell>
          <cell r="J1585" t="str">
            <v>철거(재사용)</v>
          </cell>
          <cell r="K1585" t="str">
            <v>[시간외] 정보통신 기기류 재석표시기 단일등 철거(재사용)</v>
          </cell>
          <cell r="L1585" t="str">
            <v>대</v>
          </cell>
          <cell r="M1585">
            <v>21422</v>
          </cell>
          <cell r="N1585">
            <v>35333</v>
          </cell>
          <cell r="Q1585" t="str">
            <v>단순정비</v>
          </cell>
          <cell r="R1585">
            <v>17212</v>
          </cell>
        </row>
        <row r="1586">
          <cell r="B1586">
            <v>20002585</v>
          </cell>
          <cell r="E1586" t="str">
            <v>단순공사</v>
          </cell>
          <cell r="F1586" t="str">
            <v>[시간외]</v>
          </cell>
          <cell r="G1586" t="str">
            <v>정보통신 기기류</v>
          </cell>
          <cell r="H1586" t="str">
            <v>재석표시기</v>
          </cell>
          <cell r="I1586" t="str">
            <v>단일등</v>
          </cell>
          <cell r="J1586" t="str">
            <v>이설</v>
          </cell>
          <cell r="K1586" t="str">
            <v>[시간외] 정보통신 기기류 재석표시기 단일등 이설</v>
          </cell>
          <cell r="L1586" t="str">
            <v>대</v>
          </cell>
          <cell r="M1586">
            <v>72299</v>
          </cell>
          <cell r="N1586">
            <v>79503</v>
          </cell>
          <cell r="Q1586" t="str">
            <v>단순정비</v>
          </cell>
          <cell r="R1586">
            <v>38729</v>
          </cell>
        </row>
        <row r="1587">
          <cell r="B1587">
            <v>20002586</v>
          </cell>
          <cell r="E1587" t="str">
            <v>단순공사</v>
          </cell>
          <cell r="F1587" t="str">
            <v>[시간외]</v>
          </cell>
          <cell r="G1587" t="str">
            <v>정보통신 기기류</v>
          </cell>
          <cell r="H1587" t="str">
            <v>재석표시기</v>
          </cell>
          <cell r="I1587" t="str">
            <v>부조작반</v>
          </cell>
          <cell r="J1587" t="str">
            <v>신증설</v>
          </cell>
          <cell r="K1587" t="str">
            <v>[시간외] 정보통신 기기류 재석표시기 부조작반 신증설</v>
          </cell>
          <cell r="L1587" t="str">
            <v>대</v>
          </cell>
          <cell r="M1587">
            <v>15166</v>
          </cell>
          <cell r="N1587">
            <v>16262</v>
          </cell>
          <cell r="Q1587" t="str">
            <v>단순정비</v>
          </cell>
          <cell r="R1587">
            <v>7921</v>
          </cell>
        </row>
        <row r="1588">
          <cell r="B1588">
            <v>20002587</v>
          </cell>
          <cell r="E1588" t="str">
            <v>단순공사</v>
          </cell>
          <cell r="F1588" t="str">
            <v>[시간외]</v>
          </cell>
          <cell r="G1588" t="str">
            <v>정보통신 기기류</v>
          </cell>
          <cell r="H1588" t="str">
            <v>재석표시기</v>
          </cell>
          <cell r="I1588" t="str">
            <v>부조작반</v>
          </cell>
          <cell r="J1588" t="str">
            <v>철거(불용)</v>
          </cell>
          <cell r="K1588" t="str">
            <v>[시간외] 정보통신 기기류 재석표시기 부조작반 철거(불용)</v>
          </cell>
          <cell r="L1588" t="str">
            <v>대</v>
          </cell>
          <cell r="M1588">
            <v>7581</v>
          </cell>
          <cell r="N1588">
            <v>8130</v>
          </cell>
          <cell r="Q1588" t="str">
            <v>단순정비</v>
          </cell>
          <cell r="R1588">
            <v>3960</v>
          </cell>
        </row>
        <row r="1589">
          <cell r="B1589">
            <v>20002588</v>
          </cell>
          <cell r="E1589" t="str">
            <v>단순공사</v>
          </cell>
          <cell r="F1589" t="str">
            <v>[시간외]</v>
          </cell>
          <cell r="G1589" t="str">
            <v>정보통신 기기류</v>
          </cell>
          <cell r="H1589" t="str">
            <v>재석표시기</v>
          </cell>
          <cell r="I1589" t="str">
            <v>부조작반</v>
          </cell>
          <cell r="J1589" t="str">
            <v>철거(재사용)</v>
          </cell>
          <cell r="K1589" t="str">
            <v>[시간외] 정보통신 기기류 재석표시기 부조작반 철거(재사용)</v>
          </cell>
          <cell r="L1589" t="str">
            <v>대</v>
          </cell>
          <cell r="M1589">
            <v>8087</v>
          </cell>
          <cell r="N1589">
            <v>13010</v>
          </cell>
          <cell r="Q1589" t="str">
            <v>단순정비</v>
          </cell>
          <cell r="R1589">
            <v>6337</v>
          </cell>
        </row>
        <row r="1590">
          <cell r="B1590">
            <v>20002589</v>
          </cell>
          <cell r="E1590" t="str">
            <v>단순공사</v>
          </cell>
          <cell r="F1590" t="str">
            <v>[시간외]</v>
          </cell>
          <cell r="G1590" t="str">
            <v>정보통신 기기류</v>
          </cell>
          <cell r="H1590" t="str">
            <v>재석표시기</v>
          </cell>
          <cell r="I1590" t="str">
            <v>부조작반</v>
          </cell>
          <cell r="J1590" t="str">
            <v>이설</v>
          </cell>
          <cell r="K1590" t="str">
            <v>[시간외] 정보통신 기기류 재석표시기 부조작반 이설</v>
          </cell>
          <cell r="L1590" t="str">
            <v>대</v>
          </cell>
          <cell r="M1590">
            <v>27302</v>
          </cell>
          <cell r="N1590">
            <v>29277</v>
          </cell>
          <cell r="Q1590" t="str">
            <v>단순정비</v>
          </cell>
          <cell r="R1590">
            <v>14261</v>
          </cell>
        </row>
        <row r="1591">
          <cell r="B1591">
            <v>20002590</v>
          </cell>
          <cell r="E1591" t="str">
            <v>단순공사</v>
          </cell>
          <cell r="F1591" t="str">
            <v>[시간외]</v>
          </cell>
          <cell r="G1591" t="str">
            <v>정보통신 기기류</v>
          </cell>
          <cell r="H1591" t="str">
            <v>기타단말기</v>
          </cell>
          <cell r="I1591" t="str">
            <v>차량무전기(VHF 및 TRS)</v>
          </cell>
          <cell r="J1591" t="str">
            <v>신증설</v>
          </cell>
          <cell r="K1591" t="str">
            <v>[시간외] 정보통신 기기류 기타단말기 차량무전기(VHF 및 TRS) 신증설</v>
          </cell>
          <cell r="L1591" t="str">
            <v>대</v>
          </cell>
          <cell r="M1591">
            <v>845511</v>
          </cell>
          <cell r="N1591">
            <v>909882</v>
          </cell>
          <cell r="Q1591" t="str">
            <v>단순정비</v>
          </cell>
          <cell r="R1591">
            <v>443239</v>
          </cell>
        </row>
        <row r="1592">
          <cell r="B1592">
            <v>20002591</v>
          </cell>
          <cell r="E1592" t="str">
            <v>단순공사</v>
          </cell>
          <cell r="F1592" t="str">
            <v>[시간외]</v>
          </cell>
          <cell r="G1592" t="str">
            <v>정보통신 기기류</v>
          </cell>
          <cell r="H1592" t="str">
            <v>기타단말기</v>
          </cell>
          <cell r="I1592" t="str">
            <v>차량무전기(VHF 및 TRS)</v>
          </cell>
          <cell r="J1592" t="str">
            <v>철거(불용)</v>
          </cell>
          <cell r="K1592" t="str">
            <v>[시간외] 정보통신 기기류 기타단말기 차량무전기(VHF 및 TRS) 철거(불용)</v>
          </cell>
          <cell r="L1592" t="str">
            <v>대</v>
          </cell>
          <cell r="M1592">
            <v>253649</v>
          </cell>
          <cell r="N1592">
            <v>272961</v>
          </cell>
          <cell r="Q1592" t="str">
            <v>단순정비</v>
          </cell>
          <cell r="R1592">
            <v>132970</v>
          </cell>
        </row>
        <row r="1593">
          <cell r="B1593">
            <v>20002592</v>
          </cell>
          <cell r="E1593" t="str">
            <v>단순공사</v>
          </cell>
          <cell r="F1593" t="str">
            <v>[시간외]</v>
          </cell>
          <cell r="G1593" t="str">
            <v>정보통신 기기류</v>
          </cell>
          <cell r="H1593" t="str">
            <v>기타단말기</v>
          </cell>
          <cell r="I1593" t="str">
            <v>차량무전기(VHF 및 TRS)</v>
          </cell>
          <cell r="J1593" t="str">
            <v>철거(재사용)</v>
          </cell>
          <cell r="K1593" t="str">
            <v>[시간외] 정보통신 기기류 기타단말기 차량무전기(VHF 및 TRS) 철거(재사용)</v>
          </cell>
          <cell r="L1593" t="str">
            <v>대</v>
          </cell>
          <cell r="M1593">
            <v>450938</v>
          </cell>
          <cell r="N1593">
            <v>727905</v>
          </cell>
          <cell r="Q1593" t="str">
            <v>단순정비</v>
          </cell>
          <cell r="R1593">
            <v>354591</v>
          </cell>
        </row>
        <row r="1594">
          <cell r="B1594">
            <v>20002593</v>
          </cell>
          <cell r="E1594" t="str">
            <v>단순공사</v>
          </cell>
          <cell r="F1594" t="str">
            <v>[시간외]</v>
          </cell>
          <cell r="G1594" t="str">
            <v>정보통신 기기류</v>
          </cell>
          <cell r="H1594" t="str">
            <v>기타단말기</v>
          </cell>
          <cell r="I1594" t="str">
            <v>차량무전기(VHF 및 TRS)</v>
          </cell>
          <cell r="J1594" t="str">
            <v>이설</v>
          </cell>
          <cell r="K1594" t="str">
            <v>[시간외] 정보통신 기기류 기타단말기 차량무전기(VHF 및 TRS) 이설</v>
          </cell>
          <cell r="L1594" t="str">
            <v>대</v>
          </cell>
          <cell r="M1594">
            <v>1521923</v>
          </cell>
          <cell r="N1594">
            <v>1637792</v>
          </cell>
          <cell r="Q1594" t="str">
            <v>단순정비</v>
          </cell>
          <cell r="R1594">
            <v>797833</v>
          </cell>
        </row>
        <row r="1595">
          <cell r="B1595">
            <v>20002594</v>
          </cell>
          <cell r="E1595" t="str">
            <v>단순공사</v>
          </cell>
          <cell r="F1595" t="str">
            <v>[시간외]</v>
          </cell>
          <cell r="G1595" t="str">
            <v>정보통신 기기류</v>
          </cell>
          <cell r="H1595" t="str">
            <v>기타단말기</v>
          </cell>
          <cell r="I1595" t="str">
            <v>FAX</v>
          </cell>
          <cell r="J1595" t="str">
            <v>신증설</v>
          </cell>
          <cell r="K1595" t="str">
            <v>[시간외] 정보통신 기기류 기타단말기 FAX 신증설</v>
          </cell>
          <cell r="L1595" t="str">
            <v>대</v>
          </cell>
          <cell r="M1595">
            <v>31931</v>
          </cell>
          <cell r="N1595">
            <v>35883</v>
          </cell>
          <cell r="Q1595" t="str">
            <v>단순정비</v>
          </cell>
          <cell r="R1595">
            <v>17480</v>
          </cell>
        </row>
        <row r="1596">
          <cell r="B1596">
            <v>20002595</v>
          </cell>
          <cell r="E1596" t="str">
            <v>단순공사</v>
          </cell>
          <cell r="F1596" t="str">
            <v>[시간외]</v>
          </cell>
          <cell r="G1596" t="str">
            <v>정보통신 기기류</v>
          </cell>
          <cell r="H1596" t="str">
            <v>기타단말기</v>
          </cell>
          <cell r="I1596" t="str">
            <v>FAX</v>
          </cell>
          <cell r="J1596" t="str">
            <v>철거(불용)</v>
          </cell>
          <cell r="K1596" t="str">
            <v>[시간외] 정보통신 기기류 기타단말기 FAX 철거(불용)</v>
          </cell>
          <cell r="L1596" t="str">
            <v>대</v>
          </cell>
          <cell r="M1596">
            <v>9576</v>
          </cell>
          <cell r="N1596">
            <v>10764</v>
          </cell>
          <cell r="Q1596" t="str">
            <v>단순정비</v>
          </cell>
          <cell r="R1596">
            <v>5243</v>
          </cell>
        </row>
        <row r="1597">
          <cell r="B1597">
            <v>20002596</v>
          </cell>
          <cell r="E1597" t="str">
            <v>단순공사</v>
          </cell>
          <cell r="F1597" t="str">
            <v>[시간외]</v>
          </cell>
          <cell r="G1597" t="str">
            <v>정보통신 기기류</v>
          </cell>
          <cell r="H1597" t="str">
            <v>기타단말기</v>
          </cell>
          <cell r="I1597" t="str">
            <v>FAX</v>
          </cell>
          <cell r="J1597" t="str">
            <v>철거(재사용)</v>
          </cell>
          <cell r="K1597" t="str">
            <v>[시간외] 정보통신 기기류 기타단말기 FAX 철거(재사용)</v>
          </cell>
          <cell r="L1597" t="str">
            <v>대</v>
          </cell>
          <cell r="M1597">
            <v>17030</v>
          </cell>
          <cell r="N1597">
            <v>28707</v>
          </cell>
          <cell r="Q1597" t="str">
            <v>단순정비</v>
          </cell>
          <cell r="R1597">
            <v>13984</v>
          </cell>
        </row>
        <row r="1598">
          <cell r="B1598">
            <v>20002597</v>
          </cell>
          <cell r="E1598" t="str">
            <v>단순공사</v>
          </cell>
          <cell r="F1598" t="str">
            <v>[시간외]</v>
          </cell>
          <cell r="G1598" t="str">
            <v>정보통신 기기류</v>
          </cell>
          <cell r="H1598" t="str">
            <v>기타단말기</v>
          </cell>
          <cell r="I1598" t="str">
            <v>FAX</v>
          </cell>
          <cell r="J1598" t="str">
            <v>이설</v>
          </cell>
          <cell r="K1598" t="str">
            <v>[시간외] 정보통신 기기류 기타단말기 FAX 이설</v>
          </cell>
          <cell r="L1598" t="str">
            <v>대</v>
          </cell>
          <cell r="M1598">
            <v>57481</v>
          </cell>
          <cell r="N1598">
            <v>64593</v>
          </cell>
          <cell r="Q1598" t="str">
            <v>단순정비</v>
          </cell>
          <cell r="R1598">
            <v>31465</v>
          </cell>
        </row>
        <row r="1599">
          <cell r="B1599">
            <v>20002598</v>
          </cell>
          <cell r="E1599" t="str">
            <v>단순공사</v>
          </cell>
          <cell r="F1599" t="str">
            <v>[시간외]</v>
          </cell>
          <cell r="G1599" t="str">
            <v>정보통신 기기류</v>
          </cell>
          <cell r="H1599" t="str">
            <v>기타단말기</v>
          </cell>
          <cell r="I1599" t="str">
            <v>VTR</v>
          </cell>
          <cell r="J1599" t="str">
            <v>신증설</v>
          </cell>
          <cell r="K1599" t="str">
            <v>[시간외] 정보통신 기기류 기타단말기 VTR 신증설</v>
          </cell>
          <cell r="L1599" t="str">
            <v>대</v>
          </cell>
          <cell r="M1599">
            <v>152313</v>
          </cell>
          <cell r="N1599">
            <v>164951</v>
          </cell>
          <cell r="Q1599" t="str">
            <v>단순정비</v>
          </cell>
          <cell r="R1599">
            <v>80354</v>
          </cell>
        </row>
        <row r="1600">
          <cell r="B1600">
            <v>20002599</v>
          </cell>
          <cell r="E1600" t="str">
            <v>단순공사</v>
          </cell>
          <cell r="F1600" t="str">
            <v>[시간외]</v>
          </cell>
          <cell r="G1600" t="str">
            <v>정보통신 기기류</v>
          </cell>
          <cell r="H1600" t="str">
            <v>기타단말기</v>
          </cell>
          <cell r="I1600" t="str">
            <v>VTR</v>
          </cell>
          <cell r="J1600" t="str">
            <v>철거(불용)</v>
          </cell>
          <cell r="K1600" t="str">
            <v>[시간외] 정보통신 기기류 기타단말기 VTR 철거(불용)</v>
          </cell>
          <cell r="L1600" t="str">
            <v>대</v>
          </cell>
          <cell r="M1600">
            <v>45689</v>
          </cell>
          <cell r="N1600">
            <v>49481</v>
          </cell>
          <cell r="Q1600" t="str">
            <v>단순정비</v>
          </cell>
          <cell r="R1600">
            <v>24104</v>
          </cell>
        </row>
        <row r="1601">
          <cell r="B1601">
            <v>20002600</v>
          </cell>
          <cell r="E1601" t="str">
            <v>단순공사</v>
          </cell>
          <cell r="F1601" t="str">
            <v>[시간외]</v>
          </cell>
          <cell r="G1601" t="str">
            <v>정보통신 기기류</v>
          </cell>
          <cell r="H1601" t="str">
            <v>기타단말기</v>
          </cell>
          <cell r="I1601" t="str">
            <v>VTR</v>
          </cell>
          <cell r="J1601" t="str">
            <v>철거(재사용)</v>
          </cell>
          <cell r="K1601" t="str">
            <v>[시간외] 정보통신 기기류 기타단말기 VTR 철거(재사용)</v>
          </cell>
          <cell r="L1601" t="str">
            <v>대</v>
          </cell>
          <cell r="M1601">
            <v>81231</v>
          </cell>
          <cell r="N1601">
            <v>131960</v>
          </cell>
          <cell r="Q1601" t="str">
            <v>단순정비</v>
          </cell>
          <cell r="R1601">
            <v>64282</v>
          </cell>
        </row>
        <row r="1602">
          <cell r="B1602">
            <v>20002601</v>
          </cell>
          <cell r="E1602" t="str">
            <v>단순공사</v>
          </cell>
          <cell r="F1602" t="str">
            <v>[시간외]</v>
          </cell>
          <cell r="G1602" t="str">
            <v>정보통신 기기류</v>
          </cell>
          <cell r="H1602" t="str">
            <v>기타단말기</v>
          </cell>
          <cell r="I1602" t="str">
            <v>VTR</v>
          </cell>
          <cell r="J1602" t="str">
            <v>이설</v>
          </cell>
          <cell r="K1602" t="str">
            <v>[시간외] 정보통신 기기류 기타단말기 VTR 이설</v>
          </cell>
          <cell r="L1602" t="str">
            <v>대</v>
          </cell>
          <cell r="M1602">
            <v>274168</v>
          </cell>
          <cell r="N1602">
            <v>296916</v>
          </cell>
          <cell r="Q1602" t="str">
            <v>단순정비</v>
          </cell>
          <cell r="R1602">
            <v>144639</v>
          </cell>
        </row>
        <row r="1603">
          <cell r="B1603">
            <v>20002602</v>
          </cell>
          <cell r="E1603" t="str">
            <v>단순공사</v>
          </cell>
          <cell r="F1603" t="str">
            <v>[시간외]</v>
          </cell>
          <cell r="G1603" t="str">
            <v>정보통신 기기류</v>
          </cell>
          <cell r="H1603" t="str">
            <v>기타단말기</v>
          </cell>
          <cell r="I1603" t="str">
            <v>전자시계</v>
          </cell>
          <cell r="J1603" t="str">
            <v>신증설</v>
          </cell>
          <cell r="K1603" t="str">
            <v>[시간외] 정보통신 기기류 기타단말기 전자시계 신증설</v>
          </cell>
          <cell r="L1603" t="str">
            <v>대</v>
          </cell>
          <cell r="M1603">
            <v>208590</v>
          </cell>
          <cell r="N1603">
            <v>223667</v>
          </cell>
          <cell r="Q1603" t="str">
            <v>단순정비</v>
          </cell>
          <cell r="R1603">
            <v>108957</v>
          </cell>
        </row>
        <row r="1604">
          <cell r="B1604">
            <v>20002603</v>
          </cell>
          <cell r="E1604" t="str">
            <v>단순공사</v>
          </cell>
          <cell r="F1604" t="str">
            <v>[시간외]</v>
          </cell>
          <cell r="G1604" t="str">
            <v>정보통신 기기류</v>
          </cell>
          <cell r="H1604" t="str">
            <v>기타단말기</v>
          </cell>
          <cell r="I1604" t="str">
            <v>전자시계</v>
          </cell>
          <cell r="J1604" t="str">
            <v>철거(불용)</v>
          </cell>
          <cell r="K1604" t="str">
            <v>[시간외] 정보통신 기기류 기타단말기 전자시계 철거(불용)</v>
          </cell>
          <cell r="L1604" t="str">
            <v>대</v>
          </cell>
          <cell r="M1604">
            <v>104293</v>
          </cell>
          <cell r="N1604">
            <v>111831</v>
          </cell>
          <cell r="Q1604" t="str">
            <v>단순정비</v>
          </cell>
          <cell r="R1604">
            <v>54477</v>
          </cell>
        </row>
        <row r="1605">
          <cell r="B1605">
            <v>20002604</v>
          </cell>
          <cell r="E1605" t="str">
            <v>단순공사</v>
          </cell>
          <cell r="F1605" t="str">
            <v>[시간외]</v>
          </cell>
          <cell r="G1605" t="str">
            <v>정보통신 기기류</v>
          </cell>
          <cell r="H1605" t="str">
            <v>기타단말기</v>
          </cell>
          <cell r="I1605" t="str">
            <v>전자시계</v>
          </cell>
          <cell r="J1605" t="str">
            <v>철거(재사용)</v>
          </cell>
          <cell r="K1605" t="str">
            <v>[시간외] 정보통신 기기류 기타단말기 전자시계 철거(재사용)</v>
          </cell>
          <cell r="L1605" t="str">
            <v>대</v>
          </cell>
          <cell r="M1605">
            <v>111247</v>
          </cell>
          <cell r="N1605">
            <v>178934</v>
          </cell>
          <cell r="Q1605" t="str">
            <v>단순정비</v>
          </cell>
          <cell r="R1605">
            <v>87165</v>
          </cell>
        </row>
        <row r="1606">
          <cell r="B1606">
            <v>20002605</v>
          </cell>
          <cell r="E1606" t="str">
            <v>단순공사</v>
          </cell>
          <cell r="F1606" t="str">
            <v>[시간외]</v>
          </cell>
          <cell r="G1606" t="str">
            <v>정보통신 기기류</v>
          </cell>
          <cell r="H1606" t="str">
            <v>기타단말기</v>
          </cell>
          <cell r="I1606" t="str">
            <v>전자시계</v>
          </cell>
          <cell r="J1606" t="str">
            <v>이설</v>
          </cell>
          <cell r="K1606" t="str">
            <v>[시간외] 정보통신 기기류 기타단말기 전자시계 이설</v>
          </cell>
          <cell r="L1606" t="str">
            <v>대</v>
          </cell>
          <cell r="M1606">
            <v>375465</v>
          </cell>
          <cell r="N1606">
            <v>402603</v>
          </cell>
          <cell r="Q1606" t="str">
            <v>단순정비</v>
          </cell>
          <cell r="R1606">
            <v>196124</v>
          </cell>
        </row>
        <row r="1607">
          <cell r="B1607">
            <v>20002606</v>
          </cell>
          <cell r="E1607" t="str">
            <v>단순공사</v>
          </cell>
          <cell r="F1607" t="str">
            <v>[시간외]</v>
          </cell>
          <cell r="G1607" t="str">
            <v>정보통신 기기류</v>
          </cell>
          <cell r="H1607" t="str">
            <v>기타단말기</v>
          </cell>
          <cell r="I1607" t="str">
            <v>TV 및 모니터</v>
          </cell>
          <cell r="J1607" t="str">
            <v>신증설</v>
          </cell>
          <cell r="K1607" t="str">
            <v>[시간외] 정보통신 기기류 기타단말기 TV 및 모니터 신증설</v>
          </cell>
          <cell r="L1607" t="str">
            <v>대</v>
          </cell>
          <cell r="M1607">
            <v>169235</v>
          </cell>
          <cell r="N1607">
            <v>183281</v>
          </cell>
          <cell r="Q1607" t="str">
            <v>단순정비</v>
          </cell>
          <cell r="R1607">
            <v>89283</v>
          </cell>
        </row>
        <row r="1608">
          <cell r="B1608">
            <v>20002607</v>
          </cell>
          <cell r="E1608" t="str">
            <v>단순공사</v>
          </cell>
          <cell r="F1608" t="str">
            <v>[시간외]</v>
          </cell>
          <cell r="G1608" t="str">
            <v>정보통신 기기류</v>
          </cell>
          <cell r="H1608" t="str">
            <v>기타단말기</v>
          </cell>
          <cell r="I1608" t="str">
            <v>TV 및 모니터</v>
          </cell>
          <cell r="J1608" t="str">
            <v>철거(불용)</v>
          </cell>
          <cell r="K1608" t="str">
            <v>[시간외] 정보통신 기기류 기타단말기 TV 및 모니터 철거(불용)</v>
          </cell>
          <cell r="L1608" t="str">
            <v>대</v>
          </cell>
          <cell r="M1608">
            <v>50769</v>
          </cell>
          <cell r="N1608">
            <v>54981</v>
          </cell>
          <cell r="Q1608" t="str">
            <v>단순정비</v>
          </cell>
          <cell r="R1608">
            <v>26783</v>
          </cell>
        </row>
        <row r="1609">
          <cell r="B1609">
            <v>20002608</v>
          </cell>
          <cell r="E1609" t="str">
            <v>단순공사</v>
          </cell>
          <cell r="F1609" t="str">
            <v>[시간외]</v>
          </cell>
          <cell r="G1609" t="str">
            <v>정보통신 기기류</v>
          </cell>
          <cell r="H1609" t="str">
            <v>기타단말기</v>
          </cell>
          <cell r="I1609" t="str">
            <v>TV 및 모니터</v>
          </cell>
          <cell r="J1609" t="str">
            <v>철거(재사용)</v>
          </cell>
          <cell r="K1609" t="str">
            <v>[시간외] 정보통신 기기류 기타단말기 TV 및 모니터 철거(재사용)</v>
          </cell>
          <cell r="L1609" t="str">
            <v>대</v>
          </cell>
          <cell r="M1609">
            <v>90258</v>
          </cell>
          <cell r="N1609">
            <v>146622</v>
          </cell>
          <cell r="Q1609" t="str">
            <v>단순정비</v>
          </cell>
          <cell r="R1609">
            <v>71425</v>
          </cell>
        </row>
        <row r="1610">
          <cell r="B1610">
            <v>20002609</v>
          </cell>
          <cell r="E1610" t="str">
            <v>단순공사</v>
          </cell>
          <cell r="F1610" t="str">
            <v>[시간외]</v>
          </cell>
          <cell r="G1610" t="str">
            <v>정보통신 기기류</v>
          </cell>
          <cell r="H1610" t="str">
            <v>기타단말기</v>
          </cell>
          <cell r="I1610" t="str">
            <v>TV 및 모니터</v>
          </cell>
          <cell r="J1610" t="str">
            <v>이설</v>
          </cell>
          <cell r="K1610" t="str">
            <v>[시간외] 정보통신 기기류 기타단말기 TV 및 모니터 이설</v>
          </cell>
          <cell r="L1610" t="str">
            <v>대</v>
          </cell>
          <cell r="M1610">
            <v>304629</v>
          </cell>
          <cell r="N1610">
            <v>329904</v>
          </cell>
          <cell r="Q1610" t="str">
            <v>단순정비</v>
          </cell>
          <cell r="R1610">
            <v>160709</v>
          </cell>
        </row>
        <row r="1611">
          <cell r="B1611">
            <v>20002610</v>
          </cell>
          <cell r="E1611" t="str">
            <v>단순공사</v>
          </cell>
          <cell r="F1611" t="str">
            <v>[시간외]</v>
          </cell>
          <cell r="G1611" t="str">
            <v>정보통신 기기류</v>
          </cell>
          <cell r="H1611" t="str">
            <v>기타단말기</v>
          </cell>
          <cell r="I1611" t="str">
            <v>CATV 분배기</v>
          </cell>
          <cell r="J1611" t="str">
            <v>신증설</v>
          </cell>
          <cell r="K1611" t="str">
            <v>[시간외] 정보통신 기기류 기타단말기 CATV 분배기 신증설</v>
          </cell>
          <cell r="L1611" t="str">
            <v>EA</v>
          </cell>
          <cell r="M1611">
            <v>70200</v>
          </cell>
          <cell r="N1611">
            <v>75761</v>
          </cell>
          <cell r="Q1611" t="str">
            <v>단순정비</v>
          </cell>
          <cell r="R1611">
            <v>36906</v>
          </cell>
        </row>
        <row r="1612">
          <cell r="B1612">
            <v>20002611</v>
          </cell>
          <cell r="E1612" t="str">
            <v>단순공사</v>
          </cell>
          <cell r="F1612" t="str">
            <v>[시간외]</v>
          </cell>
          <cell r="G1612" t="str">
            <v>정보통신 기기류</v>
          </cell>
          <cell r="H1612" t="str">
            <v>기타단말기</v>
          </cell>
          <cell r="I1612" t="str">
            <v>CATV 분배기</v>
          </cell>
          <cell r="J1612" t="str">
            <v>철거(불용)</v>
          </cell>
          <cell r="K1612" t="str">
            <v>[시간외] 정보통신 기기류 기타단말기 CATV 분배기 철거(불용)</v>
          </cell>
          <cell r="L1612" t="str">
            <v>대</v>
          </cell>
          <cell r="M1612">
            <v>35096</v>
          </cell>
          <cell r="N1612">
            <v>37877</v>
          </cell>
          <cell r="Q1612" t="str">
            <v>단순정비</v>
          </cell>
          <cell r="R1612">
            <v>18451</v>
          </cell>
        </row>
        <row r="1613">
          <cell r="B1613">
            <v>20002612</v>
          </cell>
          <cell r="E1613" t="str">
            <v>단순공사</v>
          </cell>
          <cell r="F1613" t="str">
            <v>[시간외]</v>
          </cell>
          <cell r="G1613" t="str">
            <v>정보통신 기기류</v>
          </cell>
          <cell r="H1613" t="str">
            <v>기타단말기</v>
          </cell>
          <cell r="I1613" t="str">
            <v>CATV 분배기</v>
          </cell>
          <cell r="J1613" t="str">
            <v>철거(재사용)</v>
          </cell>
          <cell r="K1613" t="str">
            <v>[시간외] 정보통신 기기류 기타단말기 CATV 분배기 철거(재사용)</v>
          </cell>
          <cell r="L1613" t="str">
            <v>대</v>
          </cell>
          <cell r="M1613">
            <v>37439</v>
          </cell>
          <cell r="N1613">
            <v>60608</v>
          </cell>
          <cell r="Q1613" t="str">
            <v>단순정비</v>
          </cell>
          <cell r="R1613">
            <v>29524</v>
          </cell>
        </row>
        <row r="1614">
          <cell r="B1614">
            <v>20002613</v>
          </cell>
          <cell r="E1614" t="str">
            <v>단순공사</v>
          </cell>
          <cell r="F1614" t="str">
            <v>[시간외]</v>
          </cell>
          <cell r="G1614" t="str">
            <v>정보통신 기기류</v>
          </cell>
          <cell r="H1614" t="str">
            <v>기타단말기</v>
          </cell>
          <cell r="I1614" t="str">
            <v>CATV 분배기(천장)</v>
          </cell>
          <cell r="J1614" t="str">
            <v>신증설</v>
          </cell>
          <cell r="K1614" t="str">
            <v>[시간외] 정보통신 기기류 기타단말기 CATV 분배기(천장) 신증설</v>
          </cell>
          <cell r="L1614" t="str">
            <v>EA</v>
          </cell>
          <cell r="M1614">
            <v>84239</v>
          </cell>
          <cell r="N1614">
            <v>90911</v>
          </cell>
          <cell r="Q1614" t="str">
            <v>단순정비</v>
          </cell>
          <cell r="R1614">
            <v>44286</v>
          </cell>
        </row>
        <row r="1615">
          <cell r="B1615">
            <v>20002614</v>
          </cell>
          <cell r="E1615" t="str">
            <v>단순공사</v>
          </cell>
          <cell r="F1615" t="str">
            <v>[시간외]</v>
          </cell>
          <cell r="G1615" t="str">
            <v>정보통신 기기류</v>
          </cell>
          <cell r="H1615" t="str">
            <v>기타단말기</v>
          </cell>
          <cell r="I1615" t="str">
            <v>CATV 분배기(천장)</v>
          </cell>
          <cell r="J1615" t="str">
            <v>철거(불용)</v>
          </cell>
          <cell r="K1615" t="str">
            <v>[시간외] 정보통신 기기류 기타단말기 CATV 분배기(천장) 철거(불용)</v>
          </cell>
          <cell r="L1615" t="str">
            <v>EA</v>
          </cell>
          <cell r="M1615">
            <v>42114</v>
          </cell>
          <cell r="N1615">
            <v>45455</v>
          </cell>
          <cell r="Q1615" t="str">
            <v>단순정비</v>
          </cell>
          <cell r="R1615">
            <v>22142</v>
          </cell>
        </row>
        <row r="1616">
          <cell r="B1616">
            <v>20002615</v>
          </cell>
          <cell r="E1616" t="str">
            <v>단순공사</v>
          </cell>
          <cell r="F1616" t="str">
            <v>[시간외]</v>
          </cell>
          <cell r="G1616" t="str">
            <v>정보통신 기기류</v>
          </cell>
          <cell r="H1616" t="str">
            <v>기타단말기</v>
          </cell>
          <cell r="I1616" t="str">
            <v>CATV 분배기(천장)</v>
          </cell>
          <cell r="J1616" t="str">
            <v>철거(재사용)</v>
          </cell>
          <cell r="K1616" t="str">
            <v>[시간외] 정보통신 기기류 기타단말기 CATV 분배기(천장) 철거(재사용)</v>
          </cell>
          <cell r="L1616" t="str">
            <v>EA</v>
          </cell>
          <cell r="M1616">
            <v>44925</v>
          </cell>
          <cell r="N1616">
            <v>72728</v>
          </cell>
          <cell r="Q1616" t="str">
            <v>단순정비</v>
          </cell>
          <cell r="R1616">
            <v>35428</v>
          </cell>
        </row>
        <row r="1617">
          <cell r="B1617">
            <v>20002616</v>
          </cell>
          <cell r="E1617" t="str">
            <v>단순공사</v>
          </cell>
          <cell r="F1617" t="str">
            <v>[시간외]</v>
          </cell>
          <cell r="G1617" t="str">
            <v>정보통신 기기류</v>
          </cell>
          <cell r="H1617" t="str">
            <v>기타단말기</v>
          </cell>
          <cell r="I1617" t="str">
            <v>이동형 빔 프로젝터(4,000ANSI이하)</v>
          </cell>
          <cell r="J1617" t="str">
            <v>신증설</v>
          </cell>
          <cell r="K1617" t="str">
            <v>[시간외] 정보통신 기기류 기타단말기 이동형 빔 프로젝터(4,000ANSI이하) 신증설</v>
          </cell>
          <cell r="L1617" t="str">
            <v>대</v>
          </cell>
          <cell r="M1617">
            <v>86314</v>
          </cell>
          <cell r="N1617">
            <v>94839</v>
          </cell>
          <cell r="Q1617" t="str">
            <v>단순정비</v>
          </cell>
          <cell r="R1617">
            <v>46199</v>
          </cell>
        </row>
        <row r="1618">
          <cell r="B1618">
            <v>20002617</v>
          </cell>
          <cell r="E1618" t="str">
            <v>단순공사</v>
          </cell>
          <cell r="F1618" t="str">
            <v>[시간외]</v>
          </cell>
          <cell r="G1618" t="str">
            <v>정보통신 기기류</v>
          </cell>
          <cell r="H1618" t="str">
            <v>기타단말기</v>
          </cell>
          <cell r="I1618" t="str">
            <v>이동형 빔 프로젝터(4,000ANSI이하)</v>
          </cell>
          <cell r="J1618" t="str">
            <v>철거(불용)</v>
          </cell>
          <cell r="K1618" t="str">
            <v>[시간외] 정보통신 기기류 기타단말기 이동형 빔 프로젝터(4,000ANSI이하) 철거(불용)</v>
          </cell>
          <cell r="L1618" t="str">
            <v>대</v>
          </cell>
          <cell r="M1618">
            <v>25891</v>
          </cell>
          <cell r="N1618">
            <v>28449</v>
          </cell>
          <cell r="Q1618" t="str">
            <v>단순정비</v>
          </cell>
          <cell r="R1618">
            <v>13858</v>
          </cell>
        </row>
        <row r="1619">
          <cell r="B1619">
            <v>20002618</v>
          </cell>
          <cell r="E1619" t="str">
            <v>단순공사</v>
          </cell>
          <cell r="F1619" t="str">
            <v>[시간외]</v>
          </cell>
          <cell r="G1619" t="str">
            <v>정보통신 기기류</v>
          </cell>
          <cell r="H1619" t="str">
            <v>기타단말기</v>
          </cell>
          <cell r="I1619" t="str">
            <v>이동형 빔 프로젝터(4,000ANSI이하)</v>
          </cell>
          <cell r="J1619" t="str">
            <v>철거(재사용)</v>
          </cell>
          <cell r="K1619" t="str">
            <v>[시간외] 정보통신 기기류 기타단말기 이동형 빔 프로젝터(4,000ANSI이하) 철거(재사용)</v>
          </cell>
          <cell r="L1619" t="str">
            <v>대</v>
          </cell>
          <cell r="M1619">
            <v>69051</v>
          </cell>
          <cell r="N1619">
            <v>75867</v>
          </cell>
          <cell r="Q1619" t="str">
            <v>단순정비</v>
          </cell>
          <cell r="R1619">
            <v>36957</v>
          </cell>
        </row>
        <row r="1620">
          <cell r="B1620">
            <v>20002619</v>
          </cell>
          <cell r="E1620" t="str">
            <v>단순공사</v>
          </cell>
          <cell r="F1620" t="str">
            <v>[시간외]</v>
          </cell>
          <cell r="G1620" t="str">
            <v>정보통신 기기류</v>
          </cell>
          <cell r="H1620" t="str">
            <v>기타단말기</v>
          </cell>
          <cell r="I1620" t="str">
            <v>이동형 빔 프로젝터(4,000ANSI초과~10,000ANSI미만)</v>
          </cell>
          <cell r="J1620" t="str">
            <v>신증설</v>
          </cell>
          <cell r="K1620" t="str">
            <v>[시간외] 정보통신 기기류 기타단말기 이동형 빔 프로젝터(4,000ANSI초과~10,000ANSI미만) 신증설</v>
          </cell>
          <cell r="L1620" t="str">
            <v>대</v>
          </cell>
          <cell r="M1620">
            <v>215790</v>
          </cell>
          <cell r="N1620">
            <v>237098</v>
          </cell>
          <cell r="Q1620" t="str">
            <v>단순정비</v>
          </cell>
          <cell r="R1620">
            <v>115499</v>
          </cell>
        </row>
        <row r="1621">
          <cell r="B1621">
            <v>20002620</v>
          </cell>
          <cell r="E1621" t="str">
            <v>단순공사</v>
          </cell>
          <cell r="F1621" t="str">
            <v>[시간외]</v>
          </cell>
          <cell r="G1621" t="str">
            <v>정보통신 기기류</v>
          </cell>
          <cell r="H1621" t="str">
            <v>기타단말기</v>
          </cell>
          <cell r="I1621" t="str">
            <v>이동형 빔 프로젝터(4,000ANSI초과~10,000ANSI미만)</v>
          </cell>
          <cell r="J1621" t="str">
            <v>철거(불용)</v>
          </cell>
          <cell r="K1621" t="str">
            <v>[시간외] 정보통신 기기류 기타단말기 이동형 빔 프로젝터(4,000ANSI초과~10,000ANSI미만) 철거(불용)</v>
          </cell>
          <cell r="L1621" t="str">
            <v>대</v>
          </cell>
          <cell r="M1621">
            <v>64737</v>
          </cell>
          <cell r="N1621">
            <v>71127</v>
          </cell>
          <cell r="Q1621" t="str">
            <v>단순정비</v>
          </cell>
          <cell r="R1621">
            <v>34648</v>
          </cell>
        </row>
        <row r="1622">
          <cell r="B1622">
            <v>20002621</v>
          </cell>
          <cell r="E1622" t="str">
            <v>단순공사</v>
          </cell>
          <cell r="F1622" t="str">
            <v>[시간외]</v>
          </cell>
          <cell r="G1622" t="str">
            <v>정보통신 기기류</v>
          </cell>
          <cell r="H1622" t="str">
            <v>기타단말기</v>
          </cell>
          <cell r="I1622" t="str">
            <v>이동형 빔 프로젝터(4,000ANSI초과~10,000ANSI미만)</v>
          </cell>
          <cell r="J1622" t="str">
            <v>철거(재사용)</v>
          </cell>
          <cell r="K1622" t="str">
            <v>[시간외] 정보통신 기기류 기타단말기 이동형 빔 프로젝터(4,000ANSI초과~10,000ANSI미만) 철거(재사용)</v>
          </cell>
          <cell r="L1622" t="str">
            <v>대</v>
          </cell>
          <cell r="M1622">
            <v>172631</v>
          </cell>
          <cell r="N1622">
            <v>189678</v>
          </cell>
          <cell r="Q1622" t="str">
            <v>단순정비</v>
          </cell>
          <cell r="R1622">
            <v>92399</v>
          </cell>
        </row>
        <row r="1623">
          <cell r="B1623">
            <v>20002622</v>
          </cell>
          <cell r="E1623" t="str">
            <v>단순공사</v>
          </cell>
          <cell r="F1623" t="str">
            <v>[시간외]</v>
          </cell>
          <cell r="G1623" t="str">
            <v>정보통신 기기류</v>
          </cell>
          <cell r="H1623" t="str">
            <v>기타단말기</v>
          </cell>
          <cell r="I1623" t="str">
            <v>이동형 빔 프로젝터(10,000ANSI이상)</v>
          </cell>
          <cell r="J1623" t="str">
            <v>신증설</v>
          </cell>
          <cell r="K1623" t="str">
            <v>[시간외] 정보통신 기기류 기타단말기 이동형 빔 프로젝터(10,000ANSI이상) 신증설</v>
          </cell>
          <cell r="L1623" t="str">
            <v>대</v>
          </cell>
          <cell r="M1623">
            <v>345269</v>
          </cell>
          <cell r="N1623">
            <v>379359</v>
          </cell>
          <cell r="Q1623" t="str">
            <v>단순정비</v>
          </cell>
          <cell r="R1623">
            <v>184800</v>
          </cell>
        </row>
        <row r="1624">
          <cell r="B1624">
            <v>20002623</v>
          </cell>
          <cell r="E1624" t="str">
            <v>단순공사</v>
          </cell>
          <cell r="F1624" t="str">
            <v>[시간외]</v>
          </cell>
          <cell r="G1624" t="str">
            <v>정보통신 기기류</v>
          </cell>
          <cell r="H1624" t="str">
            <v>기타단말기</v>
          </cell>
          <cell r="I1624" t="str">
            <v>이동형 빔 프로젝터(10,000ANSI이상)</v>
          </cell>
          <cell r="J1624" t="str">
            <v>철거(불용)</v>
          </cell>
          <cell r="K1624" t="str">
            <v>[시간외] 정보통신 기기류 기타단말기 이동형 빔 프로젝터(10,000ANSI이상) 철거(불용)</v>
          </cell>
          <cell r="L1624" t="str">
            <v>대</v>
          </cell>
          <cell r="M1624">
            <v>103579</v>
          </cell>
          <cell r="N1624">
            <v>113807</v>
          </cell>
          <cell r="Q1624" t="str">
            <v>단순정비</v>
          </cell>
          <cell r="R1624">
            <v>55439</v>
          </cell>
        </row>
        <row r="1625">
          <cell r="B1625">
            <v>20002624</v>
          </cell>
          <cell r="E1625" t="str">
            <v>단순공사</v>
          </cell>
          <cell r="F1625" t="str">
            <v>[시간외]</v>
          </cell>
          <cell r="G1625" t="str">
            <v>정보통신 기기류</v>
          </cell>
          <cell r="H1625" t="str">
            <v>기타단말기</v>
          </cell>
          <cell r="I1625" t="str">
            <v>이동형 빔 프로젝터(10,000ANSI이상)</v>
          </cell>
          <cell r="J1625" t="str">
            <v>철거(재사용)</v>
          </cell>
          <cell r="K1625" t="str">
            <v>[시간외] 정보통신 기기류 기타단말기 이동형 빔 프로젝터(10,000ANSI이상) 철거(재사용)</v>
          </cell>
          <cell r="L1625" t="str">
            <v>대</v>
          </cell>
          <cell r="M1625">
            <v>276214</v>
          </cell>
          <cell r="N1625">
            <v>303488</v>
          </cell>
          <cell r="Q1625" t="str">
            <v>단순정비</v>
          </cell>
          <cell r="R1625">
            <v>147841</v>
          </cell>
        </row>
        <row r="1626">
          <cell r="B1626">
            <v>20002625</v>
          </cell>
          <cell r="E1626" t="str">
            <v>단순공사</v>
          </cell>
          <cell r="F1626" t="str">
            <v>[시간외]</v>
          </cell>
          <cell r="G1626" t="str">
            <v>정보통신 기기류</v>
          </cell>
          <cell r="H1626" t="str">
            <v>기타단말기</v>
          </cell>
          <cell r="I1626" t="str">
            <v>이동형 앰프</v>
          </cell>
          <cell r="J1626" t="str">
            <v>신증설</v>
          </cell>
          <cell r="K1626" t="str">
            <v>[시간외] 정보통신 기기류 기타단말기 이동형 앰프 신증설</v>
          </cell>
          <cell r="L1626" t="str">
            <v>대</v>
          </cell>
          <cell r="M1626">
            <v>293622</v>
          </cell>
          <cell r="N1626">
            <v>315948</v>
          </cell>
          <cell r="Q1626" t="str">
            <v>단순정비</v>
          </cell>
          <cell r="R1626">
            <v>153910</v>
          </cell>
        </row>
        <row r="1627">
          <cell r="B1627">
            <v>20002626</v>
          </cell>
          <cell r="E1627" t="str">
            <v>단순공사</v>
          </cell>
          <cell r="F1627" t="str">
            <v>[시간외]</v>
          </cell>
          <cell r="G1627" t="str">
            <v>정보통신 기기류</v>
          </cell>
          <cell r="H1627" t="str">
            <v>기타단말기</v>
          </cell>
          <cell r="I1627" t="str">
            <v>이동형 앰프</v>
          </cell>
          <cell r="J1627" t="str">
            <v>철거(불용)</v>
          </cell>
          <cell r="K1627" t="str">
            <v>[시간외] 정보통신 기기류 기타단말기 이동형 앰프 철거(불용)</v>
          </cell>
          <cell r="L1627" t="str">
            <v>대</v>
          </cell>
          <cell r="M1627">
            <v>88082</v>
          </cell>
          <cell r="N1627">
            <v>94782</v>
          </cell>
          <cell r="Q1627" t="str">
            <v>단순정비</v>
          </cell>
          <cell r="R1627">
            <v>46172</v>
          </cell>
        </row>
        <row r="1628">
          <cell r="B1628">
            <v>20002627</v>
          </cell>
          <cell r="E1628" t="str">
            <v>단순공사</v>
          </cell>
          <cell r="F1628" t="str">
            <v>[시간외]</v>
          </cell>
          <cell r="G1628" t="str">
            <v>정보통신 기기류</v>
          </cell>
          <cell r="H1628" t="str">
            <v>기타단말기</v>
          </cell>
          <cell r="I1628" t="str">
            <v>이동형 앰프</v>
          </cell>
          <cell r="J1628" t="str">
            <v>철거(재사용)</v>
          </cell>
          <cell r="K1628" t="str">
            <v>[시간외] 정보통신 기기류 기타단말기 이동형 앰프 철거(재사용)</v>
          </cell>
          <cell r="L1628" t="str">
            <v>대</v>
          </cell>
          <cell r="M1628">
            <v>156597</v>
          </cell>
          <cell r="N1628">
            <v>252755</v>
          </cell>
          <cell r="Q1628" t="str">
            <v>단순정비</v>
          </cell>
          <cell r="R1628">
            <v>123127</v>
          </cell>
        </row>
        <row r="1629">
          <cell r="B1629">
            <v>20002628</v>
          </cell>
          <cell r="E1629" t="str">
            <v>단순공사</v>
          </cell>
          <cell r="F1629" t="str">
            <v>[시간외]</v>
          </cell>
          <cell r="G1629" t="str">
            <v>정보통신 기기류</v>
          </cell>
          <cell r="H1629" t="str">
            <v>기타단말기</v>
          </cell>
          <cell r="I1629" t="str">
            <v>마이크</v>
          </cell>
          <cell r="J1629" t="str">
            <v>신증설</v>
          </cell>
          <cell r="K1629" t="str">
            <v>[시간외] 정보통신 기기류 기타단말기 마이크 신증설</v>
          </cell>
          <cell r="L1629" t="str">
            <v>EA</v>
          </cell>
          <cell r="M1629">
            <v>4143</v>
          </cell>
          <cell r="N1629">
            <v>4418</v>
          </cell>
          <cell r="Q1629" t="str">
            <v>단순정비</v>
          </cell>
          <cell r="R1629">
            <v>2152</v>
          </cell>
        </row>
        <row r="1630">
          <cell r="B1630">
            <v>20002629</v>
          </cell>
          <cell r="E1630" t="str">
            <v>단순공사</v>
          </cell>
          <cell r="F1630" t="str">
            <v>[시간외]</v>
          </cell>
          <cell r="G1630" t="str">
            <v>정보통신 기기류</v>
          </cell>
          <cell r="H1630" t="str">
            <v>기타단말기</v>
          </cell>
          <cell r="I1630" t="str">
            <v>마이크</v>
          </cell>
          <cell r="J1630" t="str">
            <v>철거(불용)</v>
          </cell>
          <cell r="K1630" t="str">
            <v>[시간외] 정보통신 기기류 기타단말기 마이크 철거(불용)</v>
          </cell>
          <cell r="L1630" t="str">
            <v>EA</v>
          </cell>
          <cell r="M1630">
            <v>1239</v>
          </cell>
          <cell r="N1630">
            <v>1322</v>
          </cell>
          <cell r="Q1630" t="str">
            <v>단순정비</v>
          </cell>
          <cell r="R1630">
            <v>643</v>
          </cell>
        </row>
        <row r="1631">
          <cell r="B1631">
            <v>20002630</v>
          </cell>
          <cell r="E1631" t="str">
            <v>단순공사</v>
          </cell>
          <cell r="F1631" t="str">
            <v>[시간외]</v>
          </cell>
          <cell r="G1631" t="str">
            <v>정보통신 기기류</v>
          </cell>
          <cell r="H1631" t="str">
            <v>기타단말기</v>
          </cell>
          <cell r="I1631" t="str">
            <v>마이크</v>
          </cell>
          <cell r="J1631" t="str">
            <v>철거(재사용)</v>
          </cell>
          <cell r="K1631" t="str">
            <v>[시간외] 정보통신 기기류 기타단말기 마이크 철거(재사용)</v>
          </cell>
          <cell r="L1631" t="str">
            <v>EA</v>
          </cell>
          <cell r="M1631">
            <v>2208</v>
          </cell>
          <cell r="N1631">
            <v>3534</v>
          </cell>
          <cell r="Q1631" t="str">
            <v>단순정비</v>
          </cell>
          <cell r="R1631">
            <v>1721</v>
          </cell>
        </row>
        <row r="1632">
          <cell r="B1632">
            <v>20002631</v>
          </cell>
          <cell r="E1632" t="str">
            <v>단순공사</v>
          </cell>
          <cell r="F1632" t="str">
            <v>[시간외]</v>
          </cell>
          <cell r="G1632" t="str">
            <v>정보통신 기기류</v>
          </cell>
          <cell r="H1632" t="str">
            <v>기타단말기</v>
          </cell>
          <cell r="I1632" t="str">
            <v>스피커</v>
          </cell>
          <cell r="J1632" t="str">
            <v>신증설</v>
          </cell>
          <cell r="K1632" t="str">
            <v>[시간외] 정보통신 기기류 기타단말기 스피커 신증설</v>
          </cell>
          <cell r="L1632" t="str">
            <v>대</v>
          </cell>
          <cell r="M1632">
            <v>79602</v>
          </cell>
          <cell r="N1632">
            <v>84902</v>
          </cell>
          <cell r="Q1632" t="str">
            <v>단순정비</v>
          </cell>
          <cell r="R1632">
            <v>41359</v>
          </cell>
        </row>
        <row r="1633">
          <cell r="B1633">
            <v>20002632</v>
          </cell>
          <cell r="E1633" t="str">
            <v>단순공사</v>
          </cell>
          <cell r="F1633" t="str">
            <v>[시간외]</v>
          </cell>
          <cell r="G1633" t="str">
            <v>정보통신 기기류</v>
          </cell>
          <cell r="H1633" t="str">
            <v>기타단말기</v>
          </cell>
          <cell r="I1633" t="str">
            <v>스피커</v>
          </cell>
          <cell r="J1633" t="str">
            <v>철거(불용)</v>
          </cell>
          <cell r="K1633" t="str">
            <v>[시간외] 정보통신 기기류 기타단말기 스피커 철거(불용)</v>
          </cell>
          <cell r="L1633" t="str">
            <v>대</v>
          </cell>
          <cell r="M1633">
            <v>23877</v>
          </cell>
          <cell r="N1633">
            <v>25469</v>
          </cell>
          <cell r="Q1633" t="str">
            <v>단순정비</v>
          </cell>
          <cell r="R1633">
            <v>12406</v>
          </cell>
        </row>
        <row r="1634">
          <cell r="B1634">
            <v>20002633</v>
          </cell>
          <cell r="E1634" t="str">
            <v>단순공사</v>
          </cell>
          <cell r="F1634" t="str">
            <v>[시간외]</v>
          </cell>
          <cell r="G1634" t="str">
            <v>정보통신 기기류</v>
          </cell>
          <cell r="H1634" t="str">
            <v>기타단말기</v>
          </cell>
          <cell r="I1634" t="str">
            <v>스피커</v>
          </cell>
          <cell r="J1634" t="str">
            <v>철거(재사용)</v>
          </cell>
          <cell r="K1634" t="str">
            <v>[시간외] 정보통신 기기류 기타단말기 스피커 철거(재사용)</v>
          </cell>
          <cell r="L1634" t="str">
            <v>대</v>
          </cell>
          <cell r="M1634">
            <v>42454</v>
          </cell>
          <cell r="N1634">
            <v>67919</v>
          </cell>
          <cell r="Q1634" t="str">
            <v>단순정비</v>
          </cell>
          <cell r="R1634">
            <v>33086</v>
          </cell>
        </row>
        <row r="1635">
          <cell r="B1635">
            <v>20002634</v>
          </cell>
          <cell r="E1635" t="str">
            <v>단순공사</v>
          </cell>
          <cell r="F1635" t="str">
            <v>[시간외]</v>
          </cell>
          <cell r="G1635" t="str">
            <v>정보통신 기기류</v>
          </cell>
          <cell r="H1635" t="str">
            <v>기타단말기</v>
          </cell>
          <cell r="I1635" t="str">
            <v>스피커</v>
          </cell>
          <cell r="J1635" t="str">
            <v>이설</v>
          </cell>
          <cell r="K1635" t="str">
            <v>[시간외] 정보통신 기기류 기타단말기 스피커 이설</v>
          </cell>
          <cell r="L1635" t="str">
            <v>대</v>
          </cell>
          <cell r="M1635">
            <v>143286</v>
          </cell>
          <cell r="N1635">
            <v>152825</v>
          </cell>
          <cell r="Q1635" t="str">
            <v>단순정비</v>
          </cell>
          <cell r="R1635">
            <v>74447</v>
          </cell>
        </row>
        <row r="1636">
          <cell r="B1636">
            <v>20002635</v>
          </cell>
          <cell r="E1636" t="str">
            <v>단순공사</v>
          </cell>
          <cell r="F1636" t="str">
            <v>[시간외]</v>
          </cell>
          <cell r="G1636" t="str">
            <v>정보통신 기기류</v>
          </cell>
          <cell r="H1636" t="str">
            <v>기타단말기</v>
          </cell>
          <cell r="I1636" t="str">
            <v>스피커(천장)</v>
          </cell>
          <cell r="J1636" t="str">
            <v>신증설</v>
          </cell>
          <cell r="K1636" t="str">
            <v>[시간외] 정보통신 기기류 기타단말기 스피커(천장) 신증설</v>
          </cell>
          <cell r="L1636" t="str">
            <v>대</v>
          </cell>
          <cell r="M1636">
            <v>172475</v>
          </cell>
          <cell r="N1636">
            <v>183959</v>
          </cell>
          <cell r="Q1636" t="str">
            <v>단순정비</v>
          </cell>
          <cell r="R1636">
            <v>89613</v>
          </cell>
        </row>
        <row r="1637">
          <cell r="B1637">
            <v>20002636</v>
          </cell>
          <cell r="E1637" t="str">
            <v>단순공사</v>
          </cell>
          <cell r="F1637" t="str">
            <v>[시간외]</v>
          </cell>
          <cell r="G1637" t="str">
            <v>정보통신 기기류</v>
          </cell>
          <cell r="H1637" t="str">
            <v>기타단말기</v>
          </cell>
          <cell r="I1637" t="str">
            <v>스피커(천장)</v>
          </cell>
          <cell r="J1637" t="str">
            <v>철거(불용)</v>
          </cell>
          <cell r="K1637" t="str">
            <v>[시간외] 정보통신 기기류 기타단말기 스피커(천장) 철거(불용)</v>
          </cell>
          <cell r="L1637" t="str">
            <v>대</v>
          </cell>
          <cell r="M1637">
            <v>51740</v>
          </cell>
          <cell r="N1637">
            <v>55185</v>
          </cell>
          <cell r="Q1637" t="str">
            <v>단순정비</v>
          </cell>
          <cell r="R1637">
            <v>26882</v>
          </cell>
        </row>
        <row r="1638">
          <cell r="B1638">
            <v>20002637</v>
          </cell>
          <cell r="E1638" t="str">
            <v>단순공사</v>
          </cell>
          <cell r="F1638" t="str">
            <v>[시간외]</v>
          </cell>
          <cell r="G1638" t="str">
            <v>정보통신 기기류</v>
          </cell>
          <cell r="H1638" t="str">
            <v>기타단말기</v>
          </cell>
          <cell r="I1638" t="str">
            <v>스피커(천장)</v>
          </cell>
          <cell r="J1638" t="str">
            <v>철거(재사용)</v>
          </cell>
          <cell r="K1638" t="str">
            <v>[시간외] 정보통신 기기류 기타단말기 스피커(천장) 철거(재사용)</v>
          </cell>
          <cell r="L1638" t="str">
            <v>대</v>
          </cell>
          <cell r="M1638">
            <v>91987</v>
          </cell>
          <cell r="N1638">
            <v>147168</v>
          </cell>
          <cell r="Q1638" t="str">
            <v>단순정비</v>
          </cell>
          <cell r="R1638">
            <v>71691</v>
          </cell>
        </row>
        <row r="1639">
          <cell r="B1639">
            <v>20002638</v>
          </cell>
          <cell r="E1639" t="str">
            <v>단순공사</v>
          </cell>
          <cell r="F1639" t="str">
            <v>[시간외]</v>
          </cell>
          <cell r="G1639" t="str">
            <v>정보통신 기기류</v>
          </cell>
          <cell r="H1639" t="str">
            <v>기타단말기</v>
          </cell>
          <cell r="I1639" t="str">
            <v>스피커(천장)</v>
          </cell>
          <cell r="J1639" t="str">
            <v>이설</v>
          </cell>
          <cell r="K1639" t="str">
            <v>[시간외] 정보통신 기기류 기타단말기 스피커(천장) 이설</v>
          </cell>
          <cell r="L1639" t="str">
            <v>대</v>
          </cell>
          <cell r="M1639">
            <v>310462</v>
          </cell>
          <cell r="N1639">
            <v>331128</v>
          </cell>
          <cell r="Q1639" t="str">
            <v>단순정비</v>
          </cell>
          <cell r="R1639">
            <v>161305</v>
          </cell>
        </row>
        <row r="1640">
          <cell r="B1640">
            <v>20002639</v>
          </cell>
          <cell r="E1640" t="str">
            <v>단순공사</v>
          </cell>
          <cell r="F1640" t="str">
            <v>[시간외]</v>
          </cell>
          <cell r="G1640" t="str">
            <v>정보통신 기기류</v>
          </cell>
          <cell r="H1640" t="str">
            <v>기타단말기</v>
          </cell>
          <cell r="I1640" t="str">
            <v>ATT(감쇄기)</v>
          </cell>
          <cell r="J1640" t="str">
            <v>신증설</v>
          </cell>
          <cell r="K1640" t="str">
            <v>[시간외] 정보통신 기기류 기타단말기 ATT(감쇄기) 신증설</v>
          </cell>
          <cell r="L1640" t="str">
            <v>EA</v>
          </cell>
          <cell r="M1640">
            <v>66332</v>
          </cell>
          <cell r="N1640">
            <v>70752</v>
          </cell>
          <cell r="Q1640" t="str">
            <v>단순정비</v>
          </cell>
          <cell r="R1640">
            <v>34466</v>
          </cell>
        </row>
        <row r="1641">
          <cell r="B1641">
            <v>20002640</v>
          </cell>
          <cell r="E1641" t="str">
            <v>단순공사</v>
          </cell>
          <cell r="F1641" t="str">
            <v>[시간외]</v>
          </cell>
          <cell r="G1641" t="str">
            <v>정보통신 기기류</v>
          </cell>
          <cell r="H1641" t="str">
            <v>기타단말기</v>
          </cell>
          <cell r="I1641" t="str">
            <v>ATT(감쇄기)</v>
          </cell>
          <cell r="J1641" t="str">
            <v>철거(불용)</v>
          </cell>
          <cell r="K1641" t="str">
            <v>[시간외] 정보통신 기기류 기타단말기 ATT(감쇄기) 철거(불용)</v>
          </cell>
          <cell r="L1641" t="str">
            <v>EA</v>
          </cell>
          <cell r="M1641">
            <v>19897</v>
          </cell>
          <cell r="N1641">
            <v>21221</v>
          </cell>
          <cell r="Q1641" t="str">
            <v>단순정비</v>
          </cell>
          <cell r="R1641">
            <v>10337</v>
          </cell>
        </row>
        <row r="1642">
          <cell r="B1642">
            <v>20002641</v>
          </cell>
          <cell r="E1642" t="str">
            <v>단순공사</v>
          </cell>
          <cell r="F1642" t="str">
            <v>[시간외]</v>
          </cell>
          <cell r="G1642" t="str">
            <v>정보통신 기기류</v>
          </cell>
          <cell r="H1642" t="str">
            <v>기타단말기</v>
          </cell>
          <cell r="I1642" t="str">
            <v>ATT(감쇄기)</v>
          </cell>
          <cell r="J1642" t="str">
            <v>철거(재사용)</v>
          </cell>
          <cell r="K1642" t="str">
            <v>[시간외] 정보통신 기기류 기타단말기 ATT(감쇄기) 철거(재사용)</v>
          </cell>
          <cell r="L1642" t="str">
            <v>EA</v>
          </cell>
          <cell r="M1642">
            <v>35377</v>
          </cell>
          <cell r="N1642">
            <v>56600</v>
          </cell>
          <cell r="Q1642" t="str">
            <v>단순정비</v>
          </cell>
          <cell r="R1642">
            <v>27572</v>
          </cell>
        </row>
        <row r="1643">
          <cell r="B1643">
            <v>20002642</v>
          </cell>
          <cell r="E1643" t="str">
            <v>단순공사</v>
          </cell>
          <cell r="F1643" t="str">
            <v>[시간외]</v>
          </cell>
          <cell r="G1643" t="str">
            <v>정보통신 기기류</v>
          </cell>
          <cell r="H1643" t="str">
            <v>기타단말기</v>
          </cell>
          <cell r="I1643" t="str">
            <v>ATT(감쇄기)</v>
          </cell>
          <cell r="J1643" t="str">
            <v>이설</v>
          </cell>
          <cell r="K1643" t="str">
            <v>[시간외] 정보통신 기기류 기타단말기 ATT(감쇄기) 이설</v>
          </cell>
          <cell r="L1643" t="str">
            <v>EA</v>
          </cell>
          <cell r="M1643">
            <v>119404</v>
          </cell>
          <cell r="N1643">
            <v>127356</v>
          </cell>
          <cell r="Q1643" t="str">
            <v>단순정비</v>
          </cell>
          <cell r="R1643">
            <v>62040</v>
          </cell>
        </row>
        <row r="1644">
          <cell r="B1644">
            <v>20002643</v>
          </cell>
          <cell r="E1644" t="str">
            <v>단순공사</v>
          </cell>
          <cell r="F1644" t="str">
            <v>[시간외]</v>
          </cell>
          <cell r="G1644" t="str">
            <v>정보통신 기기류</v>
          </cell>
          <cell r="H1644" t="str">
            <v>고압원격검침시스템</v>
          </cell>
          <cell r="I1644" t="str">
            <v>원격검침 단말장치</v>
          </cell>
          <cell r="J1644" t="str">
            <v>신증설</v>
          </cell>
          <cell r="K1644" t="str">
            <v>[시간외] 정보통신 기기류 고압원격검침시스템 원격검침 단말장치 신증설</v>
          </cell>
          <cell r="L1644" t="str">
            <v>대</v>
          </cell>
          <cell r="M1644">
            <v>238511</v>
          </cell>
          <cell r="N1644">
            <v>258333</v>
          </cell>
          <cell r="Q1644" t="str">
            <v>단순정비</v>
          </cell>
          <cell r="R1644">
            <v>125844</v>
          </cell>
        </row>
        <row r="1645">
          <cell r="B1645">
            <v>20002644</v>
          </cell>
          <cell r="E1645" t="str">
            <v>단순공사</v>
          </cell>
          <cell r="F1645" t="str">
            <v>[시간외]</v>
          </cell>
          <cell r="G1645" t="str">
            <v>정보통신 기기류</v>
          </cell>
          <cell r="H1645" t="str">
            <v>고압원격검침시스템</v>
          </cell>
          <cell r="I1645" t="str">
            <v>원격검침 단말장치</v>
          </cell>
          <cell r="J1645" t="str">
            <v>철거(불용)</v>
          </cell>
          <cell r="K1645" t="str">
            <v>[시간외] 정보통신 기기류 고압원격검침시스템 원격검침 단말장치 철거(불용)</v>
          </cell>
          <cell r="L1645" t="str">
            <v>대</v>
          </cell>
          <cell r="M1645">
            <v>119253</v>
          </cell>
          <cell r="N1645">
            <v>129164</v>
          </cell>
          <cell r="Q1645" t="str">
            <v>단순정비</v>
          </cell>
          <cell r="R1645">
            <v>62920</v>
          </cell>
        </row>
        <row r="1646">
          <cell r="B1646">
            <v>20002645</v>
          </cell>
          <cell r="E1646" t="str">
            <v>단순공사</v>
          </cell>
          <cell r="F1646" t="str">
            <v>[시간외]</v>
          </cell>
          <cell r="G1646" t="str">
            <v>정보통신 기기류</v>
          </cell>
          <cell r="H1646" t="str">
            <v>고압원격검침시스템</v>
          </cell>
          <cell r="I1646" t="str">
            <v>원격검침 단말장치</v>
          </cell>
          <cell r="J1646" t="str">
            <v>철거(재사용)</v>
          </cell>
          <cell r="K1646" t="str">
            <v>[시간외] 정보통신 기기류 고압원격검침시스템 원격검침 단말장치 철거(재사용)</v>
          </cell>
          <cell r="L1646" t="str">
            <v>대</v>
          </cell>
          <cell r="M1646">
            <v>127206</v>
          </cell>
          <cell r="N1646">
            <v>206666</v>
          </cell>
          <cell r="Q1646" t="str">
            <v>단순정비</v>
          </cell>
          <cell r="R1646">
            <v>100675</v>
          </cell>
        </row>
        <row r="1647">
          <cell r="B1647">
            <v>20002646</v>
          </cell>
          <cell r="E1647" t="str">
            <v>단순공사</v>
          </cell>
          <cell r="F1647" t="str">
            <v>[시간외]</v>
          </cell>
          <cell r="G1647" t="str">
            <v>정보통신 기기류</v>
          </cell>
          <cell r="H1647" t="str">
            <v>고압원격검침시스템</v>
          </cell>
          <cell r="I1647" t="str">
            <v>원격검침 단말장치</v>
          </cell>
          <cell r="J1647" t="str">
            <v>이설</v>
          </cell>
          <cell r="K1647" t="str">
            <v>[시간외] 정보통신 기기류 고압원격검침시스템 원격검침 단말장치 이설</v>
          </cell>
          <cell r="L1647" t="str">
            <v>대</v>
          </cell>
          <cell r="M1647">
            <v>429323</v>
          </cell>
          <cell r="N1647">
            <v>465003</v>
          </cell>
          <cell r="Q1647" t="str">
            <v>단순정비</v>
          </cell>
          <cell r="R1647">
            <v>226521</v>
          </cell>
        </row>
        <row r="1648">
          <cell r="B1648">
            <v>20002647</v>
          </cell>
          <cell r="E1648" t="str">
            <v>단순공사</v>
          </cell>
          <cell r="F1648" t="str">
            <v>[시간외]</v>
          </cell>
          <cell r="G1648" t="str">
            <v>정보통신 기기류</v>
          </cell>
          <cell r="H1648" t="str">
            <v>고압원격검침시스템</v>
          </cell>
          <cell r="I1648" t="str">
            <v>원격검침 단말장치 점검</v>
          </cell>
          <cell r="J1648" t="str">
            <v>점검(교체포함)</v>
          </cell>
          <cell r="K1648" t="str">
            <v>[시간외] 정보통신 기기류 고압원격검침시스템 원격검침 단말장치 점검 점검(교체포함)</v>
          </cell>
          <cell r="L1648" t="str">
            <v>대</v>
          </cell>
          <cell r="M1648">
            <v>190809</v>
          </cell>
          <cell r="N1648">
            <v>206666</v>
          </cell>
          <cell r="Q1648" t="str">
            <v>단순정비</v>
          </cell>
          <cell r="R1648">
            <v>100675</v>
          </cell>
        </row>
        <row r="1649">
          <cell r="B1649">
            <v>20002648</v>
          </cell>
          <cell r="E1649" t="str">
            <v>단순공사</v>
          </cell>
          <cell r="F1649" t="str">
            <v>[시간외]</v>
          </cell>
          <cell r="G1649" t="str">
            <v>정보통신 기기류</v>
          </cell>
          <cell r="H1649" t="str">
            <v>고압원격검침시스템</v>
          </cell>
          <cell r="I1649" t="str">
            <v>원격검침 단말장치 점검</v>
          </cell>
          <cell r="J1649" t="str">
            <v>단순점검</v>
          </cell>
          <cell r="K1649" t="str">
            <v>[시간외] 정보통신 기기류 고압원격검침시스템 원격검침 단말장치 점검 단순점검</v>
          </cell>
          <cell r="L1649" t="str">
            <v>대</v>
          </cell>
          <cell r="M1649">
            <v>111202</v>
          </cell>
          <cell r="N1649">
            <v>121760</v>
          </cell>
          <cell r="Q1649" t="str">
            <v>단순정비</v>
          </cell>
          <cell r="R1649">
            <v>59314</v>
          </cell>
        </row>
        <row r="1650">
          <cell r="B1650">
            <v>20002649</v>
          </cell>
          <cell r="E1650" t="str">
            <v>단순공사</v>
          </cell>
          <cell r="F1650" t="str">
            <v>[시간외]</v>
          </cell>
          <cell r="G1650" t="str">
            <v>정보통신 기기류</v>
          </cell>
          <cell r="H1650" t="str">
            <v>고압원격검침시스템</v>
          </cell>
          <cell r="I1650" t="str">
            <v>고압원격검침 자모뎀</v>
          </cell>
          <cell r="J1650" t="str">
            <v>신증설</v>
          </cell>
          <cell r="K1650" t="str">
            <v>[시간외] 정보통신 기기류 고압원격검침시스템 고압원격검침 자모뎀 신증설</v>
          </cell>
          <cell r="L1650" t="str">
            <v>대</v>
          </cell>
          <cell r="M1650">
            <v>77798</v>
          </cell>
          <cell r="N1650">
            <v>86258</v>
          </cell>
          <cell r="Q1650" t="str">
            <v>단순정비</v>
          </cell>
          <cell r="R1650">
            <v>42019</v>
          </cell>
        </row>
        <row r="1651">
          <cell r="B1651">
            <v>20002650</v>
          </cell>
          <cell r="E1651" t="str">
            <v>단순공사</v>
          </cell>
          <cell r="F1651" t="str">
            <v>[시간외]</v>
          </cell>
          <cell r="G1651" t="str">
            <v>정보통신 기기류</v>
          </cell>
          <cell r="H1651" t="str">
            <v>고압원격검침시스템</v>
          </cell>
          <cell r="I1651" t="str">
            <v>고압원격검침 자모뎀</v>
          </cell>
          <cell r="J1651" t="str">
            <v>철거(불용)</v>
          </cell>
          <cell r="K1651" t="str">
            <v>[시간외] 정보통신 기기류 고압원격검침시스템 고압원격검침 자모뎀 철거(불용)</v>
          </cell>
          <cell r="L1651" t="str">
            <v>대</v>
          </cell>
          <cell r="M1651">
            <v>38896</v>
          </cell>
          <cell r="N1651">
            <v>43128</v>
          </cell>
          <cell r="Q1651" t="str">
            <v>단순정비</v>
          </cell>
          <cell r="R1651">
            <v>21009</v>
          </cell>
        </row>
        <row r="1652">
          <cell r="B1652">
            <v>20002651</v>
          </cell>
          <cell r="E1652" t="str">
            <v>단순공사</v>
          </cell>
          <cell r="F1652" t="str">
            <v>[시간외]</v>
          </cell>
          <cell r="G1652" t="str">
            <v>정보통신 기기류</v>
          </cell>
          <cell r="H1652" t="str">
            <v>고압원격검침시스템</v>
          </cell>
          <cell r="I1652" t="str">
            <v>고압원격검침 자모뎀</v>
          </cell>
          <cell r="J1652" t="str">
            <v>철거(재사용)</v>
          </cell>
          <cell r="K1652" t="str">
            <v>[시간외] 정보통신 기기류 고압원격검침시스템 고압원격검침 자모뎀 철거(재사용)</v>
          </cell>
          <cell r="L1652" t="str">
            <v>대</v>
          </cell>
          <cell r="M1652">
            <v>62235</v>
          </cell>
          <cell r="N1652">
            <v>69006</v>
          </cell>
          <cell r="Q1652" t="str">
            <v>단순정비</v>
          </cell>
          <cell r="R1652">
            <v>33615</v>
          </cell>
        </row>
        <row r="1653">
          <cell r="B1653">
            <v>20002652</v>
          </cell>
          <cell r="E1653" t="str">
            <v>단순공사</v>
          </cell>
          <cell r="F1653" t="str">
            <v>[시간외]</v>
          </cell>
          <cell r="G1653" t="str">
            <v>정보통신 기기류</v>
          </cell>
          <cell r="H1653" t="str">
            <v>고압원격검침시스템</v>
          </cell>
          <cell r="I1653" t="str">
            <v>고압원격검침 자모뎀</v>
          </cell>
          <cell r="J1653" t="str">
            <v>이설</v>
          </cell>
          <cell r="K1653" t="str">
            <v>[시간외] 정보통신 기기류 고압원격검침시스템 고압원격검침 자모뎀 이설</v>
          </cell>
          <cell r="L1653" t="str">
            <v>대</v>
          </cell>
          <cell r="M1653">
            <v>140040</v>
          </cell>
          <cell r="N1653">
            <v>155267</v>
          </cell>
          <cell r="Q1653" t="str">
            <v>단순정비</v>
          </cell>
          <cell r="R1653">
            <v>75636</v>
          </cell>
        </row>
        <row r="1654">
          <cell r="B1654">
            <v>20002653</v>
          </cell>
          <cell r="E1654" t="str">
            <v>단순공사</v>
          </cell>
          <cell r="F1654" t="str">
            <v>[시간외]</v>
          </cell>
          <cell r="G1654" t="str">
            <v>정보통신 기기류</v>
          </cell>
          <cell r="H1654" t="str">
            <v>고압원격검침시스템</v>
          </cell>
          <cell r="I1654" t="str">
            <v>고압원격검침 자모뎀 점검</v>
          </cell>
          <cell r="J1654" t="str">
            <v>모뎀교체포함</v>
          </cell>
          <cell r="K1654" t="str">
            <v>[시간외] 정보통신 기기류 고압원격검침시스템 고압원격검침 자모뎀 점검 모뎀교체포함</v>
          </cell>
          <cell r="L1654" t="str">
            <v>대</v>
          </cell>
          <cell r="M1654">
            <v>62236</v>
          </cell>
          <cell r="N1654">
            <v>69006</v>
          </cell>
          <cell r="Q1654" t="str">
            <v>단순정비</v>
          </cell>
          <cell r="R1654">
            <v>33615</v>
          </cell>
        </row>
        <row r="1655">
          <cell r="B1655">
            <v>20002654</v>
          </cell>
          <cell r="E1655" t="str">
            <v>단순공사</v>
          </cell>
          <cell r="F1655" t="str">
            <v>[시간외]</v>
          </cell>
          <cell r="G1655" t="str">
            <v>정보통신 기기류</v>
          </cell>
          <cell r="H1655" t="str">
            <v>고압원격검침시스템</v>
          </cell>
          <cell r="I1655" t="str">
            <v>고압원격검침 자모뎀 점검</v>
          </cell>
          <cell r="J1655" t="str">
            <v>모뎀교체미포함</v>
          </cell>
          <cell r="K1655" t="str">
            <v>[시간외] 정보통신 기기류 고압원격검침시스템 고압원격검침 자모뎀 점검 모뎀교체미포함</v>
          </cell>
          <cell r="L1655" t="str">
            <v>대</v>
          </cell>
          <cell r="M1655">
            <v>32430</v>
          </cell>
          <cell r="N1655">
            <v>35511</v>
          </cell>
          <cell r="Q1655" t="str">
            <v>단순정비</v>
          </cell>
          <cell r="R1655">
            <v>17298</v>
          </cell>
        </row>
        <row r="1656">
          <cell r="B1656">
            <v>20002655</v>
          </cell>
          <cell r="E1656" t="str">
            <v>단순공사</v>
          </cell>
          <cell r="F1656" t="str">
            <v>[시간외]</v>
          </cell>
          <cell r="G1656" t="str">
            <v>정보통신 기기류</v>
          </cell>
          <cell r="H1656" t="str">
            <v>PC H/W 업그레이드(1)</v>
          </cell>
          <cell r="I1656" t="str">
            <v>PC H/W 업그레이드(1)</v>
          </cell>
          <cell r="J1656" t="str">
            <v>신증설</v>
          </cell>
          <cell r="K1656" t="str">
            <v>[시간외] 정보통신 기기류 PC H/W 업그레이드(1) PC H/W 업그레이드(1) 신증설</v>
          </cell>
          <cell r="L1656" t="str">
            <v>대</v>
          </cell>
          <cell r="M1656">
            <v>46730</v>
          </cell>
          <cell r="N1656">
            <v>49346</v>
          </cell>
          <cell r="Q1656" t="str">
            <v>단순정비</v>
          </cell>
          <cell r="R1656">
            <v>24038</v>
          </cell>
        </row>
        <row r="1657">
          <cell r="B1657">
            <v>20002656</v>
          </cell>
          <cell r="E1657" t="str">
            <v>단순공사</v>
          </cell>
          <cell r="F1657" t="str">
            <v>[시간외]</v>
          </cell>
          <cell r="G1657" t="str">
            <v>정보통신 기기류</v>
          </cell>
          <cell r="H1657" t="str">
            <v>PC H/W 업그레이드(2)</v>
          </cell>
          <cell r="I1657" t="str">
            <v>PC H/W 업그레이드(2)</v>
          </cell>
          <cell r="J1657" t="str">
            <v>신증설</v>
          </cell>
          <cell r="K1657" t="str">
            <v>[시간외] 정보통신 기기류 PC H/W 업그레이드(2) PC H/W 업그레이드(2) 신증설</v>
          </cell>
          <cell r="L1657" t="str">
            <v>대</v>
          </cell>
          <cell r="M1657">
            <v>208905</v>
          </cell>
          <cell r="N1657">
            <v>226920</v>
          </cell>
          <cell r="Q1657" t="str">
            <v>단순정비</v>
          </cell>
          <cell r="R1657">
            <v>110541</v>
          </cell>
        </row>
        <row r="1658">
          <cell r="B1658">
            <v>20002657</v>
          </cell>
          <cell r="E1658" t="str">
            <v>단순공사</v>
          </cell>
          <cell r="F1658" t="str">
            <v>[시간외]</v>
          </cell>
          <cell r="G1658" t="str">
            <v>정보통신 기기류</v>
          </cell>
          <cell r="H1658" t="str">
            <v>PC S/W 설치</v>
          </cell>
          <cell r="I1658" t="str">
            <v>PC S/W 설치</v>
          </cell>
          <cell r="J1658" t="str">
            <v>신증설</v>
          </cell>
          <cell r="K1658" t="str">
            <v>[시간외] 정보통신 기기류 PC S/W 설치 PC S/W 설치 신증설</v>
          </cell>
          <cell r="L1658" t="str">
            <v>대</v>
          </cell>
          <cell r="M1658">
            <v>162172</v>
          </cell>
          <cell r="N1658">
            <v>177570</v>
          </cell>
          <cell r="Q1658" t="str">
            <v>단순정비</v>
          </cell>
          <cell r="R1658">
            <v>86501</v>
          </cell>
        </row>
        <row r="1659">
          <cell r="B1659">
            <v>20002658</v>
          </cell>
          <cell r="E1659" t="str">
            <v>단순공사</v>
          </cell>
          <cell r="F1659" t="str">
            <v>[시간외]</v>
          </cell>
          <cell r="G1659" t="str">
            <v>정보통신 기기류</v>
          </cell>
          <cell r="H1659" t="str">
            <v>정보보호 S/W 설치</v>
          </cell>
          <cell r="I1659" t="str">
            <v>정보보호 S/W 설치</v>
          </cell>
          <cell r="J1659" t="str">
            <v>신증설</v>
          </cell>
          <cell r="K1659" t="str">
            <v>[시간외] 정보통신 기기류 정보보호 S/W 설치 정보보호 S/W 설치 신증설</v>
          </cell>
          <cell r="L1659" t="str">
            <v>대</v>
          </cell>
          <cell r="M1659">
            <v>18089</v>
          </cell>
          <cell r="N1659">
            <v>18089</v>
          </cell>
          <cell r="Q1659" t="str">
            <v>단순정비</v>
          </cell>
          <cell r="R1659">
            <v>8811</v>
          </cell>
        </row>
        <row r="1660">
          <cell r="B1660">
            <v>20002659</v>
          </cell>
          <cell r="E1660" t="str">
            <v>단순공사</v>
          </cell>
          <cell r="F1660" t="str">
            <v>[시간외]</v>
          </cell>
          <cell r="G1660" t="str">
            <v>정보통신 기기류</v>
          </cell>
          <cell r="H1660" t="str">
            <v>D-TRS 서버 GIS DATA 이관작업</v>
          </cell>
          <cell r="I1660" t="str">
            <v>D-TRS 서버 GIS DATA 이관작업</v>
          </cell>
          <cell r="J1660" t="str">
            <v>D-TRS 서버 GIS DATA 이관작업</v>
          </cell>
          <cell r="K1660" t="str">
            <v>[시간외] 정보통신 기기류 D-TRS 서버 GIS DATA 이관작업 D-TRS 서버 GIS DATA 이관작업 D-TRS 서버 GIS DATA 이관작업</v>
          </cell>
          <cell r="L1660" t="str">
            <v>대</v>
          </cell>
          <cell r="M1660">
            <v>861546</v>
          </cell>
          <cell r="N1660">
            <v>861546</v>
          </cell>
          <cell r="Q1660" t="str">
            <v>단순정비</v>
          </cell>
          <cell r="R1660">
            <v>419693</v>
          </cell>
        </row>
        <row r="1661">
          <cell r="B1661">
            <v>20002660</v>
          </cell>
          <cell r="E1661" t="str">
            <v>단순공사</v>
          </cell>
          <cell r="F1661" t="str">
            <v>[시간외]</v>
          </cell>
          <cell r="G1661" t="str">
            <v>정보통신 기기류</v>
          </cell>
          <cell r="H1661" t="str">
            <v>가상사설망 단말장치 설치</v>
          </cell>
          <cell r="I1661" t="str">
            <v>가상사설망 단말장치 설치</v>
          </cell>
          <cell r="J1661" t="str">
            <v>신증설</v>
          </cell>
          <cell r="K1661" t="str">
            <v>[시간외] 정보통신 기기류 가상사설망 단말장치 설치 가상사설망 단말장치 설치 신증설</v>
          </cell>
          <cell r="L1661" t="str">
            <v>대</v>
          </cell>
          <cell r="M1661">
            <v>208905</v>
          </cell>
          <cell r="N1661">
            <v>226920</v>
          </cell>
          <cell r="Q1661" t="str">
            <v>단순정비</v>
          </cell>
          <cell r="R1661">
            <v>110541</v>
          </cell>
        </row>
        <row r="1662">
          <cell r="B1662">
            <v>20002661</v>
          </cell>
          <cell r="E1662" t="str">
            <v>단순공사</v>
          </cell>
          <cell r="F1662" t="str">
            <v>[시간외]</v>
          </cell>
          <cell r="G1662" t="str">
            <v>정보통신 기기류</v>
          </cell>
          <cell r="H1662" t="str">
            <v>가상사설망 단말장치 설치</v>
          </cell>
          <cell r="I1662" t="str">
            <v>가상사설망 단말장치 설치</v>
          </cell>
          <cell r="J1662" t="str">
            <v>철거(불용)</v>
          </cell>
          <cell r="K1662" t="str">
            <v>[시간외] 정보통신 기기류 가상사설망 단말장치 설치 가상사설망 단말장치 설치 철거(불용)</v>
          </cell>
          <cell r="L1662" t="str">
            <v>대</v>
          </cell>
          <cell r="M1662">
            <v>62668</v>
          </cell>
          <cell r="N1662">
            <v>68073</v>
          </cell>
          <cell r="Q1662" t="str">
            <v>단순정비</v>
          </cell>
          <cell r="R1662">
            <v>33161</v>
          </cell>
        </row>
        <row r="1663">
          <cell r="B1663">
            <v>20002662</v>
          </cell>
          <cell r="E1663" t="str">
            <v>단순공사</v>
          </cell>
          <cell r="F1663" t="str">
            <v>[시간외]</v>
          </cell>
          <cell r="G1663" t="str">
            <v>정보통신 기기류</v>
          </cell>
          <cell r="H1663" t="str">
            <v>가상사설망 단말장치 설치</v>
          </cell>
          <cell r="I1663" t="str">
            <v>가상사설망 단말장치 설치</v>
          </cell>
          <cell r="J1663" t="str">
            <v>철거(재사용)</v>
          </cell>
          <cell r="K1663" t="str">
            <v>[시간외] 정보통신 기기류 가상사설망 단말장치 설치 가상사설망 단말장치 설치 철거(재사용)</v>
          </cell>
          <cell r="L1663" t="str">
            <v>대</v>
          </cell>
          <cell r="M1663">
            <v>111414</v>
          </cell>
          <cell r="N1663">
            <v>181532</v>
          </cell>
          <cell r="Q1663" t="str">
            <v>단순정비</v>
          </cell>
          <cell r="R1663">
            <v>88431</v>
          </cell>
        </row>
        <row r="1664">
          <cell r="B1664">
            <v>20002663</v>
          </cell>
          <cell r="E1664" t="str">
            <v>단순공사</v>
          </cell>
          <cell r="F1664" t="str">
            <v>[시간외]</v>
          </cell>
          <cell r="G1664" t="str">
            <v>정보통신 기기류</v>
          </cell>
          <cell r="H1664" t="str">
            <v>가상사설망 단말장치 설치</v>
          </cell>
          <cell r="I1664" t="str">
            <v>가상사설망 단말장치 설치</v>
          </cell>
          <cell r="J1664" t="str">
            <v>이설</v>
          </cell>
          <cell r="K1664" t="str">
            <v>[시간외] 정보통신 기기류 가상사설망 단말장치 설치 가상사설망 단말장치 설치 이설</v>
          </cell>
          <cell r="L1664" t="str">
            <v>대</v>
          </cell>
          <cell r="M1664">
            <v>376036</v>
          </cell>
          <cell r="N1664">
            <v>408461</v>
          </cell>
          <cell r="Q1664" t="str">
            <v>단순정비</v>
          </cell>
          <cell r="R1664">
            <v>198977</v>
          </cell>
        </row>
        <row r="1665">
          <cell r="B1665">
            <v>20002664</v>
          </cell>
          <cell r="E1665" t="str">
            <v>단순공사</v>
          </cell>
          <cell r="F1665" t="str">
            <v>[시간외]</v>
          </cell>
          <cell r="G1665" t="str">
            <v>정보통신 기기류</v>
          </cell>
          <cell r="H1665" t="str">
            <v>배전자동화 통신장치 점검</v>
          </cell>
          <cell r="I1665" t="str">
            <v>전용선망점검</v>
          </cell>
          <cell r="J1665" t="str">
            <v>단순점검</v>
          </cell>
          <cell r="K1665" t="str">
            <v>[시간외] 정보통신 기기류 배전자동화 통신장치 점검 전용선망점검 단순점검</v>
          </cell>
          <cell r="L1665" t="str">
            <v>대</v>
          </cell>
          <cell r="M1665">
            <v>367876</v>
          </cell>
          <cell r="N1665">
            <v>409395</v>
          </cell>
          <cell r="Q1665" t="str">
            <v>지장전주</v>
          </cell>
          <cell r="R1665">
            <v>166193</v>
          </cell>
        </row>
        <row r="1666">
          <cell r="B1666">
            <v>20002665</v>
          </cell>
          <cell r="E1666" t="str">
            <v>단순공사</v>
          </cell>
          <cell r="F1666" t="str">
            <v>[시간외]</v>
          </cell>
          <cell r="G1666" t="str">
            <v>정보통신 기기류</v>
          </cell>
          <cell r="H1666" t="str">
            <v>배전자동화 통신장치 점검</v>
          </cell>
          <cell r="I1666" t="str">
            <v>전용선망점검</v>
          </cell>
          <cell r="J1666" t="str">
            <v>정밀점검</v>
          </cell>
          <cell r="K1666" t="str">
            <v>[시간외] 정보통신 기기류 배전자동화 통신장치 점검 전용선망점검 정밀점검</v>
          </cell>
          <cell r="L1666" t="str">
            <v>대</v>
          </cell>
          <cell r="M1666">
            <v>573913</v>
          </cell>
          <cell r="N1666">
            <v>637242</v>
          </cell>
          <cell r="Q1666" t="str">
            <v>지장전주</v>
          </cell>
          <cell r="R1666">
            <v>258688</v>
          </cell>
        </row>
        <row r="1667">
          <cell r="B1667">
            <v>20002666</v>
          </cell>
          <cell r="E1667" t="str">
            <v>단순공사</v>
          </cell>
          <cell r="F1667" t="str">
            <v>[시간외]</v>
          </cell>
          <cell r="G1667" t="str">
            <v>정보통신 기기류</v>
          </cell>
          <cell r="H1667" t="str">
            <v>배전자동화 통신장치 점검</v>
          </cell>
          <cell r="I1667" t="str">
            <v>TRS망점검</v>
          </cell>
          <cell r="J1667" t="str">
            <v>단순점검</v>
          </cell>
          <cell r="K1667" t="str">
            <v>[시간외] 정보통신 기기류 배전자동화 통신장치 점검 TRS망점검 단순점검</v>
          </cell>
          <cell r="L1667" t="str">
            <v>대</v>
          </cell>
          <cell r="M1667">
            <v>433159</v>
          </cell>
          <cell r="N1667">
            <v>482252</v>
          </cell>
          <cell r="Q1667" t="str">
            <v>지장전주</v>
          </cell>
          <cell r="R1667">
            <v>195770</v>
          </cell>
        </row>
        <row r="1668">
          <cell r="B1668">
            <v>20002667</v>
          </cell>
          <cell r="E1668" t="str">
            <v>단순공사</v>
          </cell>
          <cell r="F1668" t="str">
            <v>[시간외]</v>
          </cell>
          <cell r="G1668" t="str">
            <v>정보통신 기기류</v>
          </cell>
          <cell r="H1668" t="str">
            <v>배전자동화 통신장치 점검</v>
          </cell>
          <cell r="I1668" t="str">
            <v>TRS망점검</v>
          </cell>
          <cell r="J1668" t="str">
            <v>정밀점검</v>
          </cell>
          <cell r="K1668" t="str">
            <v>[시간외] 정보통신 기기류 배전자동화 통신장치 점검 TRS망점검 정밀점검</v>
          </cell>
          <cell r="L1668" t="str">
            <v>대</v>
          </cell>
          <cell r="M1668">
            <v>676451</v>
          </cell>
          <cell r="N1668">
            <v>751965</v>
          </cell>
          <cell r="Q1668" t="str">
            <v>지장전주</v>
          </cell>
          <cell r="R1668">
            <v>305260</v>
          </cell>
        </row>
        <row r="1669">
          <cell r="B1669">
            <v>20002668</v>
          </cell>
          <cell r="E1669" t="str">
            <v>단순공사</v>
          </cell>
          <cell r="F1669" t="str">
            <v>[시간외]</v>
          </cell>
          <cell r="G1669" t="str">
            <v>정보통신 기기류</v>
          </cell>
          <cell r="H1669" t="str">
            <v>배전자동화 통신장치 점검</v>
          </cell>
          <cell r="I1669" t="str">
            <v>무선망점검</v>
          </cell>
          <cell r="J1669" t="str">
            <v>단순점검</v>
          </cell>
          <cell r="K1669" t="str">
            <v>[시간외] 정보통신 기기류 배전자동화 통신장치 점검 무선망점검 단순점검</v>
          </cell>
          <cell r="L1669" t="str">
            <v>대</v>
          </cell>
          <cell r="M1669">
            <v>374608</v>
          </cell>
          <cell r="N1669">
            <v>416459</v>
          </cell>
          <cell r="Q1669" t="str">
            <v>지장전주</v>
          </cell>
          <cell r="R1669">
            <v>169061</v>
          </cell>
        </row>
        <row r="1670">
          <cell r="B1670">
            <v>20002669</v>
          </cell>
          <cell r="E1670" t="str">
            <v>단순공사</v>
          </cell>
          <cell r="F1670" t="str">
            <v>[시간외]</v>
          </cell>
          <cell r="G1670" t="str">
            <v>정보통신 기기류</v>
          </cell>
          <cell r="H1670" t="str">
            <v>배전자동화 통신장치 점검</v>
          </cell>
          <cell r="I1670" t="str">
            <v>무선망점검</v>
          </cell>
          <cell r="J1670" t="str">
            <v>정밀점검</v>
          </cell>
          <cell r="K1670" t="str">
            <v>[시간외] 정보통신 기기류 배전자동화 통신장치 점검 무선망점검 정밀점검</v>
          </cell>
          <cell r="L1670" t="str">
            <v>대</v>
          </cell>
          <cell r="M1670">
            <v>548709</v>
          </cell>
          <cell r="N1670">
            <v>608417</v>
          </cell>
          <cell r="Q1670" t="str">
            <v>지장전주</v>
          </cell>
          <cell r="R1670">
            <v>246986</v>
          </cell>
        </row>
        <row r="1671">
          <cell r="B1671">
            <v>20002670</v>
          </cell>
          <cell r="E1671" t="str">
            <v>단순공사</v>
          </cell>
          <cell r="F1671" t="str">
            <v>[시간외]</v>
          </cell>
          <cell r="G1671" t="str">
            <v>정보통신 기기류</v>
          </cell>
          <cell r="H1671" t="str">
            <v>배전자동화 통신장치 점검</v>
          </cell>
          <cell r="I1671" t="str">
            <v>광통신망점검</v>
          </cell>
          <cell r="J1671" t="str">
            <v>단순점검</v>
          </cell>
          <cell r="K1671" t="str">
            <v>[시간외] 정보통신 기기류 배전자동화 통신장치 점검 광통신망점검 단순점검</v>
          </cell>
          <cell r="L1671" t="str">
            <v>대</v>
          </cell>
          <cell r="M1671">
            <v>490417</v>
          </cell>
          <cell r="N1671">
            <v>516162</v>
          </cell>
          <cell r="Q1671" t="str">
            <v>지장전주</v>
          </cell>
          <cell r="R1671">
            <v>209535</v>
          </cell>
        </row>
        <row r="1672">
          <cell r="B1672">
            <v>20002671</v>
          </cell>
          <cell r="E1672" t="str">
            <v>단순공사</v>
          </cell>
          <cell r="F1672" t="str">
            <v>[시간외]</v>
          </cell>
          <cell r="G1672" t="str">
            <v>정보통신 기기류</v>
          </cell>
          <cell r="H1672" t="str">
            <v>배전자동화 통신장치 점검</v>
          </cell>
          <cell r="I1672" t="str">
            <v>광통신망점검</v>
          </cell>
          <cell r="J1672" t="str">
            <v>정밀점검</v>
          </cell>
          <cell r="K1672" t="str">
            <v>[시간외] 정보통신 기기류 배전자동화 통신장치 점검 광통신망점검 정밀점검</v>
          </cell>
          <cell r="L1672" t="str">
            <v>대</v>
          </cell>
          <cell r="M1672">
            <v>753802</v>
          </cell>
          <cell r="N1672">
            <v>798990</v>
          </cell>
          <cell r="Q1672" t="str">
            <v>지장전주</v>
          </cell>
          <cell r="R1672">
            <v>324349</v>
          </cell>
        </row>
        <row r="1673">
          <cell r="B1673">
            <v>20002672</v>
          </cell>
          <cell r="E1673" t="str">
            <v>단순공사</v>
          </cell>
          <cell r="F1673" t="str">
            <v>[시간외]</v>
          </cell>
          <cell r="G1673" t="str">
            <v>정보통신 기기류</v>
          </cell>
          <cell r="H1673" t="str">
            <v>통신케이블</v>
          </cell>
          <cell r="I1673" t="str">
            <v>인터폰선 0.6mm x 2P</v>
          </cell>
          <cell r="J1673" t="str">
            <v>신증설</v>
          </cell>
          <cell r="K1673" t="str">
            <v>[시간외] 정보통신 기기류 통신케이블 인터폰선 0.6mm x 2P 신증설</v>
          </cell>
          <cell r="L1673" t="str">
            <v>M</v>
          </cell>
          <cell r="M1673">
            <v>10109</v>
          </cell>
          <cell r="N1673">
            <v>10517</v>
          </cell>
          <cell r="Q1673" t="str">
            <v>단순정비</v>
          </cell>
          <cell r="R1673">
            <v>5123</v>
          </cell>
        </row>
        <row r="1674">
          <cell r="B1674">
            <v>20002673</v>
          </cell>
          <cell r="E1674" t="str">
            <v>단순공사</v>
          </cell>
          <cell r="F1674" t="str">
            <v>[시간외]</v>
          </cell>
          <cell r="G1674" t="str">
            <v>정보통신 기기류</v>
          </cell>
          <cell r="H1674" t="str">
            <v>통신케이블</v>
          </cell>
          <cell r="I1674" t="str">
            <v>인터폰선 0.6mm x 2P</v>
          </cell>
          <cell r="J1674" t="str">
            <v>철거(불용)</v>
          </cell>
          <cell r="K1674" t="str">
            <v>[시간외] 정보통신 기기류 통신케이블 인터폰선 0.6mm x 2P 철거(불용)</v>
          </cell>
          <cell r="L1674" t="str">
            <v>M</v>
          </cell>
          <cell r="M1674">
            <v>5054</v>
          </cell>
          <cell r="N1674">
            <v>5256</v>
          </cell>
          <cell r="Q1674" t="str">
            <v>단순정비</v>
          </cell>
          <cell r="R1674">
            <v>2560</v>
          </cell>
        </row>
        <row r="1675">
          <cell r="B1675">
            <v>20002674</v>
          </cell>
          <cell r="E1675" t="str">
            <v>단순공사</v>
          </cell>
          <cell r="F1675" t="str">
            <v>[시간외]</v>
          </cell>
          <cell r="G1675" t="str">
            <v>정보통신 기기류</v>
          </cell>
          <cell r="H1675" t="str">
            <v>통신케이블</v>
          </cell>
          <cell r="I1675" t="str">
            <v>인터폰선 0.6mm x 2P</v>
          </cell>
          <cell r="J1675" t="str">
            <v>철거(재사용)</v>
          </cell>
          <cell r="K1675" t="str">
            <v>[시간외] 정보통신 기기류 통신케이블 인터폰선 0.6mm x 2P 철거(재사용)</v>
          </cell>
          <cell r="L1675" t="str">
            <v>M</v>
          </cell>
          <cell r="M1675">
            <v>5390</v>
          </cell>
          <cell r="N1675">
            <v>8412</v>
          </cell>
          <cell r="Q1675" t="str">
            <v>단순정비</v>
          </cell>
          <cell r="R1675">
            <v>4097</v>
          </cell>
        </row>
        <row r="1676">
          <cell r="B1676">
            <v>20002675</v>
          </cell>
          <cell r="E1676" t="str">
            <v>단순공사</v>
          </cell>
          <cell r="F1676" t="str">
            <v>[시간외]</v>
          </cell>
          <cell r="G1676" t="str">
            <v>정보통신 기기류</v>
          </cell>
          <cell r="H1676" t="str">
            <v>통신케이블</v>
          </cell>
          <cell r="I1676" t="str">
            <v>인터폰선 0.6mm x 2P</v>
          </cell>
          <cell r="J1676" t="str">
            <v>이설</v>
          </cell>
          <cell r="K1676" t="str">
            <v>[시간외] 정보통신 기기류 통신케이블 인터폰선 0.6mm x 2P 이설</v>
          </cell>
          <cell r="L1676" t="str">
            <v>M</v>
          </cell>
          <cell r="M1676">
            <v>18197</v>
          </cell>
          <cell r="N1676">
            <v>18935</v>
          </cell>
          <cell r="Q1676" t="str">
            <v>단순정비</v>
          </cell>
          <cell r="R1676">
            <v>9223</v>
          </cell>
        </row>
        <row r="1677">
          <cell r="B1677">
            <v>20002676</v>
          </cell>
          <cell r="E1677" t="str">
            <v>단순공사</v>
          </cell>
          <cell r="F1677" t="str">
            <v>[시간외]</v>
          </cell>
          <cell r="G1677" t="str">
            <v>정보통신 기기류</v>
          </cell>
          <cell r="H1677" t="str">
            <v>통신케이블</v>
          </cell>
          <cell r="I1677" t="str">
            <v>컴퓨터용 0.5㎟ x 4C 실드</v>
          </cell>
          <cell r="J1677" t="str">
            <v>신증설</v>
          </cell>
          <cell r="K1677" t="str">
            <v>[시간외] 정보통신 기기류 통신케이블 컴퓨터용 0.5㎟ x 4C 실드 신증설</v>
          </cell>
          <cell r="L1677" t="str">
            <v>M</v>
          </cell>
          <cell r="M1677">
            <v>10702</v>
          </cell>
          <cell r="N1677">
            <v>11135</v>
          </cell>
          <cell r="Q1677" t="str">
            <v>단순정비</v>
          </cell>
          <cell r="R1677">
            <v>5424</v>
          </cell>
        </row>
        <row r="1678">
          <cell r="B1678">
            <v>20002677</v>
          </cell>
          <cell r="E1678" t="str">
            <v>단순공사</v>
          </cell>
          <cell r="F1678" t="str">
            <v>[시간외]</v>
          </cell>
          <cell r="G1678" t="str">
            <v>정보통신 기기류</v>
          </cell>
          <cell r="H1678" t="str">
            <v>통신케이블</v>
          </cell>
          <cell r="I1678" t="str">
            <v>컴퓨터용 0.5㎟ x 4C 실드</v>
          </cell>
          <cell r="J1678" t="str">
            <v>철거(불용)</v>
          </cell>
          <cell r="K1678" t="str">
            <v>[시간외] 정보통신 기기류 통신케이블 컴퓨터용 0.5㎟ x 4C 실드 철거(불용)</v>
          </cell>
          <cell r="L1678" t="str">
            <v>M</v>
          </cell>
          <cell r="M1678">
            <v>3209</v>
          </cell>
          <cell r="N1678">
            <v>3338</v>
          </cell>
          <cell r="Q1678" t="str">
            <v>단순정비</v>
          </cell>
          <cell r="R1678">
            <v>1626</v>
          </cell>
        </row>
        <row r="1679">
          <cell r="B1679">
            <v>20002678</v>
          </cell>
          <cell r="E1679" t="str">
            <v>단순공사</v>
          </cell>
          <cell r="F1679" t="str">
            <v>[시간외]</v>
          </cell>
          <cell r="G1679" t="str">
            <v>정보통신 기기류</v>
          </cell>
          <cell r="H1679" t="str">
            <v>통신케이블</v>
          </cell>
          <cell r="I1679" t="str">
            <v>컴퓨터용 0.5㎟ x 4C 실드</v>
          </cell>
          <cell r="J1679" t="str">
            <v>철거(재사용)</v>
          </cell>
          <cell r="K1679" t="str">
            <v>[시간외] 정보통신 기기류 통신케이블 컴퓨터용 0.5㎟ x 4C 실드 철거(재사용)</v>
          </cell>
          <cell r="L1679" t="str">
            <v>M</v>
          </cell>
          <cell r="M1679">
            <v>5708</v>
          </cell>
          <cell r="N1679">
            <v>8907</v>
          </cell>
          <cell r="Q1679" t="str">
            <v>단순정비</v>
          </cell>
          <cell r="R1679">
            <v>4338</v>
          </cell>
        </row>
        <row r="1680">
          <cell r="B1680">
            <v>20002679</v>
          </cell>
          <cell r="E1680" t="str">
            <v>단순공사</v>
          </cell>
          <cell r="F1680" t="str">
            <v>[시간외]</v>
          </cell>
          <cell r="G1680" t="str">
            <v>정보통신 기기류</v>
          </cell>
          <cell r="H1680" t="str">
            <v>통신케이블</v>
          </cell>
          <cell r="I1680" t="str">
            <v>컴퓨터용 0.5㎟ x 4C 실드</v>
          </cell>
          <cell r="J1680" t="str">
            <v>이설</v>
          </cell>
          <cell r="K1680" t="str">
            <v>[시간외] 정보통신 기기류 통신케이블 컴퓨터용 0.5㎟ x 4C 실드 이설</v>
          </cell>
          <cell r="L1680" t="str">
            <v>M</v>
          </cell>
          <cell r="M1680">
            <v>19270</v>
          </cell>
          <cell r="N1680">
            <v>20048</v>
          </cell>
          <cell r="Q1680" t="str">
            <v>단순정비</v>
          </cell>
          <cell r="R1680">
            <v>9766</v>
          </cell>
        </row>
        <row r="1681">
          <cell r="B1681">
            <v>20002680</v>
          </cell>
          <cell r="E1681" t="str">
            <v>단순공사</v>
          </cell>
          <cell r="F1681" t="str">
            <v>[시간외]</v>
          </cell>
          <cell r="G1681" t="str">
            <v>정보통신 기기류</v>
          </cell>
          <cell r="H1681" t="str">
            <v>통신케이블</v>
          </cell>
          <cell r="I1681" t="str">
            <v>SWV-SH-10C</v>
          </cell>
          <cell r="J1681" t="str">
            <v>신증설</v>
          </cell>
          <cell r="K1681" t="str">
            <v>[시간외] 정보통신 기기류 통신케이블 SWV-SH-10C 신증설</v>
          </cell>
          <cell r="L1681" t="str">
            <v>M</v>
          </cell>
          <cell r="M1681">
            <v>24907</v>
          </cell>
          <cell r="N1681">
            <v>26334</v>
          </cell>
          <cell r="Q1681" t="str">
            <v>단순정비</v>
          </cell>
          <cell r="R1681">
            <v>12828</v>
          </cell>
        </row>
        <row r="1682">
          <cell r="B1682">
            <v>20002681</v>
          </cell>
          <cell r="E1682" t="str">
            <v>단순공사</v>
          </cell>
          <cell r="F1682" t="str">
            <v>[시간외]</v>
          </cell>
          <cell r="G1682" t="str">
            <v>정보통신 기기류</v>
          </cell>
          <cell r="H1682" t="str">
            <v>통신케이블</v>
          </cell>
          <cell r="I1682" t="str">
            <v>SWV-SH-10C</v>
          </cell>
          <cell r="J1682" t="str">
            <v>철거(불용)</v>
          </cell>
          <cell r="K1682" t="str">
            <v>[시간외] 정보통신 기기류 통신케이블 SWV-SH-10C 철거(불용)</v>
          </cell>
          <cell r="L1682" t="str">
            <v>M</v>
          </cell>
          <cell r="M1682">
            <v>7468</v>
          </cell>
          <cell r="N1682">
            <v>7895</v>
          </cell>
          <cell r="Q1682" t="str">
            <v>단순정비</v>
          </cell>
          <cell r="R1682">
            <v>3845</v>
          </cell>
        </row>
        <row r="1683">
          <cell r="B1683">
            <v>20002682</v>
          </cell>
          <cell r="E1683" t="str">
            <v>단순공사</v>
          </cell>
          <cell r="F1683" t="str">
            <v>[시간외]</v>
          </cell>
          <cell r="G1683" t="str">
            <v>정보통신 기기류</v>
          </cell>
          <cell r="H1683" t="str">
            <v>통신케이블</v>
          </cell>
          <cell r="I1683" t="str">
            <v>SWV-SH-10C</v>
          </cell>
          <cell r="J1683" t="str">
            <v>철거(재사용)</v>
          </cell>
          <cell r="K1683" t="str">
            <v>[시간외] 정보통신 기기류 통신케이블 SWV-SH-10C 철거(재사용)</v>
          </cell>
          <cell r="L1683" t="str">
            <v>M</v>
          </cell>
          <cell r="M1683">
            <v>13284</v>
          </cell>
          <cell r="N1683">
            <v>21068</v>
          </cell>
          <cell r="Q1683" t="str">
            <v>단순정비</v>
          </cell>
          <cell r="R1683">
            <v>10263</v>
          </cell>
        </row>
        <row r="1684">
          <cell r="B1684">
            <v>20002683</v>
          </cell>
          <cell r="E1684" t="str">
            <v>단순공사</v>
          </cell>
          <cell r="F1684" t="str">
            <v>[시간외]</v>
          </cell>
          <cell r="G1684" t="str">
            <v>정보통신 기기류</v>
          </cell>
          <cell r="H1684" t="str">
            <v>통신케이블</v>
          </cell>
          <cell r="I1684" t="str">
            <v>SWV-SH-10C</v>
          </cell>
          <cell r="J1684" t="str">
            <v>이설</v>
          </cell>
          <cell r="K1684" t="str">
            <v>[시간외] 정보통신 기기류 통신케이블 SWV-SH-10C 이설</v>
          </cell>
          <cell r="L1684" t="str">
            <v>M</v>
          </cell>
          <cell r="M1684">
            <v>44835</v>
          </cell>
          <cell r="N1684">
            <v>47406</v>
          </cell>
          <cell r="Q1684" t="str">
            <v>단순정비</v>
          </cell>
          <cell r="R1684">
            <v>23093</v>
          </cell>
        </row>
        <row r="1685">
          <cell r="B1685">
            <v>20002684</v>
          </cell>
          <cell r="E1685" t="str">
            <v>단순공사</v>
          </cell>
          <cell r="F1685" t="str">
            <v>[시간외]</v>
          </cell>
          <cell r="G1685" t="str">
            <v>정보통신 케이블 및 콘넥터류</v>
          </cell>
          <cell r="H1685" t="str">
            <v>LAN케이블</v>
          </cell>
          <cell r="I1685" t="str">
            <v>UTP 4Pr</v>
          </cell>
          <cell r="J1685" t="str">
            <v>신증설</v>
          </cell>
          <cell r="K1685" t="str">
            <v>[시간외] 정보통신 케이블 및 콘넥터류 LAN케이블 UTP 4Pr 신증설</v>
          </cell>
          <cell r="L1685" t="str">
            <v>M</v>
          </cell>
          <cell r="M1685">
            <v>8918</v>
          </cell>
          <cell r="N1685">
            <v>9279</v>
          </cell>
          <cell r="Q1685" t="str">
            <v>단순정비</v>
          </cell>
          <cell r="R1685">
            <v>4520</v>
          </cell>
        </row>
        <row r="1686">
          <cell r="B1686">
            <v>20002685</v>
          </cell>
          <cell r="E1686" t="str">
            <v>단순공사</v>
          </cell>
          <cell r="F1686" t="str">
            <v>[시간외]</v>
          </cell>
          <cell r="G1686" t="str">
            <v>정보통신 케이블 및 콘넥터류</v>
          </cell>
          <cell r="H1686" t="str">
            <v>LAN케이블</v>
          </cell>
          <cell r="I1686" t="str">
            <v>UTP 4Pr</v>
          </cell>
          <cell r="J1686" t="str">
            <v>철거(불용)</v>
          </cell>
          <cell r="K1686" t="str">
            <v>[시간외] 정보통신 케이블 및 콘넥터류 LAN케이블 UTP 4Pr 철거(불용)</v>
          </cell>
          <cell r="L1686" t="str">
            <v>M</v>
          </cell>
          <cell r="M1686">
            <v>2672</v>
          </cell>
          <cell r="N1686">
            <v>2783</v>
          </cell>
          <cell r="Q1686" t="str">
            <v>단순정비</v>
          </cell>
          <cell r="R1686">
            <v>1355</v>
          </cell>
        </row>
        <row r="1687">
          <cell r="B1687">
            <v>20002686</v>
          </cell>
          <cell r="E1687" t="str">
            <v>단순공사</v>
          </cell>
          <cell r="F1687" t="str">
            <v>[시간외]</v>
          </cell>
          <cell r="G1687" t="str">
            <v>정보통신 케이블 및 콘넥터류</v>
          </cell>
          <cell r="H1687" t="str">
            <v>LAN케이블</v>
          </cell>
          <cell r="I1687" t="str">
            <v>UTP 4Pr</v>
          </cell>
          <cell r="J1687" t="str">
            <v>철거(재사용)</v>
          </cell>
          <cell r="K1687" t="str">
            <v>[시간외] 정보통신 케이블 및 콘넥터류 LAN케이블 UTP 4Pr 철거(재사용)</v>
          </cell>
          <cell r="L1687" t="str">
            <v>M</v>
          </cell>
          <cell r="M1687">
            <v>4755</v>
          </cell>
          <cell r="N1687">
            <v>7421</v>
          </cell>
          <cell r="Q1687" t="str">
            <v>단순정비</v>
          </cell>
          <cell r="R1687">
            <v>3615</v>
          </cell>
        </row>
        <row r="1688">
          <cell r="B1688">
            <v>20002687</v>
          </cell>
          <cell r="E1688" t="str">
            <v>단순공사</v>
          </cell>
          <cell r="F1688" t="str">
            <v>[시간외]</v>
          </cell>
          <cell r="G1688" t="str">
            <v>정보통신 케이블 및 콘넥터류</v>
          </cell>
          <cell r="H1688" t="str">
            <v>LAN케이블</v>
          </cell>
          <cell r="I1688" t="str">
            <v>UTP 4Pr</v>
          </cell>
          <cell r="J1688" t="str">
            <v>이설</v>
          </cell>
          <cell r="K1688" t="str">
            <v>[시간외] 정보통신 케이블 및 콘넥터류 LAN케이블 UTP 4Pr 이설</v>
          </cell>
          <cell r="L1688" t="str">
            <v>M</v>
          </cell>
          <cell r="M1688">
            <v>16057</v>
          </cell>
          <cell r="N1688">
            <v>16706</v>
          </cell>
          <cell r="Q1688" t="str">
            <v>단순정비</v>
          </cell>
          <cell r="R1688">
            <v>8138</v>
          </cell>
        </row>
        <row r="1689">
          <cell r="B1689">
            <v>20002688</v>
          </cell>
          <cell r="E1689" t="str">
            <v>단순공사</v>
          </cell>
          <cell r="F1689" t="str">
            <v>[시간외]</v>
          </cell>
          <cell r="G1689" t="str">
            <v>정보통신 케이블 및 콘넥터류</v>
          </cell>
          <cell r="H1689" t="str">
            <v>LAN케이블</v>
          </cell>
          <cell r="I1689" t="str">
            <v>UTP 4Pr(행사/회의지원)</v>
          </cell>
          <cell r="J1689" t="str">
            <v>신증설</v>
          </cell>
          <cell r="K1689" t="str">
            <v>[시간외] 정보통신 케이블 및 콘넥터류 LAN케이블 UTP 4Pr(행사/회의지원) 신증설</v>
          </cell>
          <cell r="L1689" t="str">
            <v>M</v>
          </cell>
          <cell r="M1689">
            <v>7133</v>
          </cell>
          <cell r="N1689">
            <v>7421</v>
          </cell>
          <cell r="Q1689" t="str">
            <v>단순정비</v>
          </cell>
          <cell r="R1689">
            <v>3615</v>
          </cell>
        </row>
        <row r="1690">
          <cell r="B1690">
            <v>20002689</v>
          </cell>
          <cell r="E1690" t="str">
            <v>단순공사</v>
          </cell>
          <cell r="F1690" t="str">
            <v>[시간외]</v>
          </cell>
          <cell r="G1690" t="str">
            <v>정보통신 케이블 및 콘넥터류</v>
          </cell>
          <cell r="H1690" t="str">
            <v>LAN케이블</v>
          </cell>
          <cell r="I1690" t="str">
            <v>UTP 4Pr(행사/회의지원)</v>
          </cell>
          <cell r="J1690" t="str">
            <v>철거(불용)</v>
          </cell>
          <cell r="K1690" t="str">
            <v>[시간외] 정보통신 케이블 및 콘넥터류 LAN케이블 UTP 4Pr(행사/회의지원) 철거(불용)</v>
          </cell>
          <cell r="L1690" t="str">
            <v>M</v>
          </cell>
          <cell r="M1690">
            <v>7133</v>
          </cell>
          <cell r="N1690">
            <v>7421</v>
          </cell>
          <cell r="Q1690" t="str">
            <v>단순정비</v>
          </cell>
          <cell r="R1690">
            <v>3615</v>
          </cell>
        </row>
        <row r="1691">
          <cell r="B1691">
            <v>20002690</v>
          </cell>
          <cell r="E1691" t="str">
            <v>단순공사</v>
          </cell>
          <cell r="F1691" t="str">
            <v>[시간외]</v>
          </cell>
          <cell r="G1691" t="str">
            <v>정보통신 케이블 및 콘넥터류</v>
          </cell>
          <cell r="H1691" t="str">
            <v>LAN케이블</v>
          </cell>
          <cell r="I1691" t="str">
            <v>UTP 25Pr</v>
          </cell>
          <cell r="J1691" t="str">
            <v>신증설</v>
          </cell>
          <cell r="K1691" t="str">
            <v>[시간외] 정보통신 케이블 및 콘넥터류 LAN케이블 UTP 25Pr 신증설</v>
          </cell>
          <cell r="L1691" t="str">
            <v>M</v>
          </cell>
          <cell r="M1691">
            <v>14272</v>
          </cell>
          <cell r="N1691">
            <v>14847</v>
          </cell>
          <cell r="Q1691" t="str">
            <v>단순정비</v>
          </cell>
          <cell r="R1691">
            <v>7232</v>
          </cell>
        </row>
        <row r="1692">
          <cell r="B1692">
            <v>20002691</v>
          </cell>
          <cell r="E1692" t="str">
            <v>단순공사</v>
          </cell>
          <cell r="F1692" t="str">
            <v>[시간외]</v>
          </cell>
          <cell r="G1692" t="str">
            <v>정보통신 케이블 및 콘넥터류</v>
          </cell>
          <cell r="H1692" t="str">
            <v>LAN케이블</v>
          </cell>
          <cell r="I1692" t="str">
            <v>UTP 25Pr</v>
          </cell>
          <cell r="J1692" t="str">
            <v>철거(불용)</v>
          </cell>
          <cell r="K1692" t="str">
            <v>[시간외] 정보통신 케이블 및 콘넥터류 LAN케이블 UTP 25Pr 철거(불용)</v>
          </cell>
          <cell r="L1692" t="str">
            <v>M</v>
          </cell>
          <cell r="M1692">
            <v>4272</v>
          </cell>
          <cell r="N1692">
            <v>4451</v>
          </cell>
          <cell r="Q1692" t="str">
            <v>단순정비</v>
          </cell>
          <cell r="R1692">
            <v>2168</v>
          </cell>
        </row>
        <row r="1693">
          <cell r="B1693">
            <v>20002692</v>
          </cell>
          <cell r="E1693" t="str">
            <v>단순공사</v>
          </cell>
          <cell r="F1693" t="str">
            <v>[시간외]</v>
          </cell>
          <cell r="G1693" t="str">
            <v>정보통신 케이블 및 콘넥터류</v>
          </cell>
          <cell r="H1693" t="str">
            <v>LAN케이블</v>
          </cell>
          <cell r="I1693" t="str">
            <v>UTP 25Pr</v>
          </cell>
          <cell r="J1693" t="str">
            <v>철거(재사용)</v>
          </cell>
          <cell r="K1693" t="str">
            <v>[시간외] 정보통신 케이블 및 콘넥터류 LAN케이블 UTP 25Pr 철거(재사용)</v>
          </cell>
          <cell r="L1693" t="str">
            <v>M</v>
          </cell>
          <cell r="M1693">
            <v>7599</v>
          </cell>
          <cell r="N1693">
            <v>11877</v>
          </cell>
          <cell r="Q1693" t="str">
            <v>단순정비</v>
          </cell>
          <cell r="R1693">
            <v>5785</v>
          </cell>
        </row>
        <row r="1694">
          <cell r="B1694">
            <v>20002693</v>
          </cell>
          <cell r="E1694" t="str">
            <v>단순공사</v>
          </cell>
          <cell r="F1694" t="str">
            <v>[시간외]</v>
          </cell>
          <cell r="G1694" t="str">
            <v>정보통신 케이블 및 콘넥터류</v>
          </cell>
          <cell r="H1694" t="str">
            <v>LAN케이블</v>
          </cell>
          <cell r="I1694" t="str">
            <v>UTP 25Pr</v>
          </cell>
          <cell r="J1694" t="str">
            <v>이설</v>
          </cell>
          <cell r="K1694" t="str">
            <v>[시간외] 정보통신 케이블 및 콘넥터류 LAN케이블 UTP 25Pr 이설</v>
          </cell>
          <cell r="L1694" t="str">
            <v>M</v>
          </cell>
          <cell r="M1694">
            <v>25654</v>
          </cell>
          <cell r="N1694">
            <v>26730</v>
          </cell>
          <cell r="Q1694" t="str">
            <v>단순정비</v>
          </cell>
          <cell r="R1694">
            <v>13021</v>
          </cell>
        </row>
        <row r="1695">
          <cell r="B1695">
            <v>20002694</v>
          </cell>
          <cell r="E1695" t="str">
            <v>단순공사</v>
          </cell>
          <cell r="F1695" t="str">
            <v>[시간외]</v>
          </cell>
          <cell r="G1695" t="str">
            <v>정보통신 케이블 및 콘넥터류</v>
          </cell>
          <cell r="H1695" t="str">
            <v>LAN케이블</v>
          </cell>
          <cell r="I1695" t="str">
            <v>UTP 50Pr</v>
          </cell>
          <cell r="J1695" t="str">
            <v>신증설</v>
          </cell>
          <cell r="K1695" t="str">
            <v>[시간외] 정보통신 케이블 및 콘넥터류 LAN케이블 UTP 50Pr 신증설</v>
          </cell>
          <cell r="L1695" t="str">
            <v>M</v>
          </cell>
          <cell r="M1695">
            <v>20816</v>
          </cell>
          <cell r="N1695">
            <v>21656</v>
          </cell>
          <cell r="Q1695" t="str">
            <v>단순정비</v>
          </cell>
          <cell r="R1695">
            <v>10549</v>
          </cell>
        </row>
        <row r="1696">
          <cell r="B1696">
            <v>20002695</v>
          </cell>
          <cell r="E1696" t="str">
            <v>단순공사</v>
          </cell>
          <cell r="F1696" t="str">
            <v>[시간외]</v>
          </cell>
          <cell r="G1696" t="str">
            <v>정보통신 케이블 및 콘넥터류</v>
          </cell>
          <cell r="H1696" t="str">
            <v>LAN케이블</v>
          </cell>
          <cell r="I1696" t="str">
            <v>UTP 50Pr</v>
          </cell>
          <cell r="J1696" t="str">
            <v>철거(불용)</v>
          </cell>
          <cell r="K1696" t="str">
            <v>[시간외] 정보통신 케이블 및 콘넥터류 LAN케이블 UTP 50Pr 철거(불용)</v>
          </cell>
          <cell r="L1696" t="str">
            <v>M</v>
          </cell>
          <cell r="M1696">
            <v>6240</v>
          </cell>
          <cell r="N1696">
            <v>6495</v>
          </cell>
          <cell r="Q1696" t="str">
            <v>단순정비</v>
          </cell>
          <cell r="R1696">
            <v>3163</v>
          </cell>
        </row>
        <row r="1697">
          <cell r="B1697">
            <v>20002696</v>
          </cell>
          <cell r="E1697" t="str">
            <v>단순공사</v>
          </cell>
          <cell r="F1697" t="str">
            <v>[시간외]</v>
          </cell>
          <cell r="G1697" t="str">
            <v>정보통신 케이블 및 콘넥터류</v>
          </cell>
          <cell r="H1697" t="str">
            <v>LAN케이블</v>
          </cell>
          <cell r="I1697" t="str">
            <v>UTP 50Pr</v>
          </cell>
          <cell r="J1697" t="str">
            <v>철거(재사용)</v>
          </cell>
          <cell r="K1697" t="str">
            <v>[시간외] 정보통신 케이블 및 콘넥터류 LAN케이블 UTP 50Pr 철거(재사용)</v>
          </cell>
          <cell r="L1697" t="str">
            <v>M</v>
          </cell>
          <cell r="M1697">
            <v>11101</v>
          </cell>
          <cell r="N1697">
            <v>17327</v>
          </cell>
          <cell r="Q1697" t="str">
            <v>단순정비</v>
          </cell>
          <cell r="R1697">
            <v>8440</v>
          </cell>
        </row>
        <row r="1698">
          <cell r="B1698">
            <v>20002697</v>
          </cell>
          <cell r="E1698" t="str">
            <v>단순공사</v>
          </cell>
          <cell r="F1698" t="str">
            <v>[시간외]</v>
          </cell>
          <cell r="G1698" t="str">
            <v>정보통신 케이블 및 콘넥터류</v>
          </cell>
          <cell r="H1698" t="str">
            <v>LAN케이블</v>
          </cell>
          <cell r="I1698" t="str">
            <v>UTP 50Pr</v>
          </cell>
          <cell r="J1698" t="str">
            <v>이설</v>
          </cell>
          <cell r="K1698" t="str">
            <v>[시간외] 정보통신 케이블 및 콘넥터류 LAN케이블 UTP 50Pr 이설</v>
          </cell>
          <cell r="L1698" t="str">
            <v>M</v>
          </cell>
          <cell r="M1698">
            <v>37470</v>
          </cell>
          <cell r="N1698">
            <v>38985</v>
          </cell>
          <cell r="Q1698" t="str">
            <v>단순정비</v>
          </cell>
          <cell r="R1698">
            <v>18991</v>
          </cell>
        </row>
        <row r="1699">
          <cell r="B1699">
            <v>20002698</v>
          </cell>
          <cell r="E1699" t="str">
            <v>단순공사</v>
          </cell>
          <cell r="F1699" t="str">
            <v>[시간외]</v>
          </cell>
          <cell r="G1699" t="str">
            <v>정보통신 케이블 및 콘넥터류</v>
          </cell>
          <cell r="H1699" t="str">
            <v>동축케이블</v>
          </cell>
          <cell r="I1699" t="str">
            <v>5C-2V</v>
          </cell>
          <cell r="J1699" t="str">
            <v>신증설</v>
          </cell>
          <cell r="K1699" t="str">
            <v>[시간외] 정보통신 케이블 및 콘넥터류 동축케이블 5C-2V 신증설</v>
          </cell>
          <cell r="L1699" t="str">
            <v>M</v>
          </cell>
          <cell r="M1699">
            <v>10109</v>
          </cell>
          <cell r="N1699">
            <v>10517</v>
          </cell>
          <cell r="Q1699" t="str">
            <v>단순정비</v>
          </cell>
          <cell r="R1699">
            <v>5123</v>
          </cell>
        </row>
        <row r="1700">
          <cell r="B1700">
            <v>20002699</v>
          </cell>
          <cell r="E1700" t="str">
            <v>단순공사</v>
          </cell>
          <cell r="F1700" t="str">
            <v>[시간외]</v>
          </cell>
          <cell r="G1700" t="str">
            <v>정보통신 케이블 및 콘넥터류</v>
          </cell>
          <cell r="H1700" t="str">
            <v>동축케이블</v>
          </cell>
          <cell r="I1700" t="str">
            <v>5C-2V</v>
          </cell>
          <cell r="J1700" t="str">
            <v>철거(불용)</v>
          </cell>
          <cell r="K1700" t="str">
            <v>[시간외] 정보통신 케이블 및 콘넥터류 동축케이블 5C-2V 철거(불용)</v>
          </cell>
          <cell r="L1700" t="str">
            <v>M</v>
          </cell>
          <cell r="M1700">
            <v>5054</v>
          </cell>
          <cell r="N1700">
            <v>5256</v>
          </cell>
          <cell r="Q1700" t="str">
            <v>단순정비</v>
          </cell>
          <cell r="R1700">
            <v>2560</v>
          </cell>
        </row>
        <row r="1701">
          <cell r="B1701">
            <v>20002700</v>
          </cell>
          <cell r="E1701" t="str">
            <v>단순공사</v>
          </cell>
          <cell r="F1701" t="str">
            <v>[시간외]</v>
          </cell>
          <cell r="G1701" t="str">
            <v>정보통신 케이블 및 콘넥터류</v>
          </cell>
          <cell r="H1701" t="str">
            <v>동축케이블</v>
          </cell>
          <cell r="I1701" t="str">
            <v>5C-2V</v>
          </cell>
          <cell r="J1701" t="str">
            <v>철거(재사용)</v>
          </cell>
          <cell r="K1701" t="str">
            <v>[시간외] 정보통신 케이블 및 콘넥터류 동축케이블 5C-2V 철거(재사용)</v>
          </cell>
          <cell r="L1701" t="str">
            <v>M</v>
          </cell>
          <cell r="M1701">
            <v>5390</v>
          </cell>
          <cell r="N1701">
            <v>8412</v>
          </cell>
          <cell r="Q1701" t="str">
            <v>단순정비</v>
          </cell>
          <cell r="R1701">
            <v>4097</v>
          </cell>
        </row>
        <row r="1702">
          <cell r="B1702">
            <v>20002701</v>
          </cell>
          <cell r="E1702" t="str">
            <v>단순공사</v>
          </cell>
          <cell r="F1702" t="str">
            <v>[시간외]</v>
          </cell>
          <cell r="G1702" t="str">
            <v>정보통신 케이블 및 콘넥터류</v>
          </cell>
          <cell r="H1702" t="str">
            <v>동축케이블</v>
          </cell>
          <cell r="I1702" t="str">
            <v>5C-2V</v>
          </cell>
          <cell r="J1702" t="str">
            <v>이설</v>
          </cell>
          <cell r="K1702" t="str">
            <v>[시간외] 정보통신 케이블 및 콘넥터류 동축케이블 5C-2V 이설</v>
          </cell>
          <cell r="L1702" t="str">
            <v>M</v>
          </cell>
          <cell r="M1702">
            <v>18197</v>
          </cell>
          <cell r="N1702">
            <v>18935</v>
          </cell>
          <cell r="Q1702" t="str">
            <v>단순정비</v>
          </cell>
          <cell r="R1702">
            <v>9223</v>
          </cell>
        </row>
        <row r="1703">
          <cell r="B1703">
            <v>20002702</v>
          </cell>
          <cell r="E1703" t="str">
            <v>단순공사</v>
          </cell>
          <cell r="F1703" t="str">
            <v>[시간외]</v>
          </cell>
          <cell r="G1703" t="str">
            <v>정보통신 케이블 및 콘넥터류</v>
          </cell>
          <cell r="H1703" t="str">
            <v>동축케이블</v>
          </cell>
          <cell r="I1703" t="str">
            <v>7C-2V</v>
          </cell>
          <cell r="J1703" t="str">
            <v>신증설</v>
          </cell>
          <cell r="K1703" t="str">
            <v>[시간외] 정보통신 케이블 및 콘넥터류 동축케이블 7C-2V 신증설</v>
          </cell>
          <cell r="L1703" t="str">
            <v>M</v>
          </cell>
          <cell r="M1703">
            <v>13084</v>
          </cell>
          <cell r="N1703">
            <v>13611</v>
          </cell>
          <cell r="Q1703" t="str">
            <v>단순정비</v>
          </cell>
          <cell r="R1703">
            <v>6630</v>
          </cell>
        </row>
        <row r="1704">
          <cell r="B1704">
            <v>20002703</v>
          </cell>
          <cell r="E1704" t="str">
            <v>단순공사</v>
          </cell>
          <cell r="F1704" t="str">
            <v>[시간외]</v>
          </cell>
          <cell r="G1704" t="str">
            <v>정보통신 케이블 및 콘넥터류</v>
          </cell>
          <cell r="H1704" t="str">
            <v>동축케이블</v>
          </cell>
          <cell r="I1704" t="str">
            <v>7C-2V</v>
          </cell>
          <cell r="J1704" t="str">
            <v>철거(불용)</v>
          </cell>
          <cell r="K1704" t="str">
            <v>[시간외] 정보통신 케이블 및 콘넥터류 동축케이블 7C-2V 철거(불용)</v>
          </cell>
          <cell r="L1704" t="str">
            <v>M</v>
          </cell>
          <cell r="M1704">
            <v>6541</v>
          </cell>
          <cell r="N1704">
            <v>6804</v>
          </cell>
          <cell r="Q1704" t="str">
            <v>단순정비</v>
          </cell>
          <cell r="R1704">
            <v>3314</v>
          </cell>
        </row>
        <row r="1705">
          <cell r="B1705">
            <v>20002704</v>
          </cell>
          <cell r="E1705" t="str">
            <v>단순공사</v>
          </cell>
          <cell r="F1705" t="str">
            <v>[시간외]</v>
          </cell>
          <cell r="G1705" t="str">
            <v>정보통신 케이블 및 콘넥터류</v>
          </cell>
          <cell r="H1705" t="str">
            <v>동축케이블</v>
          </cell>
          <cell r="I1705" t="str">
            <v>7C-2V</v>
          </cell>
          <cell r="J1705" t="str">
            <v>철거(재사용)</v>
          </cell>
          <cell r="K1705" t="str">
            <v>[시간외] 정보통신 케이블 및 콘넥터류 동축케이블 7C-2V 철거(재사용)</v>
          </cell>
          <cell r="L1705" t="str">
            <v>M</v>
          </cell>
          <cell r="M1705">
            <v>6977</v>
          </cell>
          <cell r="N1705">
            <v>10887</v>
          </cell>
          <cell r="Q1705" t="str">
            <v>단순정비</v>
          </cell>
          <cell r="R1705">
            <v>5303</v>
          </cell>
        </row>
        <row r="1706">
          <cell r="B1706">
            <v>20002705</v>
          </cell>
          <cell r="E1706" t="str">
            <v>단순공사</v>
          </cell>
          <cell r="F1706" t="str">
            <v>[시간외]</v>
          </cell>
          <cell r="G1706" t="str">
            <v>정보통신 케이블 및 콘넥터류</v>
          </cell>
          <cell r="H1706" t="str">
            <v>동축케이블</v>
          </cell>
          <cell r="I1706" t="str">
            <v>7C-2V</v>
          </cell>
          <cell r="J1706" t="str">
            <v>이설</v>
          </cell>
          <cell r="K1706" t="str">
            <v>[시간외] 정보통신 케이블 및 콘넥터류 동축케이블 7C-2V 이설</v>
          </cell>
          <cell r="L1706" t="str">
            <v>M</v>
          </cell>
          <cell r="M1706">
            <v>23552</v>
          </cell>
          <cell r="N1706">
            <v>24503</v>
          </cell>
          <cell r="Q1706" t="str">
            <v>단순정비</v>
          </cell>
          <cell r="R1706">
            <v>11936</v>
          </cell>
        </row>
        <row r="1707">
          <cell r="B1707">
            <v>20002706</v>
          </cell>
          <cell r="E1707" t="str">
            <v>단순공사</v>
          </cell>
          <cell r="F1707" t="str">
            <v>[시간외]</v>
          </cell>
          <cell r="G1707" t="str">
            <v>정보통신 케이블 및 콘넥터류</v>
          </cell>
          <cell r="H1707" t="str">
            <v>전원케이블</v>
          </cell>
          <cell r="I1707" t="str">
            <v>600V VCT 2.5㎟ x 2C</v>
          </cell>
          <cell r="J1707" t="str">
            <v>신증설</v>
          </cell>
          <cell r="K1707" t="str">
            <v>[시간외] 정보통신 케이블 및 콘넥터류 전원케이블 600V VCT 2.5㎟ x 2C 신증설</v>
          </cell>
          <cell r="L1707" t="str">
            <v>M</v>
          </cell>
          <cell r="M1707">
            <v>8324</v>
          </cell>
          <cell r="N1707">
            <v>8660</v>
          </cell>
          <cell r="Q1707" t="str">
            <v>단순정비</v>
          </cell>
          <cell r="R1707">
            <v>4218</v>
          </cell>
        </row>
        <row r="1708">
          <cell r="B1708">
            <v>20002707</v>
          </cell>
          <cell r="E1708" t="str">
            <v>단순공사</v>
          </cell>
          <cell r="F1708" t="str">
            <v>[시간외]</v>
          </cell>
          <cell r="G1708" t="str">
            <v>정보통신 케이블 및 콘넥터류</v>
          </cell>
          <cell r="H1708" t="str">
            <v>전원케이블</v>
          </cell>
          <cell r="I1708" t="str">
            <v>600V VCT 2.5㎟ x 2C</v>
          </cell>
          <cell r="J1708" t="str">
            <v>철거(불용)</v>
          </cell>
          <cell r="K1708" t="str">
            <v>[시간외] 정보통신 케이블 및 콘넥터류 전원케이블 600V VCT 2.5㎟ x 2C 철거(불용)</v>
          </cell>
          <cell r="L1708" t="str">
            <v>M</v>
          </cell>
          <cell r="M1708">
            <v>4160</v>
          </cell>
          <cell r="N1708">
            <v>4326</v>
          </cell>
          <cell r="Q1708" t="str">
            <v>단순정비</v>
          </cell>
          <cell r="R1708">
            <v>2107</v>
          </cell>
        </row>
        <row r="1709">
          <cell r="B1709">
            <v>20002708</v>
          </cell>
          <cell r="E1709" t="str">
            <v>단순공사</v>
          </cell>
          <cell r="F1709" t="str">
            <v>[시간외]</v>
          </cell>
          <cell r="G1709" t="str">
            <v>정보통신 케이블 및 콘넥터류</v>
          </cell>
          <cell r="H1709" t="str">
            <v>전원케이블</v>
          </cell>
          <cell r="I1709" t="str">
            <v>600V VCT 2.5㎟ x 2C</v>
          </cell>
          <cell r="J1709" t="str">
            <v>철거(재사용)</v>
          </cell>
          <cell r="K1709" t="str">
            <v>[시간외] 정보통신 케이블 및 콘넥터류 전원케이블 600V VCT 2.5㎟ x 2C 철거(재사용)</v>
          </cell>
          <cell r="L1709" t="str">
            <v>M</v>
          </cell>
          <cell r="M1709">
            <v>4993</v>
          </cell>
          <cell r="N1709">
            <v>7793</v>
          </cell>
          <cell r="Q1709" t="str">
            <v>단순정비</v>
          </cell>
          <cell r="R1709">
            <v>3796</v>
          </cell>
        </row>
        <row r="1710">
          <cell r="B1710">
            <v>20002709</v>
          </cell>
          <cell r="E1710" t="str">
            <v>단순공사</v>
          </cell>
          <cell r="F1710" t="str">
            <v>[시간외]</v>
          </cell>
          <cell r="G1710" t="str">
            <v>정보통신 케이블 및 콘넥터류</v>
          </cell>
          <cell r="H1710" t="str">
            <v>전원케이블</v>
          </cell>
          <cell r="I1710" t="str">
            <v>600V VCT 2.5㎟ x 2C</v>
          </cell>
          <cell r="J1710" t="str">
            <v>이설</v>
          </cell>
          <cell r="K1710" t="str">
            <v>[시간외] 정보통신 케이블 및 콘넥터류 전원케이블 600V VCT 2.5㎟ x 2C 이설</v>
          </cell>
          <cell r="L1710" t="str">
            <v>M</v>
          </cell>
          <cell r="M1710">
            <v>15819</v>
          </cell>
          <cell r="N1710">
            <v>16461</v>
          </cell>
          <cell r="Q1710" t="str">
            <v>단순정비</v>
          </cell>
          <cell r="R1710">
            <v>8018</v>
          </cell>
        </row>
        <row r="1711">
          <cell r="B1711">
            <v>20002710</v>
          </cell>
          <cell r="E1711" t="str">
            <v>단순공사</v>
          </cell>
          <cell r="F1711" t="str">
            <v>[시간외]</v>
          </cell>
          <cell r="G1711" t="str">
            <v>정보통신 케이블 및 콘넥터류</v>
          </cell>
          <cell r="H1711" t="str">
            <v>전원케이블</v>
          </cell>
          <cell r="I1711" t="str">
            <v>600V VCT 2.5㎟ x 3C</v>
          </cell>
          <cell r="J1711" t="str">
            <v>신증설</v>
          </cell>
          <cell r="K1711" t="str">
            <v>[시간외] 정보통신 케이블 및 콘넥터류 전원케이블 600V VCT 2.5㎟ x 3C 신증설</v>
          </cell>
          <cell r="L1711" t="str">
            <v>M</v>
          </cell>
          <cell r="M1711">
            <v>11298</v>
          </cell>
          <cell r="N1711">
            <v>11754</v>
          </cell>
          <cell r="Q1711" t="str">
            <v>단순정비</v>
          </cell>
          <cell r="R1711">
            <v>5725</v>
          </cell>
        </row>
        <row r="1712">
          <cell r="B1712">
            <v>20002711</v>
          </cell>
          <cell r="E1712" t="str">
            <v>단순공사</v>
          </cell>
          <cell r="F1712" t="str">
            <v>[시간외]</v>
          </cell>
          <cell r="G1712" t="str">
            <v>정보통신 케이블 및 콘넥터류</v>
          </cell>
          <cell r="H1712" t="str">
            <v>전원케이블</v>
          </cell>
          <cell r="I1712" t="str">
            <v>600V VCT 2.5㎟ x 3C</v>
          </cell>
          <cell r="J1712" t="str">
            <v>철거(불용)</v>
          </cell>
          <cell r="K1712" t="str">
            <v>[시간외] 정보통신 케이블 및 콘넥터류 전원케이블 600V VCT 2.5㎟ x 3C 철거(불용)</v>
          </cell>
          <cell r="L1712" t="str">
            <v>M</v>
          </cell>
          <cell r="M1712">
            <v>5647</v>
          </cell>
          <cell r="N1712">
            <v>5877</v>
          </cell>
          <cell r="Q1712" t="str">
            <v>단순정비</v>
          </cell>
          <cell r="R1712">
            <v>2862</v>
          </cell>
        </row>
        <row r="1713">
          <cell r="B1713">
            <v>20002712</v>
          </cell>
          <cell r="E1713" t="str">
            <v>단순공사</v>
          </cell>
          <cell r="F1713" t="str">
            <v>[시간외]</v>
          </cell>
          <cell r="G1713" t="str">
            <v>정보통신 케이블 및 콘넥터류</v>
          </cell>
          <cell r="H1713" t="str">
            <v>전원케이블</v>
          </cell>
          <cell r="I1713" t="str">
            <v>600V VCT 2.5㎟ x 3C</v>
          </cell>
          <cell r="J1713" t="str">
            <v>철거(재사용)</v>
          </cell>
          <cell r="K1713" t="str">
            <v>[시간외] 정보통신 케이블 및 콘넥터류 전원케이블 600V VCT 2.5㎟ x 3C 철거(재사용)</v>
          </cell>
          <cell r="L1713" t="str">
            <v>M</v>
          </cell>
          <cell r="M1713">
            <v>6777</v>
          </cell>
          <cell r="N1713">
            <v>10578</v>
          </cell>
          <cell r="Q1713" t="str">
            <v>단순정비</v>
          </cell>
          <cell r="R1713">
            <v>5152</v>
          </cell>
        </row>
        <row r="1714">
          <cell r="B1714">
            <v>20002713</v>
          </cell>
          <cell r="E1714" t="str">
            <v>단순공사</v>
          </cell>
          <cell r="F1714" t="str">
            <v>[시간외]</v>
          </cell>
          <cell r="G1714" t="str">
            <v>정보통신 케이블 및 콘넥터류</v>
          </cell>
          <cell r="H1714" t="str">
            <v>전원케이블</v>
          </cell>
          <cell r="I1714" t="str">
            <v>600V VCT 2.5㎟ x 3C</v>
          </cell>
          <cell r="J1714" t="str">
            <v>이설</v>
          </cell>
          <cell r="K1714" t="str">
            <v>[시간외] 정보통신 케이블 및 콘넥터류 전원케이블 600V VCT 2.5㎟ x 3C 이설</v>
          </cell>
          <cell r="L1714" t="str">
            <v>M</v>
          </cell>
          <cell r="M1714">
            <v>21470</v>
          </cell>
          <cell r="N1714">
            <v>22338</v>
          </cell>
          <cell r="Q1714" t="str">
            <v>단순정비</v>
          </cell>
          <cell r="R1714">
            <v>10881</v>
          </cell>
        </row>
        <row r="1715">
          <cell r="B1715">
            <v>20002714</v>
          </cell>
          <cell r="E1715" t="str">
            <v>단순공사</v>
          </cell>
          <cell r="F1715" t="str">
            <v>[시간외]</v>
          </cell>
          <cell r="G1715" t="str">
            <v>정보통신 케이블 및 콘넥터류</v>
          </cell>
          <cell r="H1715" t="str">
            <v>전원케이블</v>
          </cell>
          <cell r="I1715" t="str">
            <v>FR-8 4㎟ x 3C</v>
          </cell>
          <cell r="J1715" t="str">
            <v>신증설</v>
          </cell>
          <cell r="K1715" t="str">
            <v>[시간외] 정보통신 케이블 및 콘넥터류 전원케이블 FR-8 4㎟ x 3C 신증설</v>
          </cell>
          <cell r="L1715" t="str">
            <v>M</v>
          </cell>
          <cell r="M1715">
            <v>13084</v>
          </cell>
          <cell r="N1715">
            <v>13611</v>
          </cell>
          <cell r="Q1715" t="str">
            <v>단순정비</v>
          </cell>
          <cell r="R1715">
            <v>6630</v>
          </cell>
        </row>
        <row r="1716">
          <cell r="B1716">
            <v>20002715</v>
          </cell>
          <cell r="E1716" t="str">
            <v>단순공사</v>
          </cell>
          <cell r="F1716" t="str">
            <v>[시간외]</v>
          </cell>
          <cell r="G1716" t="str">
            <v>정보통신 케이블 및 콘넥터류</v>
          </cell>
          <cell r="H1716" t="str">
            <v>전원케이블</v>
          </cell>
          <cell r="I1716" t="str">
            <v>FR-8 4㎟ x 3C</v>
          </cell>
          <cell r="J1716" t="str">
            <v>철거(불용)</v>
          </cell>
          <cell r="K1716" t="str">
            <v>[시간외] 정보통신 케이블 및 콘넥터류 전원케이블 FR-8 4㎟ x 3C 철거(불용)</v>
          </cell>
          <cell r="L1716" t="str">
            <v>M</v>
          </cell>
          <cell r="M1716">
            <v>6541</v>
          </cell>
          <cell r="N1716">
            <v>6804</v>
          </cell>
          <cell r="Q1716" t="str">
            <v>단순정비</v>
          </cell>
          <cell r="R1716">
            <v>3314</v>
          </cell>
        </row>
        <row r="1717">
          <cell r="B1717">
            <v>20002716</v>
          </cell>
          <cell r="E1717" t="str">
            <v>단순공사</v>
          </cell>
          <cell r="F1717" t="str">
            <v>[시간외]</v>
          </cell>
          <cell r="G1717" t="str">
            <v>정보통신 케이블 및 콘넥터류</v>
          </cell>
          <cell r="H1717" t="str">
            <v>전원케이블</v>
          </cell>
          <cell r="I1717" t="str">
            <v>FR-8 4㎟ x 3C</v>
          </cell>
          <cell r="J1717" t="str">
            <v>철거(재사용)</v>
          </cell>
          <cell r="K1717" t="str">
            <v>[시간외] 정보통신 케이블 및 콘넥터류 전원케이블 FR-8 4㎟ x 3C 철거(재사용)</v>
          </cell>
          <cell r="L1717" t="str">
            <v>M</v>
          </cell>
          <cell r="M1717">
            <v>7849</v>
          </cell>
          <cell r="N1717">
            <v>12251</v>
          </cell>
          <cell r="Q1717" t="str">
            <v>단순정비</v>
          </cell>
          <cell r="R1717">
            <v>5967</v>
          </cell>
        </row>
        <row r="1718">
          <cell r="B1718">
            <v>20002717</v>
          </cell>
          <cell r="E1718" t="str">
            <v>단순공사</v>
          </cell>
          <cell r="F1718" t="str">
            <v>[시간외]</v>
          </cell>
          <cell r="G1718" t="str">
            <v>정보통신 케이블 및 콘넥터류</v>
          </cell>
          <cell r="H1718" t="str">
            <v>전원케이블</v>
          </cell>
          <cell r="I1718" t="str">
            <v>FR-8 4㎟ x 3C</v>
          </cell>
          <cell r="J1718" t="str">
            <v>이설</v>
          </cell>
          <cell r="K1718" t="str">
            <v>[시간외] 정보통신 케이블 및 콘넥터류 전원케이블 FR-8 4㎟ x 3C 이설</v>
          </cell>
          <cell r="L1718" t="str">
            <v>M</v>
          </cell>
          <cell r="M1718">
            <v>24860</v>
          </cell>
          <cell r="N1718">
            <v>25866</v>
          </cell>
          <cell r="Q1718" t="str">
            <v>단순정비</v>
          </cell>
          <cell r="R1718">
            <v>12600</v>
          </cell>
        </row>
        <row r="1719">
          <cell r="B1719">
            <v>20002718</v>
          </cell>
          <cell r="E1719" t="str">
            <v>단순공사</v>
          </cell>
          <cell r="F1719" t="str">
            <v>[시간외]</v>
          </cell>
          <cell r="G1719" t="str">
            <v>정보통신 케이블 및 콘넥터류</v>
          </cell>
          <cell r="H1719" t="str">
            <v>전원케이블</v>
          </cell>
          <cell r="I1719" t="str">
            <v>FR-8 6㎟ x 3C</v>
          </cell>
          <cell r="J1719" t="str">
            <v>신증설</v>
          </cell>
          <cell r="K1719" t="str">
            <v>[시간외] 정보통신 케이블 및 콘넥터류 전원케이블 FR-8 6㎟ x 3C 신증설</v>
          </cell>
          <cell r="L1719" t="str">
            <v>M</v>
          </cell>
          <cell r="M1719">
            <v>15459</v>
          </cell>
          <cell r="N1719">
            <v>16088</v>
          </cell>
          <cell r="Q1719" t="str">
            <v>단순정비</v>
          </cell>
          <cell r="R1719">
            <v>7837</v>
          </cell>
        </row>
        <row r="1720">
          <cell r="B1720">
            <v>20002719</v>
          </cell>
          <cell r="E1720" t="str">
            <v>단순공사</v>
          </cell>
          <cell r="F1720" t="str">
            <v>[시간외]</v>
          </cell>
          <cell r="G1720" t="str">
            <v>정보통신 케이블 및 콘넥터류</v>
          </cell>
          <cell r="H1720" t="str">
            <v>전원케이블</v>
          </cell>
          <cell r="I1720" t="str">
            <v>FR-8 6㎟ x 3C</v>
          </cell>
          <cell r="J1720" t="str">
            <v>철거(불용)</v>
          </cell>
          <cell r="K1720" t="str">
            <v>[시간외] 정보통신 케이블 및 콘넥터류 전원케이블 FR-8 6㎟ x 3C 철거(불용)</v>
          </cell>
          <cell r="L1720" t="str">
            <v>M</v>
          </cell>
          <cell r="M1720">
            <v>7728</v>
          </cell>
          <cell r="N1720">
            <v>8042</v>
          </cell>
          <cell r="Q1720" t="str">
            <v>단순정비</v>
          </cell>
          <cell r="R1720">
            <v>3917</v>
          </cell>
        </row>
        <row r="1721">
          <cell r="B1721">
            <v>20002720</v>
          </cell>
          <cell r="E1721" t="str">
            <v>단순공사</v>
          </cell>
          <cell r="F1721" t="str">
            <v>[시간외]</v>
          </cell>
          <cell r="G1721" t="str">
            <v>정보통신 케이블 및 콘넥터류</v>
          </cell>
          <cell r="H1721" t="str">
            <v>전원케이블</v>
          </cell>
          <cell r="I1721" t="str">
            <v>FR-8 6㎟ x 3C</v>
          </cell>
          <cell r="J1721" t="str">
            <v>철거(재사용)</v>
          </cell>
          <cell r="K1721" t="str">
            <v>[시간외] 정보통신 케이블 및 콘넥터류 전원케이블 FR-8 6㎟ x 3C 철거(재사용)</v>
          </cell>
          <cell r="L1721" t="str">
            <v>M</v>
          </cell>
          <cell r="M1721">
            <v>9277</v>
          </cell>
          <cell r="N1721">
            <v>14480</v>
          </cell>
          <cell r="Q1721" t="str">
            <v>단순정비</v>
          </cell>
          <cell r="R1721">
            <v>7053</v>
          </cell>
        </row>
        <row r="1722">
          <cell r="B1722">
            <v>20002721</v>
          </cell>
          <cell r="E1722" t="str">
            <v>단순공사</v>
          </cell>
          <cell r="F1722" t="str">
            <v>[시간외]</v>
          </cell>
          <cell r="G1722" t="str">
            <v>정보통신 케이블 및 콘넥터류</v>
          </cell>
          <cell r="H1722" t="str">
            <v>전원케이블</v>
          </cell>
          <cell r="I1722" t="str">
            <v>FR-8 6㎟ x 3C</v>
          </cell>
          <cell r="J1722" t="str">
            <v>이설</v>
          </cell>
          <cell r="K1722" t="str">
            <v>[시간외] 정보통신 케이블 및 콘넥터류 전원케이블 FR-8 6㎟ x 3C 이설</v>
          </cell>
          <cell r="L1722" t="str">
            <v>M</v>
          </cell>
          <cell r="M1722">
            <v>29382</v>
          </cell>
          <cell r="N1722">
            <v>30570</v>
          </cell>
          <cell r="Q1722" t="str">
            <v>단순정비</v>
          </cell>
          <cell r="R1722">
            <v>14891</v>
          </cell>
        </row>
        <row r="1723">
          <cell r="B1723">
            <v>20002722</v>
          </cell>
          <cell r="E1723" t="str">
            <v>단순공사</v>
          </cell>
          <cell r="F1723" t="str">
            <v>[시간외]</v>
          </cell>
          <cell r="G1723" t="str">
            <v>정보통신 케이블 및 콘넥터류</v>
          </cell>
          <cell r="H1723" t="str">
            <v>제어케이블</v>
          </cell>
          <cell r="I1723" t="str">
            <v>CVV-S 1.5㎟ x 2C</v>
          </cell>
          <cell r="J1723" t="str">
            <v>신증설</v>
          </cell>
          <cell r="K1723" t="str">
            <v>[시간외] 정보통신 케이블 및 콘넥터류 제어케이블 CVV-S 1.5㎟ x 2C 신증설</v>
          </cell>
          <cell r="L1723" t="str">
            <v>M</v>
          </cell>
          <cell r="M1723">
            <v>7133</v>
          </cell>
          <cell r="N1723">
            <v>7421</v>
          </cell>
          <cell r="Q1723" t="str">
            <v>단순정비</v>
          </cell>
          <cell r="R1723">
            <v>3615</v>
          </cell>
        </row>
        <row r="1724">
          <cell r="B1724">
            <v>20002723</v>
          </cell>
          <cell r="E1724" t="str">
            <v>단순공사</v>
          </cell>
          <cell r="F1724" t="str">
            <v>[시간외]</v>
          </cell>
          <cell r="G1724" t="str">
            <v>정보통신 케이블 및 콘넥터류</v>
          </cell>
          <cell r="H1724" t="str">
            <v>제어케이블</v>
          </cell>
          <cell r="I1724" t="str">
            <v>CVV-S 1.5㎟ x 2C</v>
          </cell>
          <cell r="J1724" t="str">
            <v>철거(불용)</v>
          </cell>
          <cell r="K1724" t="str">
            <v>[시간외] 정보통신 케이블 및 콘넥터류 제어케이블 CVV-S 1.5㎟ x 2C 철거(불용)</v>
          </cell>
          <cell r="L1724" t="str">
            <v>M</v>
          </cell>
          <cell r="M1724">
            <v>3564</v>
          </cell>
          <cell r="N1724">
            <v>3708</v>
          </cell>
          <cell r="Q1724" t="str">
            <v>단순정비</v>
          </cell>
          <cell r="R1724">
            <v>1806</v>
          </cell>
        </row>
        <row r="1725">
          <cell r="B1725">
            <v>20002724</v>
          </cell>
          <cell r="E1725" t="str">
            <v>단순공사</v>
          </cell>
          <cell r="F1725" t="str">
            <v>[시간외]</v>
          </cell>
          <cell r="G1725" t="str">
            <v>정보통신 케이블 및 콘넥터류</v>
          </cell>
          <cell r="H1725" t="str">
            <v>제어케이블</v>
          </cell>
          <cell r="I1725" t="str">
            <v>CVV-S 1.5㎟ x 2C</v>
          </cell>
          <cell r="J1725" t="str">
            <v>철거(재사용)</v>
          </cell>
          <cell r="K1725" t="str">
            <v>[시간외] 정보통신 케이블 및 콘넥터류 제어케이블 CVV-S 1.5㎟ x 2C 철거(재사용)</v>
          </cell>
          <cell r="L1725" t="str">
            <v>M</v>
          </cell>
          <cell r="M1725">
            <v>4281</v>
          </cell>
          <cell r="N1725">
            <v>6680</v>
          </cell>
          <cell r="Q1725" t="str">
            <v>단순정비</v>
          </cell>
          <cell r="R1725">
            <v>3254</v>
          </cell>
        </row>
        <row r="1726">
          <cell r="B1726">
            <v>20002725</v>
          </cell>
          <cell r="E1726" t="str">
            <v>단순공사</v>
          </cell>
          <cell r="F1726" t="str">
            <v>[시간외]</v>
          </cell>
          <cell r="G1726" t="str">
            <v>정보통신 케이블 및 콘넥터류</v>
          </cell>
          <cell r="H1726" t="str">
            <v>제어케이블</v>
          </cell>
          <cell r="I1726" t="str">
            <v>CVV-S 1.5㎟ x 2C</v>
          </cell>
          <cell r="J1726" t="str">
            <v>이설</v>
          </cell>
          <cell r="K1726" t="str">
            <v>[시간외] 정보통신 케이블 및 콘넥터류 제어케이블 CVV-S 1.5㎟ x 2C 이설</v>
          </cell>
          <cell r="L1726" t="str">
            <v>M</v>
          </cell>
          <cell r="M1726">
            <v>13560</v>
          </cell>
          <cell r="N1726">
            <v>14106</v>
          </cell>
          <cell r="Q1726" t="str">
            <v>단순정비</v>
          </cell>
          <cell r="R1726">
            <v>6871</v>
          </cell>
        </row>
        <row r="1727">
          <cell r="B1727">
            <v>20002726</v>
          </cell>
          <cell r="E1727" t="str">
            <v>단순공사</v>
          </cell>
          <cell r="F1727" t="str">
            <v>[시간외]</v>
          </cell>
          <cell r="G1727" t="str">
            <v>정보통신 케이블 및 콘넥터류</v>
          </cell>
          <cell r="H1727" t="str">
            <v>스피커케이블</v>
          </cell>
          <cell r="I1727" t="str">
            <v>5.6㎟-4C이하(바닥)</v>
          </cell>
          <cell r="J1727" t="str">
            <v>신증설</v>
          </cell>
          <cell r="K1727" t="str">
            <v>[시간외] 정보통신 케이블 및 콘넥터류 스피커케이블 5.6㎟-4C이하(바닥) 신증설</v>
          </cell>
          <cell r="L1727" t="str">
            <v>M</v>
          </cell>
          <cell r="M1727">
            <v>5306</v>
          </cell>
          <cell r="N1727">
            <v>5688</v>
          </cell>
          <cell r="Q1727" t="str">
            <v>단순정비</v>
          </cell>
          <cell r="R1727">
            <v>2770</v>
          </cell>
        </row>
        <row r="1728">
          <cell r="B1728">
            <v>20002727</v>
          </cell>
          <cell r="E1728" t="str">
            <v>단순공사</v>
          </cell>
          <cell r="F1728" t="str">
            <v>[시간외]</v>
          </cell>
          <cell r="G1728" t="str">
            <v>정보통신 케이블 및 콘넥터류</v>
          </cell>
          <cell r="H1728" t="str">
            <v>스피커케이블</v>
          </cell>
          <cell r="I1728" t="str">
            <v>5.6㎟-4C이하(바닥)</v>
          </cell>
          <cell r="J1728" t="str">
            <v>철거(불용)</v>
          </cell>
          <cell r="K1728" t="str">
            <v>[시간외] 정보통신 케이블 및 콘넥터류 스피커케이블 5.6㎟-4C이하(바닥) 철거(불용)</v>
          </cell>
          <cell r="L1728" t="str">
            <v>M</v>
          </cell>
          <cell r="M1728">
            <v>2651</v>
          </cell>
          <cell r="N1728">
            <v>2843</v>
          </cell>
          <cell r="Q1728" t="str">
            <v>단순정비</v>
          </cell>
          <cell r="R1728">
            <v>1384</v>
          </cell>
        </row>
        <row r="1729">
          <cell r="B1729">
            <v>20002728</v>
          </cell>
          <cell r="E1729" t="str">
            <v>단순공사</v>
          </cell>
          <cell r="F1729" t="str">
            <v>[시간외]</v>
          </cell>
          <cell r="G1729" t="str">
            <v>정보통신 케이블 및 콘넥터류</v>
          </cell>
          <cell r="H1729" t="str">
            <v>스피커케이블</v>
          </cell>
          <cell r="I1729" t="str">
            <v>5.6㎟-4C이하(바닥)</v>
          </cell>
          <cell r="J1729" t="str">
            <v>철거(재사용)</v>
          </cell>
          <cell r="K1729" t="str">
            <v>[시간외] 정보통신 케이블 및 콘넥터류 스피커케이블 5.6㎟-4C이하(바닥) 철거(재사용)</v>
          </cell>
          <cell r="L1729" t="str">
            <v>M</v>
          </cell>
          <cell r="M1729">
            <v>2830</v>
          </cell>
          <cell r="N1729">
            <v>4553</v>
          </cell>
          <cell r="Q1729" t="str">
            <v>단순정비</v>
          </cell>
          <cell r="R1729">
            <v>2217</v>
          </cell>
        </row>
        <row r="1730">
          <cell r="B1730">
            <v>20002729</v>
          </cell>
          <cell r="E1730" t="str">
            <v>단순공사</v>
          </cell>
          <cell r="F1730" t="str">
            <v>[시간외]</v>
          </cell>
          <cell r="G1730" t="str">
            <v>정보통신 케이블 및 콘넥터류</v>
          </cell>
          <cell r="H1730" t="str">
            <v>스피커케이블</v>
          </cell>
          <cell r="I1730" t="str">
            <v>5.6㎟-4C이하(바닥)</v>
          </cell>
          <cell r="J1730" t="str">
            <v>이설</v>
          </cell>
          <cell r="K1730" t="str">
            <v>[시간외] 정보통신 케이블 및 콘넥터류 스피커케이블 5.6㎟-4C이하(바닥) 이설</v>
          </cell>
          <cell r="L1730" t="str">
            <v>M</v>
          </cell>
          <cell r="M1730">
            <v>9553</v>
          </cell>
          <cell r="N1730">
            <v>10245</v>
          </cell>
          <cell r="Q1730" t="str">
            <v>단순정비</v>
          </cell>
          <cell r="R1730">
            <v>4990</v>
          </cell>
        </row>
        <row r="1731">
          <cell r="B1731">
            <v>20002730</v>
          </cell>
          <cell r="E1731" t="str">
            <v>단순공사</v>
          </cell>
          <cell r="F1731" t="str">
            <v>[시간외]</v>
          </cell>
          <cell r="G1731" t="str">
            <v>정보통신 케이블 및 콘넥터류</v>
          </cell>
          <cell r="H1731" t="str">
            <v>스피커케이블</v>
          </cell>
          <cell r="I1731" t="str">
            <v>5.6㎟-4C이하(천장)</v>
          </cell>
          <cell r="J1731" t="str">
            <v>신증설</v>
          </cell>
          <cell r="K1731" t="str">
            <v>[시간외] 정보통신 케이블 및 콘넥터류 스피커케이블 5.6㎟-4C이하(천장) 신증설</v>
          </cell>
          <cell r="L1731" t="str">
            <v>M</v>
          </cell>
          <cell r="M1731">
            <v>6366</v>
          </cell>
          <cell r="N1731">
            <v>6830</v>
          </cell>
          <cell r="Q1731" t="str">
            <v>단순정비</v>
          </cell>
          <cell r="R1731">
            <v>3327</v>
          </cell>
        </row>
        <row r="1732">
          <cell r="B1732">
            <v>20002731</v>
          </cell>
          <cell r="E1732" t="str">
            <v>단순공사</v>
          </cell>
          <cell r="F1732" t="str">
            <v>[시간외]</v>
          </cell>
          <cell r="G1732" t="str">
            <v>정보통신 케이블 및 콘넥터류</v>
          </cell>
          <cell r="H1732" t="str">
            <v>스피커케이블</v>
          </cell>
          <cell r="I1732" t="str">
            <v>5.6㎟-4C이하(천장)</v>
          </cell>
          <cell r="J1732" t="str">
            <v>철거(불용)</v>
          </cell>
          <cell r="K1732" t="str">
            <v>[시간외] 정보통신 케이블 및 콘넥터류 스피커케이블 5.6㎟-4C이하(천장) 철거(불용)</v>
          </cell>
          <cell r="L1732" t="str">
            <v>M</v>
          </cell>
          <cell r="M1732">
            <v>3180</v>
          </cell>
          <cell r="N1732">
            <v>3413</v>
          </cell>
          <cell r="Q1732" t="str">
            <v>단순정비</v>
          </cell>
          <cell r="R1732">
            <v>1662</v>
          </cell>
        </row>
        <row r="1733">
          <cell r="B1733">
            <v>20002732</v>
          </cell>
          <cell r="E1733" t="str">
            <v>단순공사</v>
          </cell>
          <cell r="F1733" t="str">
            <v>[시간외]</v>
          </cell>
          <cell r="G1733" t="str">
            <v>정보통신 케이블 및 콘넥터류</v>
          </cell>
          <cell r="H1733" t="str">
            <v>스피커케이블</v>
          </cell>
          <cell r="I1733" t="str">
            <v>5.6㎟-4C이하(천장)</v>
          </cell>
          <cell r="J1733" t="str">
            <v>철거(재사용)</v>
          </cell>
          <cell r="K1733" t="str">
            <v>[시간외] 정보통신 케이블 및 콘넥터류 스피커케이블 5.6㎟-4C이하(천장) 철거(재사용)</v>
          </cell>
          <cell r="L1733" t="str">
            <v>M</v>
          </cell>
          <cell r="M1733">
            <v>3395</v>
          </cell>
          <cell r="N1733">
            <v>5463</v>
          </cell>
          <cell r="Q1733" t="str">
            <v>단순정비</v>
          </cell>
          <cell r="R1733">
            <v>2661</v>
          </cell>
        </row>
        <row r="1734">
          <cell r="B1734">
            <v>20002733</v>
          </cell>
          <cell r="E1734" t="str">
            <v>단순공사</v>
          </cell>
          <cell r="F1734" t="str">
            <v>[시간외]</v>
          </cell>
          <cell r="G1734" t="str">
            <v>정보통신 케이블 및 콘넥터류</v>
          </cell>
          <cell r="H1734" t="str">
            <v>스피커케이블</v>
          </cell>
          <cell r="I1734" t="str">
            <v>5.6㎟-4C이하(천장)</v>
          </cell>
          <cell r="J1734" t="str">
            <v>이설</v>
          </cell>
          <cell r="K1734" t="str">
            <v>[시간외] 정보통신 케이블 및 콘넥터류 스피커케이블 5.6㎟-4C이하(천장) 이설</v>
          </cell>
          <cell r="L1734" t="str">
            <v>M</v>
          </cell>
          <cell r="M1734">
            <v>11464</v>
          </cell>
          <cell r="N1734">
            <v>12294</v>
          </cell>
          <cell r="Q1734" t="str">
            <v>단순정비</v>
          </cell>
          <cell r="R1734">
            <v>5988</v>
          </cell>
        </row>
        <row r="1735">
          <cell r="B1735">
            <v>20002734</v>
          </cell>
          <cell r="E1735" t="str">
            <v>단순공사</v>
          </cell>
          <cell r="F1735" t="str">
            <v>[시간외]</v>
          </cell>
          <cell r="G1735" t="str">
            <v>정보통신 케이블 및 콘넥터류</v>
          </cell>
          <cell r="H1735" t="str">
            <v>LAN 콘넥터</v>
          </cell>
          <cell r="I1735" t="str">
            <v>RJ-45(RJ45-8pin-plug)</v>
          </cell>
          <cell r="J1735" t="str">
            <v>신증설</v>
          </cell>
          <cell r="K1735" t="str">
            <v>[시간외] 정보통신 케이블 및 콘넥터류 LAN 콘넥터 RJ-45(RJ45-8pin-plug) 신증설</v>
          </cell>
          <cell r="L1735" t="str">
            <v>EA</v>
          </cell>
          <cell r="M1735">
            <v>6444</v>
          </cell>
          <cell r="N1735">
            <v>6909</v>
          </cell>
          <cell r="Q1735" t="str">
            <v>단순정비</v>
          </cell>
          <cell r="R1735">
            <v>3365</v>
          </cell>
        </row>
        <row r="1736">
          <cell r="B1736">
            <v>20002735</v>
          </cell>
          <cell r="E1736" t="str">
            <v>단순공사</v>
          </cell>
          <cell r="F1736" t="str">
            <v>[시간외]</v>
          </cell>
          <cell r="G1736" t="str">
            <v>정보통신 케이블 및 콘넥터류</v>
          </cell>
          <cell r="H1736" t="str">
            <v>LAN Outlet</v>
          </cell>
          <cell r="I1736" t="str">
            <v>4구이하</v>
          </cell>
          <cell r="J1736" t="str">
            <v>신증설</v>
          </cell>
          <cell r="K1736" t="str">
            <v>[시간외] 정보통신 케이블 및 콘넥터류 LAN Outlet 4구이하 신증설</v>
          </cell>
          <cell r="L1736" t="str">
            <v>EA</v>
          </cell>
          <cell r="M1736">
            <v>56885</v>
          </cell>
          <cell r="N1736">
            <v>60998</v>
          </cell>
          <cell r="Q1736" t="str">
            <v>단순정비</v>
          </cell>
          <cell r="R1736">
            <v>29714</v>
          </cell>
        </row>
        <row r="1737">
          <cell r="B1737">
            <v>20002736</v>
          </cell>
          <cell r="E1737" t="str">
            <v>단순공사</v>
          </cell>
          <cell r="F1737" t="str">
            <v>[시간외]</v>
          </cell>
          <cell r="G1737" t="str">
            <v>정보통신 케이블 및 콘넥터류</v>
          </cell>
          <cell r="H1737" t="str">
            <v>LAN Outlet</v>
          </cell>
          <cell r="I1737" t="str">
            <v>4구이하</v>
          </cell>
          <cell r="J1737" t="str">
            <v>철거(불용)</v>
          </cell>
          <cell r="K1737" t="str">
            <v>[시간외] 정보통신 케이블 및 콘넥터류 LAN Outlet 4구이하 철거(불용)</v>
          </cell>
          <cell r="L1737" t="str">
            <v>EA</v>
          </cell>
          <cell r="M1737">
            <v>28442</v>
          </cell>
          <cell r="N1737">
            <v>18296</v>
          </cell>
          <cell r="Q1737" t="str">
            <v>단순정비</v>
          </cell>
          <cell r="R1737">
            <v>8912</v>
          </cell>
        </row>
        <row r="1738">
          <cell r="B1738">
            <v>20002737</v>
          </cell>
          <cell r="E1738" t="str">
            <v>단순공사</v>
          </cell>
          <cell r="F1738" t="str">
            <v>[시간외]</v>
          </cell>
          <cell r="G1738" t="str">
            <v>정보통신 케이블 및 콘넥터류</v>
          </cell>
          <cell r="H1738" t="str">
            <v>LAN Outlet</v>
          </cell>
          <cell r="I1738" t="str">
            <v>4구이하</v>
          </cell>
          <cell r="J1738" t="str">
            <v>철거(재사용)</v>
          </cell>
          <cell r="K1738" t="str">
            <v>[시간외] 정보통신 케이블 및 콘넥터류 LAN Outlet 4구이하 철거(재사용)</v>
          </cell>
          <cell r="L1738" t="str">
            <v>EA</v>
          </cell>
          <cell r="M1738">
            <v>30338</v>
          </cell>
          <cell r="N1738">
            <v>48794</v>
          </cell>
          <cell r="Q1738" t="str">
            <v>단순정비</v>
          </cell>
          <cell r="R1738">
            <v>23769</v>
          </cell>
        </row>
        <row r="1739">
          <cell r="B1739">
            <v>20002738</v>
          </cell>
          <cell r="E1739" t="str">
            <v>단순공사</v>
          </cell>
          <cell r="F1739" t="str">
            <v>[시간외]</v>
          </cell>
          <cell r="G1739" t="str">
            <v>정보통신 케이블 및 콘넥터류</v>
          </cell>
          <cell r="H1739" t="str">
            <v>LAN Outlet</v>
          </cell>
          <cell r="I1739" t="str">
            <v>4구이하</v>
          </cell>
          <cell r="J1739" t="str">
            <v>이설</v>
          </cell>
          <cell r="K1739" t="str">
            <v>[시간외] 정보통신 케이블 및 콘넥터류 LAN Outlet 4구이하 이설</v>
          </cell>
          <cell r="L1739" t="str">
            <v>EA</v>
          </cell>
          <cell r="M1739">
            <v>102393</v>
          </cell>
          <cell r="N1739">
            <v>109797</v>
          </cell>
          <cell r="Q1739" t="str">
            <v>단순정비</v>
          </cell>
          <cell r="R1739">
            <v>53486</v>
          </cell>
        </row>
        <row r="1740">
          <cell r="B1740">
            <v>20002739</v>
          </cell>
          <cell r="E1740" t="str">
            <v>단순공사</v>
          </cell>
          <cell r="F1740" t="str">
            <v>[시간외]</v>
          </cell>
          <cell r="G1740" t="str">
            <v>정보통신 케이블 및 콘넥터류</v>
          </cell>
          <cell r="H1740" t="str">
            <v>패치판넬</v>
          </cell>
          <cell r="I1740" t="str">
            <v xml:space="preserve">24포트 </v>
          </cell>
          <cell r="J1740" t="str">
            <v>신증설</v>
          </cell>
          <cell r="K1740" t="str">
            <v>[시간외] 정보통신 케이블 및 콘넥터류 패치판넬 24포트  신증설</v>
          </cell>
          <cell r="L1740" t="str">
            <v>EA</v>
          </cell>
          <cell r="M1740">
            <v>134020</v>
          </cell>
          <cell r="N1740">
            <v>144639</v>
          </cell>
          <cell r="Q1740" t="str">
            <v>단순정비</v>
          </cell>
          <cell r="R1740">
            <v>70459</v>
          </cell>
        </row>
        <row r="1741">
          <cell r="B1741">
            <v>20002740</v>
          </cell>
          <cell r="E1741" t="str">
            <v>단순공사</v>
          </cell>
          <cell r="F1741" t="str">
            <v>[시간외]</v>
          </cell>
          <cell r="G1741" t="str">
            <v>정보통신 케이블 및 콘넥터류</v>
          </cell>
          <cell r="H1741" t="str">
            <v>패치판넬</v>
          </cell>
          <cell r="I1741" t="str">
            <v xml:space="preserve">24포트 </v>
          </cell>
          <cell r="J1741" t="str">
            <v>철거(불용)</v>
          </cell>
          <cell r="K1741" t="str">
            <v>[시간외] 정보통신 케이블 및 콘넥터류 패치판넬 24포트  철거(불용)</v>
          </cell>
          <cell r="L1741" t="str">
            <v>EA</v>
          </cell>
          <cell r="M1741">
            <v>40204</v>
          </cell>
          <cell r="N1741">
            <v>43389</v>
          </cell>
          <cell r="Q1741" t="str">
            <v>단순정비</v>
          </cell>
          <cell r="R1741">
            <v>21136</v>
          </cell>
        </row>
        <row r="1742">
          <cell r="B1742">
            <v>20002741</v>
          </cell>
          <cell r="E1742" t="str">
            <v>단순공사</v>
          </cell>
          <cell r="F1742" t="str">
            <v>[시간외]</v>
          </cell>
          <cell r="G1742" t="str">
            <v>정보통신 케이블 및 콘넥터류</v>
          </cell>
          <cell r="H1742" t="str">
            <v>패치판넬</v>
          </cell>
          <cell r="I1742" t="str">
            <v xml:space="preserve">24포트 </v>
          </cell>
          <cell r="J1742" t="str">
            <v>철거(재사용)</v>
          </cell>
          <cell r="K1742" t="str">
            <v>[시간외] 정보통신 케이블 및 콘넥터류 패치판넬 24포트  철거(재사용)</v>
          </cell>
          <cell r="L1742" t="str">
            <v>EA</v>
          </cell>
          <cell r="M1742">
            <v>71474</v>
          </cell>
          <cell r="N1742">
            <v>115709</v>
          </cell>
          <cell r="Q1742" t="str">
            <v>단순정비</v>
          </cell>
          <cell r="R1742">
            <v>56366</v>
          </cell>
        </row>
        <row r="1743">
          <cell r="B1743">
            <v>20002742</v>
          </cell>
          <cell r="E1743" t="str">
            <v>단순공사</v>
          </cell>
          <cell r="F1743" t="str">
            <v>[시간외]</v>
          </cell>
          <cell r="G1743" t="str">
            <v>정보통신 케이블 및 콘넥터류</v>
          </cell>
          <cell r="H1743" t="str">
            <v>패치판넬</v>
          </cell>
          <cell r="I1743" t="str">
            <v xml:space="preserve">24포트 </v>
          </cell>
          <cell r="J1743" t="str">
            <v>이설</v>
          </cell>
          <cell r="K1743" t="str">
            <v>[시간외] 정보통신 케이블 및 콘넥터류 패치판넬 24포트  이설</v>
          </cell>
          <cell r="L1743" t="str">
            <v>EA</v>
          </cell>
          <cell r="M1743">
            <v>241239</v>
          </cell>
          <cell r="N1743">
            <v>260352</v>
          </cell>
          <cell r="Q1743" t="str">
            <v>단순정비</v>
          </cell>
          <cell r="R1743">
            <v>126827</v>
          </cell>
        </row>
        <row r="1744">
          <cell r="B1744">
            <v>20002743</v>
          </cell>
          <cell r="E1744" t="str">
            <v>단순공사</v>
          </cell>
          <cell r="F1744" t="str">
            <v>[시간외]</v>
          </cell>
          <cell r="G1744" t="str">
            <v>정보통신 케이블 및 콘넥터류</v>
          </cell>
          <cell r="H1744" t="str">
            <v>전원콘센트</v>
          </cell>
          <cell r="I1744" t="str">
            <v>2P x 15A x 250V, 접지</v>
          </cell>
          <cell r="J1744" t="str">
            <v>신증설</v>
          </cell>
          <cell r="K1744" t="str">
            <v>[시간외] 정보통신 케이블 및 콘넥터류 전원콘센트 2P x 15A x 250V, 접지 신증설</v>
          </cell>
          <cell r="L1744" t="str">
            <v>EA</v>
          </cell>
          <cell r="M1744">
            <v>38559</v>
          </cell>
          <cell r="N1744">
            <v>42401</v>
          </cell>
          <cell r="Q1744" t="str">
            <v>단순정비</v>
          </cell>
          <cell r="R1744">
            <v>20655</v>
          </cell>
        </row>
        <row r="1745">
          <cell r="B1745">
            <v>20002744</v>
          </cell>
          <cell r="E1745" t="str">
            <v>단순공사</v>
          </cell>
          <cell r="F1745" t="str">
            <v>[시간외]</v>
          </cell>
          <cell r="G1745" t="str">
            <v>정보통신 케이블 및 콘넥터류</v>
          </cell>
          <cell r="H1745" t="str">
            <v>전원콘센트</v>
          </cell>
          <cell r="I1745" t="str">
            <v>2P x 15A x 250V, 접지</v>
          </cell>
          <cell r="J1745" t="str">
            <v>철거(불용)</v>
          </cell>
          <cell r="K1745" t="str">
            <v>[시간외] 정보통신 케이블 및 콘넥터류 전원콘센트 2P x 15A x 250V, 접지 철거(불용)</v>
          </cell>
          <cell r="L1745" t="str">
            <v>EA</v>
          </cell>
          <cell r="M1745">
            <v>11565</v>
          </cell>
          <cell r="N1745">
            <v>12716</v>
          </cell>
          <cell r="Q1745" t="str">
            <v>단순정비</v>
          </cell>
          <cell r="R1745">
            <v>6194</v>
          </cell>
        </row>
        <row r="1746">
          <cell r="B1746">
            <v>20002745</v>
          </cell>
          <cell r="E1746" t="str">
            <v>단순공사</v>
          </cell>
          <cell r="F1746" t="str">
            <v>[시간외]</v>
          </cell>
          <cell r="G1746" t="str">
            <v>정보통신 케이블 및 콘넥터류</v>
          </cell>
          <cell r="H1746" t="str">
            <v>전원콘센트</v>
          </cell>
          <cell r="I1746" t="str">
            <v>2P x 15A x 250V, 접지</v>
          </cell>
          <cell r="J1746" t="str">
            <v>철거(재사용)</v>
          </cell>
          <cell r="K1746" t="str">
            <v>[시간외] 정보통신 케이블 및 콘넥터류 전원콘센트 2P x 15A x 250V, 접지 철거(재사용)</v>
          </cell>
          <cell r="L1746" t="str">
            <v>EA</v>
          </cell>
          <cell r="M1746">
            <v>12850</v>
          </cell>
          <cell r="N1746">
            <v>21197</v>
          </cell>
          <cell r="Q1746" t="str">
            <v>단순정비</v>
          </cell>
          <cell r="R1746">
            <v>10325</v>
          </cell>
        </row>
        <row r="1747">
          <cell r="B1747">
            <v>20002746</v>
          </cell>
          <cell r="E1747" t="str">
            <v>단순공사</v>
          </cell>
          <cell r="F1747" t="str">
            <v>[시간외]</v>
          </cell>
          <cell r="G1747" t="str">
            <v>정보통신 케이블 및 콘넥터류</v>
          </cell>
          <cell r="H1747" t="str">
            <v>전원콘센트</v>
          </cell>
          <cell r="I1747" t="str">
            <v>2P x 15A x 250V, 접지</v>
          </cell>
          <cell r="J1747" t="str">
            <v>이설</v>
          </cell>
          <cell r="K1747" t="str">
            <v>[시간외] 정보통신 케이블 및 콘넥터류 전원콘센트 2P x 15A x 250V, 접지 이설</v>
          </cell>
          <cell r="L1747" t="str">
            <v>EA</v>
          </cell>
          <cell r="M1747">
            <v>57841</v>
          </cell>
          <cell r="N1747">
            <v>63603</v>
          </cell>
          <cell r="Q1747" t="str">
            <v>단순정비</v>
          </cell>
          <cell r="R1747">
            <v>30983</v>
          </cell>
        </row>
        <row r="1748">
          <cell r="B1748">
            <v>20002747</v>
          </cell>
          <cell r="E1748" t="str">
            <v>단순공사</v>
          </cell>
          <cell r="F1748" t="str">
            <v>[시간외]</v>
          </cell>
          <cell r="G1748" t="str">
            <v>정보통신 케이블 및 콘넥터류</v>
          </cell>
          <cell r="H1748" t="str">
            <v>전원콘센트</v>
          </cell>
          <cell r="I1748" t="str">
            <v>3P x 30A x 250V, 접지</v>
          </cell>
          <cell r="J1748" t="str">
            <v>신증설</v>
          </cell>
          <cell r="K1748" t="str">
            <v>[시간외] 정보통신 케이블 및 콘넥터류 전원콘센트 3P x 30A x 250V, 접지 신증설</v>
          </cell>
          <cell r="L1748" t="str">
            <v>EA</v>
          </cell>
          <cell r="M1748">
            <v>69892</v>
          </cell>
          <cell r="N1748">
            <v>76854</v>
          </cell>
          <cell r="Q1748" t="str">
            <v>단순정비</v>
          </cell>
          <cell r="R1748">
            <v>37438</v>
          </cell>
        </row>
        <row r="1749">
          <cell r="B1749">
            <v>20002748</v>
          </cell>
          <cell r="E1749" t="str">
            <v>단순공사</v>
          </cell>
          <cell r="F1749" t="str">
            <v>[시간외]</v>
          </cell>
          <cell r="G1749" t="str">
            <v>정보통신 케이블 및 콘넥터류</v>
          </cell>
          <cell r="H1749" t="str">
            <v>전원콘센트</v>
          </cell>
          <cell r="I1749" t="str">
            <v>3P x 30A x 250V, 접지</v>
          </cell>
          <cell r="J1749" t="str">
            <v>철거(불용)</v>
          </cell>
          <cell r="K1749" t="str">
            <v>[시간외] 정보통신 케이블 및 콘넥터류 전원콘센트 3P x 30A x 250V, 접지 철거(불용)</v>
          </cell>
          <cell r="L1749" t="str">
            <v>EA</v>
          </cell>
          <cell r="M1749">
            <v>20965</v>
          </cell>
          <cell r="N1749">
            <v>23052</v>
          </cell>
          <cell r="Q1749" t="str">
            <v>단순정비</v>
          </cell>
          <cell r="R1749">
            <v>11229</v>
          </cell>
        </row>
        <row r="1750">
          <cell r="B1750">
            <v>20002749</v>
          </cell>
          <cell r="E1750" t="str">
            <v>단순공사</v>
          </cell>
          <cell r="F1750" t="str">
            <v>[시간외]</v>
          </cell>
          <cell r="G1750" t="str">
            <v>정보통신 케이블 및 콘넥터류</v>
          </cell>
          <cell r="H1750" t="str">
            <v>전원콘센트</v>
          </cell>
          <cell r="I1750" t="str">
            <v>3P x 30A x 250V, 접지</v>
          </cell>
          <cell r="J1750" t="str">
            <v>철거(재사용)</v>
          </cell>
          <cell r="K1750" t="str">
            <v>[시간외] 정보통신 케이블 및 콘넥터류 전원콘센트 3P x 30A x 250V, 접지 철거(재사용)</v>
          </cell>
          <cell r="L1750" t="str">
            <v>EA</v>
          </cell>
          <cell r="M1750">
            <v>23294</v>
          </cell>
          <cell r="N1750">
            <v>38424</v>
          </cell>
          <cell r="Q1750" t="str">
            <v>단순정비</v>
          </cell>
          <cell r="R1750">
            <v>18717</v>
          </cell>
        </row>
        <row r="1751">
          <cell r="B1751">
            <v>20002750</v>
          </cell>
          <cell r="E1751" t="str">
            <v>단순공사</v>
          </cell>
          <cell r="F1751" t="str">
            <v>[시간외]</v>
          </cell>
          <cell r="G1751" t="str">
            <v>정보통신 케이블 및 콘넥터류</v>
          </cell>
          <cell r="H1751" t="str">
            <v>전원콘센트</v>
          </cell>
          <cell r="I1751" t="str">
            <v>3P x 30A x 250V, 접지</v>
          </cell>
          <cell r="J1751" t="str">
            <v>이설</v>
          </cell>
          <cell r="K1751" t="str">
            <v>[시간외] 정보통신 케이블 및 콘넥터류 전원콘센트 3P x 30A x 250V, 접지 이설</v>
          </cell>
          <cell r="L1751" t="str">
            <v>EA</v>
          </cell>
          <cell r="M1751">
            <v>104838</v>
          </cell>
          <cell r="N1751">
            <v>115283</v>
          </cell>
          <cell r="Q1751" t="str">
            <v>단순정비</v>
          </cell>
          <cell r="R1751">
            <v>56158</v>
          </cell>
        </row>
        <row r="1752">
          <cell r="B1752">
            <v>20002751</v>
          </cell>
          <cell r="E1752" t="str">
            <v>단순공사</v>
          </cell>
          <cell r="F1752" t="str">
            <v>[시간외]</v>
          </cell>
          <cell r="G1752" t="str">
            <v>정보통신 케이블 및 콘넥터류</v>
          </cell>
          <cell r="H1752" t="str">
            <v>몰드</v>
          </cell>
          <cell r="I1752" t="str">
            <v>바닥</v>
          </cell>
          <cell r="J1752" t="str">
            <v>신증설</v>
          </cell>
          <cell r="K1752" t="str">
            <v>[시간외] 정보통신 케이블 및 콘넥터류 몰드 바닥 신증설</v>
          </cell>
          <cell r="L1752" t="str">
            <v>M</v>
          </cell>
          <cell r="M1752">
            <v>9479</v>
          </cell>
          <cell r="N1752">
            <v>10163</v>
          </cell>
          <cell r="Q1752" t="str">
            <v>단순정비</v>
          </cell>
          <cell r="R1752">
            <v>4950</v>
          </cell>
        </row>
        <row r="1753">
          <cell r="B1753">
            <v>20002752</v>
          </cell>
          <cell r="E1753" t="str">
            <v>단순공사</v>
          </cell>
          <cell r="F1753" t="str">
            <v>[시간외]</v>
          </cell>
          <cell r="G1753" t="str">
            <v>정보통신 케이블 및 콘넥터류</v>
          </cell>
          <cell r="H1753" t="str">
            <v>몰드</v>
          </cell>
          <cell r="I1753" t="str">
            <v>바닥</v>
          </cell>
          <cell r="J1753" t="str">
            <v>철거</v>
          </cell>
          <cell r="K1753" t="str">
            <v>[시간외] 정보통신 케이블 및 콘넥터류 몰드 바닥 철거</v>
          </cell>
          <cell r="L1753" t="str">
            <v>M</v>
          </cell>
          <cell r="M1753">
            <v>2841</v>
          </cell>
          <cell r="N1753">
            <v>3047</v>
          </cell>
          <cell r="Q1753" t="str">
            <v>단순정비</v>
          </cell>
          <cell r="R1753">
            <v>1484</v>
          </cell>
        </row>
        <row r="1754">
          <cell r="B1754">
            <v>20002753</v>
          </cell>
          <cell r="E1754" t="str">
            <v>단순공사</v>
          </cell>
          <cell r="F1754" t="str">
            <v>[시간외]</v>
          </cell>
          <cell r="G1754" t="str">
            <v>정보통신 케이블 및 콘넥터류</v>
          </cell>
          <cell r="H1754" t="str">
            <v>몰드</v>
          </cell>
          <cell r="I1754" t="str">
            <v>벽면</v>
          </cell>
          <cell r="J1754" t="str">
            <v>신증설</v>
          </cell>
          <cell r="K1754" t="str">
            <v>[시간외] 정보통신 케이블 및 콘넥터류 몰드 벽면 신증설</v>
          </cell>
          <cell r="L1754" t="str">
            <v>M</v>
          </cell>
          <cell r="M1754">
            <v>10426</v>
          </cell>
          <cell r="N1754">
            <v>11178</v>
          </cell>
          <cell r="Q1754" t="str">
            <v>단순정비</v>
          </cell>
          <cell r="R1754">
            <v>5445</v>
          </cell>
        </row>
        <row r="1755">
          <cell r="B1755">
            <v>20002754</v>
          </cell>
          <cell r="E1755" t="str">
            <v>단순공사</v>
          </cell>
          <cell r="F1755" t="str">
            <v>[시간외]</v>
          </cell>
          <cell r="G1755" t="str">
            <v>정보통신 케이블 및 콘넥터류</v>
          </cell>
          <cell r="H1755" t="str">
            <v>몰드</v>
          </cell>
          <cell r="I1755" t="str">
            <v>벽면</v>
          </cell>
          <cell r="J1755" t="str">
            <v>철거</v>
          </cell>
          <cell r="K1755" t="str">
            <v>[시간외] 정보통신 케이블 및 콘넥터류 몰드 벽면 철거</v>
          </cell>
          <cell r="L1755" t="str">
            <v>M</v>
          </cell>
          <cell r="M1755">
            <v>3126</v>
          </cell>
          <cell r="N1755">
            <v>3350</v>
          </cell>
          <cell r="Q1755" t="str">
            <v>단순정비</v>
          </cell>
          <cell r="R1755">
            <v>1631</v>
          </cell>
        </row>
        <row r="1756">
          <cell r="B1756">
            <v>20002755</v>
          </cell>
          <cell r="E1756" t="str">
            <v>단순공사</v>
          </cell>
          <cell r="F1756" t="str">
            <v>[시간외]</v>
          </cell>
          <cell r="G1756" t="str">
            <v>정보통신 케이블 및 콘넥터류</v>
          </cell>
          <cell r="H1756" t="str">
            <v>네트워크설비</v>
          </cell>
          <cell r="I1756" t="str">
            <v>게이트웨이(G/W)</v>
          </cell>
          <cell r="J1756" t="str">
            <v>신증설</v>
          </cell>
          <cell r="K1756" t="str">
            <v>[시간외] 정보통신 케이블 및 콘넥터류 네트워크설비 게이트웨이(G/W) 신증설</v>
          </cell>
          <cell r="L1756" t="str">
            <v>대</v>
          </cell>
          <cell r="M1756">
            <v>844197</v>
          </cell>
          <cell r="N1756">
            <v>933864</v>
          </cell>
          <cell r="Q1756" t="str">
            <v>단순정비</v>
          </cell>
          <cell r="R1756">
            <v>454922</v>
          </cell>
        </row>
        <row r="1757">
          <cell r="B1757">
            <v>20002756</v>
          </cell>
          <cell r="E1757" t="str">
            <v>단순공사</v>
          </cell>
          <cell r="F1757" t="str">
            <v>[시간외]</v>
          </cell>
          <cell r="G1757" t="str">
            <v>정보통신 케이블 및 콘넥터류</v>
          </cell>
          <cell r="H1757" t="str">
            <v>네트워크설비</v>
          </cell>
          <cell r="I1757" t="str">
            <v>게이트웨이(G/W)</v>
          </cell>
          <cell r="J1757" t="str">
            <v>철거(불용)</v>
          </cell>
          <cell r="K1757" t="str">
            <v>[시간외] 정보통신 케이블 및 콘넥터류 네트워크설비 게이트웨이(G/W) 철거(불용)</v>
          </cell>
          <cell r="L1757" t="str">
            <v>대</v>
          </cell>
          <cell r="M1757">
            <v>202001</v>
          </cell>
          <cell r="N1757">
            <v>225938</v>
          </cell>
          <cell r="Q1757" t="str">
            <v>단순정비</v>
          </cell>
          <cell r="R1757">
            <v>110063</v>
          </cell>
        </row>
        <row r="1758">
          <cell r="B1758">
            <v>20002757</v>
          </cell>
          <cell r="E1758" t="str">
            <v>단순공사</v>
          </cell>
          <cell r="F1758" t="str">
            <v>[시간외]</v>
          </cell>
          <cell r="G1758" t="str">
            <v>정보통신 케이블 및 콘넥터류</v>
          </cell>
          <cell r="H1758" t="str">
            <v>네트워크설비</v>
          </cell>
          <cell r="I1758" t="str">
            <v>게이트웨이(G/W)</v>
          </cell>
          <cell r="J1758" t="str">
            <v>철거(재사용)</v>
          </cell>
          <cell r="K1758" t="str">
            <v>[시간외] 정보통신 케이블 및 콘넥터류 네트워크설비 게이트웨이(G/W) 철거(재사용)</v>
          </cell>
          <cell r="L1758" t="str">
            <v>대</v>
          </cell>
          <cell r="M1758">
            <v>215467</v>
          </cell>
          <cell r="N1758">
            <v>361500</v>
          </cell>
          <cell r="Q1758" t="str">
            <v>단순정비</v>
          </cell>
          <cell r="R1758">
            <v>176101</v>
          </cell>
        </row>
        <row r="1759">
          <cell r="B1759">
            <v>20002758</v>
          </cell>
          <cell r="E1759" t="str">
            <v>단순공사</v>
          </cell>
          <cell r="F1759" t="str">
            <v>[시간외]</v>
          </cell>
          <cell r="G1759" t="str">
            <v>정보통신 케이블 및 콘넥터류</v>
          </cell>
          <cell r="H1759" t="str">
            <v>네트워크설비</v>
          </cell>
          <cell r="I1759" t="str">
            <v>게이트웨이(G/W)</v>
          </cell>
          <cell r="J1759" t="str">
            <v>이설</v>
          </cell>
          <cell r="K1759" t="str">
            <v>[시간외] 정보통신 케이블 및 콘넥터류 네트워크설비 게이트웨이(G/W) 이설</v>
          </cell>
          <cell r="L1759" t="str">
            <v>대</v>
          </cell>
          <cell r="M1759">
            <v>1167403</v>
          </cell>
          <cell r="N1759">
            <v>1295370</v>
          </cell>
          <cell r="Q1759" t="str">
            <v>단순정비</v>
          </cell>
          <cell r="R1759">
            <v>631026</v>
          </cell>
        </row>
        <row r="1760">
          <cell r="B1760">
            <v>20002759</v>
          </cell>
          <cell r="E1760" t="str">
            <v>단순공사</v>
          </cell>
          <cell r="F1760" t="str">
            <v>[시간외]</v>
          </cell>
          <cell r="G1760" t="str">
            <v>정보통신 케이블 및 콘넥터류</v>
          </cell>
          <cell r="H1760" t="str">
            <v>네트워크설비</v>
          </cell>
          <cell r="I1760" t="str">
            <v>터미널서버</v>
          </cell>
          <cell r="J1760" t="str">
            <v>신증설</v>
          </cell>
          <cell r="K1760" t="str">
            <v>[시간외] 정보통신 케이블 및 콘넥터류 네트워크설비 터미널서버 신증설</v>
          </cell>
          <cell r="L1760" t="str">
            <v>대</v>
          </cell>
          <cell r="M1760">
            <v>364180</v>
          </cell>
          <cell r="N1760">
            <v>404175</v>
          </cell>
          <cell r="Q1760" t="str">
            <v>단순정비</v>
          </cell>
          <cell r="R1760">
            <v>196889</v>
          </cell>
        </row>
        <row r="1761">
          <cell r="B1761">
            <v>20002760</v>
          </cell>
          <cell r="E1761" t="str">
            <v>단순공사</v>
          </cell>
          <cell r="F1761" t="str">
            <v>[시간외]</v>
          </cell>
          <cell r="G1761" t="str">
            <v>정보통신 케이블 및 콘넥터류</v>
          </cell>
          <cell r="H1761" t="str">
            <v>네트워크설비</v>
          </cell>
          <cell r="I1761" t="str">
            <v>터미널서버</v>
          </cell>
          <cell r="J1761" t="str">
            <v>철거(불용)</v>
          </cell>
          <cell r="K1761" t="str">
            <v>[시간외] 정보통신 케이블 및 콘넥터류 네트워크설비 터미널서버 철거(불용)</v>
          </cell>
          <cell r="L1761" t="str">
            <v>대</v>
          </cell>
          <cell r="M1761">
            <v>103895</v>
          </cell>
          <cell r="N1761">
            <v>116469</v>
          </cell>
          <cell r="Q1761" t="str">
            <v>단순정비</v>
          </cell>
          <cell r="R1761">
            <v>56736</v>
          </cell>
        </row>
        <row r="1762">
          <cell r="B1762">
            <v>20002761</v>
          </cell>
          <cell r="E1762" t="str">
            <v>단순공사</v>
          </cell>
          <cell r="F1762" t="str">
            <v>[시간외]</v>
          </cell>
          <cell r="G1762" t="str">
            <v>정보통신 케이블 및 콘넥터류</v>
          </cell>
          <cell r="H1762" t="str">
            <v>네트워크설비</v>
          </cell>
          <cell r="I1762" t="str">
            <v>터미널서버</v>
          </cell>
          <cell r="J1762" t="str">
            <v>철거(재사용)</v>
          </cell>
          <cell r="K1762" t="str">
            <v>[시간외] 정보통신 케이블 및 콘넥터류 네트워크설비 터미널서버 철거(재사용)</v>
          </cell>
          <cell r="L1762" t="str">
            <v>대</v>
          </cell>
          <cell r="M1762">
            <v>110824</v>
          </cell>
          <cell r="N1762">
            <v>186354</v>
          </cell>
          <cell r="Q1762" t="str">
            <v>단순정비</v>
          </cell>
          <cell r="R1762">
            <v>90780</v>
          </cell>
        </row>
        <row r="1763">
          <cell r="B1763">
            <v>20002762</v>
          </cell>
          <cell r="E1763" t="str">
            <v>단순공사</v>
          </cell>
          <cell r="F1763" t="str">
            <v>[시간외]</v>
          </cell>
          <cell r="G1763" t="str">
            <v>정보통신 케이블 및 콘넥터류</v>
          </cell>
          <cell r="H1763" t="str">
            <v>네트워크설비</v>
          </cell>
          <cell r="I1763" t="str">
            <v>터미널서버</v>
          </cell>
          <cell r="J1763" t="str">
            <v>이설</v>
          </cell>
          <cell r="K1763" t="str">
            <v>[시간외] 정보통신 케이블 및 콘넥터류 네트워크설비 터미널서버 이설</v>
          </cell>
          <cell r="L1763" t="str">
            <v>대</v>
          </cell>
          <cell r="M1763">
            <v>530421</v>
          </cell>
          <cell r="N1763">
            <v>590534</v>
          </cell>
          <cell r="Q1763" t="str">
            <v>단순정비</v>
          </cell>
          <cell r="R1763">
            <v>287672</v>
          </cell>
        </row>
        <row r="1764">
          <cell r="B1764">
            <v>20002763</v>
          </cell>
          <cell r="E1764" t="str">
            <v>단순공사</v>
          </cell>
          <cell r="F1764" t="str">
            <v>[시간외]</v>
          </cell>
          <cell r="G1764" t="str">
            <v>정보통신 케이블 및 콘넥터류</v>
          </cell>
          <cell r="H1764" t="str">
            <v>기  타</v>
          </cell>
          <cell r="I1764" t="str">
            <v>RACK</v>
          </cell>
          <cell r="J1764" t="str">
            <v>신증설</v>
          </cell>
          <cell r="K1764" t="str">
            <v>[시간외] 정보통신 케이블 및 콘넥터류 기  타 RACK 신증설</v>
          </cell>
          <cell r="L1764" t="str">
            <v>대</v>
          </cell>
          <cell r="M1764">
            <v>199012</v>
          </cell>
          <cell r="N1764">
            <v>212261</v>
          </cell>
          <cell r="Q1764" t="str">
            <v>단순정비</v>
          </cell>
          <cell r="R1764">
            <v>103400</v>
          </cell>
        </row>
        <row r="1765">
          <cell r="B1765">
            <v>20002764</v>
          </cell>
          <cell r="E1765" t="str">
            <v>단순공사</v>
          </cell>
          <cell r="F1765" t="str">
            <v>[시간외]</v>
          </cell>
          <cell r="G1765" t="str">
            <v>정보통신 케이블 및 콘넥터류</v>
          </cell>
          <cell r="H1765" t="str">
            <v>기  타</v>
          </cell>
          <cell r="I1765" t="str">
            <v>RACK</v>
          </cell>
          <cell r="J1765" t="str">
            <v>철거(불용)</v>
          </cell>
          <cell r="K1765" t="str">
            <v>[시간외] 정보통신 케이블 및 콘넥터류 기  타 RACK 철거(불용)</v>
          </cell>
          <cell r="L1765" t="str">
            <v>대</v>
          </cell>
          <cell r="M1765">
            <v>59699</v>
          </cell>
          <cell r="N1765">
            <v>63675</v>
          </cell>
          <cell r="Q1765" t="str">
            <v>단순정비</v>
          </cell>
          <cell r="R1765">
            <v>31018</v>
          </cell>
        </row>
        <row r="1766">
          <cell r="B1766">
            <v>20002765</v>
          </cell>
          <cell r="E1766" t="str">
            <v>단순공사</v>
          </cell>
          <cell r="F1766" t="str">
            <v>[시간외]</v>
          </cell>
          <cell r="G1766" t="str">
            <v>정보통신 케이블 및 콘넥터류</v>
          </cell>
          <cell r="H1766" t="str">
            <v>기  타</v>
          </cell>
          <cell r="I1766" t="str">
            <v>RACK</v>
          </cell>
          <cell r="J1766" t="str">
            <v>철거(재사용)</v>
          </cell>
          <cell r="K1766" t="str">
            <v>[시간외] 정보통신 케이블 및 콘넥터류 기  타 RACK 철거(재사용)</v>
          </cell>
          <cell r="L1766" t="str">
            <v>대</v>
          </cell>
          <cell r="M1766">
            <v>106139</v>
          </cell>
          <cell r="N1766">
            <v>169809</v>
          </cell>
          <cell r="Q1766" t="str">
            <v>단순정비</v>
          </cell>
          <cell r="R1766">
            <v>82720</v>
          </cell>
        </row>
        <row r="1767">
          <cell r="B1767">
            <v>20002766</v>
          </cell>
          <cell r="E1767" t="str">
            <v>단순공사</v>
          </cell>
          <cell r="F1767" t="str">
            <v>[시간외]</v>
          </cell>
          <cell r="G1767" t="str">
            <v>정보통신 케이블 및 콘넥터류</v>
          </cell>
          <cell r="H1767" t="str">
            <v>기  타</v>
          </cell>
          <cell r="I1767" t="str">
            <v>RACK</v>
          </cell>
          <cell r="J1767" t="str">
            <v>이설</v>
          </cell>
          <cell r="K1767" t="str">
            <v>[시간외] 정보통신 케이블 및 콘넥터류 기  타 RACK 이설</v>
          </cell>
          <cell r="L1767" t="str">
            <v>대</v>
          </cell>
          <cell r="M1767">
            <v>358222</v>
          </cell>
          <cell r="N1767">
            <v>382074</v>
          </cell>
          <cell r="Q1767" t="str">
            <v>단순정비</v>
          </cell>
          <cell r="R1767">
            <v>186123</v>
          </cell>
        </row>
        <row r="1768">
          <cell r="B1768">
            <v>20002767</v>
          </cell>
          <cell r="E1768" t="str">
            <v>단순공사</v>
          </cell>
          <cell r="F1768" t="str">
            <v>[시간외]</v>
          </cell>
          <cell r="G1768" t="str">
            <v>배전자동화 기기류</v>
          </cell>
          <cell r="H1768" t="str">
            <v>케이블</v>
          </cell>
          <cell r="I1768" t="str">
            <v>광점퍼코드(1본)</v>
          </cell>
          <cell r="J1768" t="str">
            <v>신증설</v>
          </cell>
          <cell r="K1768" t="str">
            <v>[시간외] 배전자동화 기기류 케이블 광점퍼코드(1본) 신증설</v>
          </cell>
          <cell r="L1768" t="str">
            <v>M</v>
          </cell>
          <cell r="M1768">
            <v>7475</v>
          </cell>
          <cell r="N1768">
            <v>7865</v>
          </cell>
          <cell r="Q1768" t="str">
            <v>지장전주</v>
          </cell>
          <cell r="R1768">
            <v>3192</v>
          </cell>
        </row>
        <row r="1769">
          <cell r="B1769">
            <v>20002768</v>
          </cell>
          <cell r="E1769" t="str">
            <v>단순공사</v>
          </cell>
          <cell r="F1769" t="str">
            <v>[시간외]</v>
          </cell>
          <cell r="G1769" t="str">
            <v>배전자동화 기기류</v>
          </cell>
          <cell r="H1769" t="str">
            <v>케이블</v>
          </cell>
          <cell r="I1769" t="str">
            <v>광점퍼코드(1본)</v>
          </cell>
          <cell r="J1769" t="str">
            <v>철거(불용)</v>
          </cell>
          <cell r="K1769" t="str">
            <v>[시간외] 배전자동화 기기류 케이블 광점퍼코드(1본) 철거(불용)</v>
          </cell>
          <cell r="L1769" t="str">
            <v>M</v>
          </cell>
          <cell r="M1769">
            <v>2237</v>
          </cell>
          <cell r="N1769">
            <v>2357</v>
          </cell>
          <cell r="Q1769" t="str">
            <v>지장전주</v>
          </cell>
          <cell r="R1769">
            <v>956</v>
          </cell>
        </row>
        <row r="1770">
          <cell r="B1770">
            <v>20002769</v>
          </cell>
          <cell r="E1770" t="str">
            <v>단순공사</v>
          </cell>
          <cell r="F1770" t="str">
            <v>[시간외]</v>
          </cell>
          <cell r="G1770" t="str">
            <v>배전자동화 기기류</v>
          </cell>
          <cell r="H1770" t="str">
            <v>케이블</v>
          </cell>
          <cell r="I1770" t="str">
            <v>광점퍼코드(1본)</v>
          </cell>
          <cell r="J1770" t="str">
            <v>철거(재사용)</v>
          </cell>
          <cell r="K1770" t="str">
            <v>[시간외] 배전자동화 기기류 케이블 광점퍼코드(1본) 철거(재사용)</v>
          </cell>
          <cell r="L1770" t="str">
            <v>M</v>
          </cell>
          <cell r="M1770">
            <v>2491</v>
          </cell>
          <cell r="N1770">
            <v>3930</v>
          </cell>
          <cell r="Q1770" t="str">
            <v>지장전주</v>
          </cell>
          <cell r="R1770">
            <v>1595</v>
          </cell>
        </row>
        <row r="1771">
          <cell r="B1771">
            <v>20002770</v>
          </cell>
          <cell r="E1771" t="str">
            <v>단순공사</v>
          </cell>
          <cell r="F1771" t="str">
            <v>[시간외]</v>
          </cell>
          <cell r="G1771" t="str">
            <v>배전자동화 기기류</v>
          </cell>
          <cell r="H1771" t="str">
            <v>케이블</v>
          </cell>
          <cell r="I1771" t="str">
            <v>광점퍼코드(1본)</v>
          </cell>
          <cell r="J1771" t="str">
            <v>이설</v>
          </cell>
          <cell r="K1771" t="str">
            <v>[시간외] 배전자동화 기기류 케이블 광점퍼코드(1본) 이설</v>
          </cell>
          <cell r="L1771" t="str">
            <v>M</v>
          </cell>
          <cell r="M1771">
            <v>11216</v>
          </cell>
          <cell r="N1771">
            <v>11801</v>
          </cell>
          <cell r="Q1771" t="str">
            <v>지장전주</v>
          </cell>
          <cell r="R1771">
            <v>4790</v>
          </cell>
        </row>
        <row r="1772">
          <cell r="B1772">
            <v>20002771</v>
          </cell>
          <cell r="E1772" t="str">
            <v>단순공사</v>
          </cell>
          <cell r="F1772" t="str">
            <v>[시간외]</v>
          </cell>
          <cell r="G1772" t="str">
            <v>배전자동화 기기류</v>
          </cell>
          <cell r="H1772" t="str">
            <v>케이블</v>
          </cell>
          <cell r="I1772" t="str">
            <v>전원케이블 포설, 포박</v>
          </cell>
          <cell r="J1772" t="str">
            <v>신증설</v>
          </cell>
          <cell r="K1772" t="str">
            <v>[시간외] 배전자동화 기기류 케이블 전원케이블 포설, 포박 신증설</v>
          </cell>
          <cell r="L1772" t="str">
            <v>M</v>
          </cell>
          <cell r="M1772">
            <v>26564</v>
          </cell>
          <cell r="N1772">
            <v>28106</v>
          </cell>
          <cell r="Q1772" t="str">
            <v>지장전주</v>
          </cell>
          <cell r="R1772">
            <v>11409</v>
          </cell>
        </row>
        <row r="1773">
          <cell r="B1773">
            <v>20002772</v>
          </cell>
          <cell r="E1773" t="str">
            <v>단순공사</v>
          </cell>
          <cell r="F1773" t="str">
            <v>[시간외]</v>
          </cell>
          <cell r="G1773" t="str">
            <v>배전자동화 기기류</v>
          </cell>
          <cell r="H1773" t="str">
            <v>케이블</v>
          </cell>
          <cell r="I1773" t="str">
            <v>전원케이블 포설, 포박</v>
          </cell>
          <cell r="J1773" t="str">
            <v>철거(불용)</v>
          </cell>
          <cell r="K1773" t="str">
            <v>[시간외] 배전자동화 기기류 케이블 전원케이블 포설, 포박 철거(불용)</v>
          </cell>
          <cell r="L1773" t="str">
            <v>M</v>
          </cell>
          <cell r="M1773">
            <v>7964</v>
          </cell>
          <cell r="N1773">
            <v>8427</v>
          </cell>
          <cell r="Q1773" t="str">
            <v>지장전주</v>
          </cell>
          <cell r="R1773">
            <v>3420</v>
          </cell>
        </row>
        <row r="1774">
          <cell r="B1774">
            <v>20002773</v>
          </cell>
          <cell r="E1774" t="str">
            <v>단순공사</v>
          </cell>
          <cell r="F1774" t="str">
            <v>[시간외]</v>
          </cell>
          <cell r="G1774" t="str">
            <v>배전자동화 기기류</v>
          </cell>
          <cell r="H1774" t="str">
            <v>케이블</v>
          </cell>
          <cell r="I1774" t="str">
            <v>전원케이블 포설, 포박</v>
          </cell>
          <cell r="J1774" t="str">
            <v>철거(재사용)</v>
          </cell>
          <cell r="K1774" t="str">
            <v>[시간외] 배전자동화 기기류 케이블 전원케이블 포설, 포박 철거(재사용)</v>
          </cell>
          <cell r="L1774" t="str">
            <v>M</v>
          </cell>
          <cell r="M1774">
            <v>8853</v>
          </cell>
          <cell r="N1774">
            <v>14049</v>
          </cell>
          <cell r="Q1774" t="str">
            <v>지장전주</v>
          </cell>
          <cell r="R1774">
            <v>5703</v>
          </cell>
        </row>
        <row r="1775">
          <cell r="B1775">
            <v>20002774</v>
          </cell>
          <cell r="E1775" t="str">
            <v>단순공사</v>
          </cell>
          <cell r="F1775" t="str">
            <v>[시간외]</v>
          </cell>
          <cell r="G1775" t="str">
            <v>배전자동화 기기류</v>
          </cell>
          <cell r="H1775" t="str">
            <v>케이블</v>
          </cell>
          <cell r="I1775" t="str">
            <v>전원케이블 포설, 포박</v>
          </cell>
          <cell r="J1775" t="str">
            <v>이설</v>
          </cell>
          <cell r="K1775" t="str">
            <v>[시간외] 배전자동화 기기류 케이블 전원케이블 포설, 포박 이설</v>
          </cell>
          <cell r="L1775" t="str">
            <v>M</v>
          </cell>
          <cell r="M1775">
            <v>39851</v>
          </cell>
          <cell r="N1775">
            <v>42156</v>
          </cell>
          <cell r="Q1775" t="str">
            <v>지장전주</v>
          </cell>
          <cell r="R1775">
            <v>17113</v>
          </cell>
        </row>
        <row r="1776">
          <cell r="B1776">
            <v>20002775</v>
          </cell>
          <cell r="E1776" t="str">
            <v>단순공사</v>
          </cell>
          <cell r="F1776" t="str">
            <v>[시간외]</v>
          </cell>
          <cell r="G1776" t="str">
            <v>배전자동화 기기류</v>
          </cell>
          <cell r="H1776" t="str">
            <v>케이블</v>
          </cell>
          <cell r="I1776" t="str">
            <v>접지케이블(10㎟이하)</v>
          </cell>
          <cell r="J1776" t="str">
            <v>신증설</v>
          </cell>
          <cell r="K1776" t="str">
            <v>[시간외] 배전자동화 기기류 케이블 접지케이블(10㎟이하) 신증설</v>
          </cell>
          <cell r="L1776" t="str">
            <v>M</v>
          </cell>
          <cell r="M1776">
            <v>7996</v>
          </cell>
          <cell r="N1776">
            <v>8594</v>
          </cell>
          <cell r="Q1776" t="str">
            <v>지장전주</v>
          </cell>
          <cell r="R1776">
            <v>3488</v>
          </cell>
        </row>
        <row r="1777">
          <cell r="B1777">
            <v>20002776</v>
          </cell>
          <cell r="E1777" t="str">
            <v>단순공사</v>
          </cell>
          <cell r="F1777" t="str">
            <v>[시간외]</v>
          </cell>
          <cell r="G1777" t="str">
            <v>배전자동화 기기류</v>
          </cell>
          <cell r="H1777" t="str">
            <v>케이블</v>
          </cell>
          <cell r="I1777" t="str">
            <v>접지케이블(10㎟이하)</v>
          </cell>
          <cell r="J1777" t="str">
            <v>철거(불용)</v>
          </cell>
          <cell r="K1777" t="str">
            <v>[시간외] 배전자동화 기기류 케이블 접지케이블(10㎟이하) 철거(불용)</v>
          </cell>
          <cell r="L1777" t="str">
            <v>M</v>
          </cell>
          <cell r="M1777">
            <v>3996</v>
          </cell>
          <cell r="N1777">
            <v>4295</v>
          </cell>
          <cell r="Q1777" t="str">
            <v>지장전주</v>
          </cell>
          <cell r="R1777">
            <v>1743</v>
          </cell>
        </row>
        <row r="1778">
          <cell r="B1778">
            <v>20002777</v>
          </cell>
          <cell r="E1778" t="str">
            <v>단순공사</v>
          </cell>
          <cell r="F1778" t="str">
            <v>[시간외]</v>
          </cell>
          <cell r="G1778" t="str">
            <v>배전자동화 기기류</v>
          </cell>
          <cell r="H1778" t="str">
            <v>케이블</v>
          </cell>
          <cell r="I1778" t="str">
            <v>접지케이블(10㎟이하)</v>
          </cell>
          <cell r="J1778" t="str">
            <v>철거(재사용)</v>
          </cell>
          <cell r="K1778" t="str">
            <v>[시간외] 배전자동화 기기류 케이블 접지케이블(10㎟이하) 철거(재사용)</v>
          </cell>
          <cell r="L1778" t="str">
            <v>M</v>
          </cell>
          <cell r="M1778">
            <v>4264</v>
          </cell>
          <cell r="N1778">
            <v>6875</v>
          </cell>
          <cell r="Q1778" t="str">
            <v>지장전주</v>
          </cell>
          <cell r="R1778">
            <v>2790</v>
          </cell>
        </row>
        <row r="1779">
          <cell r="B1779">
            <v>20002778</v>
          </cell>
          <cell r="E1779" t="str">
            <v>단순공사</v>
          </cell>
          <cell r="F1779" t="str">
            <v>[시간외]</v>
          </cell>
          <cell r="G1779" t="str">
            <v>배전자동화 기기류</v>
          </cell>
          <cell r="H1779" t="str">
            <v>케이블</v>
          </cell>
          <cell r="I1779" t="str">
            <v>접지케이블(10㎟이하)</v>
          </cell>
          <cell r="J1779" t="str">
            <v>이설</v>
          </cell>
          <cell r="K1779" t="str">
            <v>[시간외] 배전자동화 기기류 케이블 접지케이블(10㎟이하) 이설</v>
          </cell>
          <cell r="L1779" t="str">
            <v>M</v>
          </cell>
          <cell r="M1779">
            <v>14397</v>
          </cell>
          <cell r="N1779">
            <v>15473</v>
          </cell>
          <cell r="Q1779" t="str">
            <v>지장전주</v>
          </cell>
          <cell r="R1779">
            <v>6281</v>
          </cell>
        </row>
        <row r="1780">
          <cell r="B1780">
            <v>20002779</v>
          </cell>
          <cell r="E1780" t="str">
            <v>단순공사</v>
          </cell>
          <cell r="F1780" t="str">
            <v>[시간외]</v>
          </cell>
          <cell r="G1780" t="str">
            <v>배전자동화 케이블 및 콘넥터류</v>
          </cell>
          <cell r="H1780" t="str">
            <v>케이블</v>
          </cell>
          <cell r="I1780" t="str">
            <v>접지케이블(36㎟이하)</v>
          </cell>
          <cell r="J1780" t="str">
            <v>신증설</v>
          </cell>
          <cell r="K1780" t="str">
            <v>[시간외] 배전자동화 케이블 및 콘넥터류 케이블 접지케이블(36㎟이하) 신증설</v>
          </cell>
          <cell r="L1780" t="str">
            <v>M</v>
          </cell>
          <cell r="M1780">
            <v>9596</v>
          </cell>
          <cell r="N1780">
            <v>10313</v>
          </cell>
          <cell r="Q1780" t="str">
            <v>지장전주</v>
          </cell>
          <cell r="R1780">
            <v>4186</v>
          </cell>
        </row>
        <row r="1781">
          <cell r="B1781">
            <v>20002780</v>
          </cell>
          <cell r="E1781" t="str">
            <v>단순공사</v>
          </cell>
          <cell r="F1781" t="str">
            <v>[시간외]</v>
          </cell>
          <cell r="G1781" t="str">
            <v>배전자동화 케이블 및 콘넥터류</v>
          </cell>
          <cell r="H1781" t="str">
            <v>케이블</v>
          </cell>
          <cell r="I1781" t="str">
            <v>접지케이블(36㎟이하)</v>
          </cell>
          <cell r="J1781" t="str">
            <v>철거(불용)</v>
          </cell>
          <cell r="K1781" t="str">
            <v>[시간외] 배전자동화 케이블 및 콘넥터류 케이블 접지케이블(36㎟이하) 철거(불용)</v>
          </cell>
          <cell r="L1781" t="str">
            <v>M</v>
          </cell>
          <cell r="M1781">
            <v>4797</v>
          </cell>
          <cell r="N1781">
            <v>5156</v>
          </cell>
          <cell r="Q1781" t="str">
            <v>지장전주</v>
          </cell>
          <cell r="R1781">
            <v>2093</v>
          </cell>
        </row>
        <row r="1782">
          <cell r="B1782">
            <v>20002781</v>
          </cell>
          <cell r="E1782" t="str">
            <v>단순공사</v>
          </cell>
          <cell r="F1782" t="str">
            <v>[시간외]</v>
          </cell>
          <cell r="G1782" t="str">
            <v>배전자동화 케이블 및 콘넥터류</v>
          </cell>
          <cell r="H1782" t="str">
            <v>케이블</v>
          </cell>
          <cell r="I1782" t="str">
            <v>접지케이블(36㎟이하)</v>
          </cell>
          <cell r="J1782" t="str">
            <v>철거(재사용)</v>
          </cell>
          <cell r="K1782" t="str">
            <v>[시간외] 배전자동화 케이블 및 콘넥터류 케이블 접지케이블(36㎟이하) 철거(재사용)</v>
          </cell>
          <cell r="L1782" t="str">
            <v>M</v>
          </cell>
          <cell r="M1782">
            <v>5118</v>
          </cell>
          <cell r="N1782">
            <v>8249</v>
          </cell>
          <cell r="Q1782" t="str">
            <v>지장전주</v>
          </cell>
          <cell r="R1782">
            <v>3348</v>
          </cell>
        </row>
        <row r="1783">
          <cell r="B1783">
            <v>20002782</v>
          </cell>
          <cell r="E1783" t="str">
            <v>단순공사</v>
          </cell>
          <cell r="F1783" t="str">
            <v>[시간외]</v>
          </cell>
          <cell r="G1783" t="str">
            <v>배전자동화 케이블 및 콘넥터류</v>
          </cell>
          <cell r="H1783" t="str">
            <v>케이블</v>
          </cell>
          <cell r="I1783" t="str">
            <v>접지케이블(36㎟이하)</v>
          </cell>
          <cell r="J1783" t="str">
            <v>이설</v>
          </cell>
          <cell r="K1783" t="str">
            <v>[시간외] 배전자동화 케이블 및 콘넥터류 케이블 접지케이블(36㎟이하) 이설</v>
          </cell>
          <cell r="L1783" t="str">
            <v>M</v>
          </cell>
          <cell r="M1783">
            <v>17278</v>
          </cell>
          <cell r="N1783">
            <v>18569</v>
          </cell>
          <cell r="Q1783" t="str">
            <v>지장전주</v>
          </cell>
          <cell r="R1783">
            <v>7538</v>
          </cell>
        </row>
        <row r="1784">
          <cell r="B1784">
            <v>20002783</v>
          </cell>
          <cell r="E1784" t="str">
            <v>단순공사</v>
          </cell>
          <cell r="F1784" t="str">
            <v>[시간외]</v>
          </cell>
          <cell r="G1784" t="str">
            <v>배전자동화 케이블 및 콘넥터류</v>
          </cell>
          <cell r="H1784" t="str">
            <v>케이블</v>
          </cell>
          <cell r="I1784" t="str">
            <v>조가선(38㎟)</v>
          </cell>
          <cell r="J1784" t="str">
            <v>신증설</v>
          </cell>
          <cell r="K1784" t="str">
            <v>[시간외] 배전자동화 케이블 및 콘넥터류 케이블 조가선(38㎟) 신증설</v>
          </cell>
          <cell r="L1784" t="str">
            <v>M</v>
          </cell>
          <cell r="M1784">
            <v>3866</v>
          </cell>
          <cell r="N1784">
            <v>4173</v>
          </cell>
          <cell r="Q1784" t="str">
            <v>지장전주</v>
          </cell>
          <cell r="R1784">
            <v>1694</v>
          </cell>
        </row>
        <row r="1785">
          <cell r="B1785">
            <v>20002784</v>
          </cell>
          <cell r="E1785" t="str">
            <v>단순공사</v>
          </cell>
          <cell r="F1785" t="str">
            <v>[시간외]</v>
          </cell>
          <cell r="G1785" t="str">
            <v>배전자동화 케이블 및 콘넥터류</v>
          </cell>
          <cell r="H1785" t="str">
            <v>케이블</v>
          </cell>
          <cell r="I1785" t="str">
            <v>조가선(38㎟)</v>
          </cell>
          <cell r="J1785" t="str">
            <v>철거(불용)</v>
          </cell>
          <cell r="K1785" t="str">
            <v>[시간외] 배전자동화 케이블 및 콘넥터류 케이블 조가선(38㎟) 철거(불용)</v>
          </cell>
          <cell r="L1785" t="str">
            <v>M</v>
          </cell>
          <cell r="M1785">
            <v>1156</v>
          </cell>
          <cell r="N1785">
            <v>1251</v>
          </cell>
          <cell r="Q1785" t="str">
            <v>지장전주</v>
          </cell>
          <cell r="R1785">
            <v>507</v>
          </cell>
        </row>
        <row r="1786">
          <cell r="B1786">
            <v>20002785</v>
          </cell>
          <cell r="E1786" t="str">
            <v>단순공사</v>
          </cell>
          <cell r="F1786" t="str">
            <v>[시간외]</v>
          </cell>
          <cell r="G1786" t="str">
            <v>배전자동화 케이블 및 콘넥터류</v>
          </cell>
          <cell r="H1786" t="str">
            <v>케이블</v>
          </cell>
          <cell r="I1786" t="str">
            <v>조가선(38㎟)</v>
          </cell>
          <cell r="J1786" t="str">
            <v>철거(재사용)</v>
          </cell>
          <cell r="K1786" t="str">
            <v>[시간외] 배전자동화 케이블 및 콘넥터류 케이블 조가선(38㎟) 철거(재사용)</v>
          </cell>
          <cell r="L1786" t="str">
            <v>M</v>
          </cell>
          <cell r="M1786">
            <v>2062</v>
          </cell>
          <cell r="N1786">
            <v>3338</v>
          </cell>
          <cell r="Q1786" t="str">
            <v>지장전주</v>
          </cell>
          <cell r="R1786">
            <v>1355</v>
          </cell>
        </row>
        <row r="1787">
          <cell r="B1787">
            <v>20002786</v>
          </cell>
          <cell r="E1787" t="str">
            <v>단순공사</v>
          </cell>
          <cell r="F1787" t="str">
            <v>[시간외]</v>
          </cell>
          <cell r="G1787" t="str">
            <v>배전자동화 케이블 및 콘넥터류</v>
          </cell>
          <cell r="H1787" t="str">
            <v>케이블</v>
          </cell>
          <cell r="I1787" t="str">
            <v>조가선(38㎟)</v>
          </cell>
          <cell r="J1787" t="str">
            <v>이설</v>
          </cell>
          <cell r="K1787" t="str">
            <v>[시간외] 배전자동화 케이블 및 콘넥터류 케이블 조가선(38㎟) 이설</v>
          </cell>
          <cell r="L1787" t="str">
            <v>M</v>
          </cell>
          <cell r="M1787">
            <v>6962</v>
          </cell>
          <cell r="N1787">
            <v>7517</v>
          </cell>
          <cell r="Q1787" t="str">
            <v>지장전주</v>
          </cell>
          <cell r="R1787">
            <v>3051</v>
          </cell>
        </row>
        <row r="1788">
          <cell r="B1788">
            <v>20002787</v>
          </cell>
          <cell r="E1788" t="str">
            <v>단순공사</v>
          </cell>
          <cell r="F1788" t="str">
            <v>[시간외]</v>
          </cell>
          <cell r="G1788" t="str">
            <v>배전자동화 케이블 및 콘넥터류</v>
          </cell>
          <cell r="H1788" t="str">
            <v>케이블</v>
          </cell>
          <cell r="I1788" t="str">
            <v>통신 가공케이블(CPEV 0.65mm이상 x 20P이하)</v>
          </cell>
          <cell r="J1788" t="str">
            <v>신증설</v>
          </cell>
          <cell r="K1788" t="str">
            <v>[시간외] 배전자동화 케이블 및 콘넥터류 케이블 통신 가공케이블(CPEV 0.65mm이상 x 20P이하) 신증설</v>
          </cell>
          <cell r="L1788" t="str">
            <v>M</v>
          </cell>
          <cell r="M1788">
            <v>4282</v>
          </cell>
          <cell r="N1788">
            <v>4521</v>
          </cell>
          <cell r="Q1788" t="str">
            <v>지장전주</v>
          </cell>
          <cell r="R1788">
            <v>1835</v>
          </cell>
        </row>
        <row r="1789">
          <cell r="B1789">
            <v>20002788</v>
          </cell>
          <cell r="E1789" t="str">
            <v>단순공사</v>
          </cell>
          <cell r="F1789" t="str">
            <v>[시간외]</v>
          </cell>
          <cell r="G1789" t="str">
            <v>배전자동화 케이블 및 콘넥터류</v>
          </cell>
          <cell r="H1789" t="str">
            <v>케이블</v>
          </cell>
          <cell r="I1789" t="str">
            <v>통신 가공케이블(CPEV 0.65mm이상 x 20P이하)</v>
          </cell>
          <cell r="J1789" t="str">
            <v>철거(불용)</v>
          </cell>
          <cell r="K1789" t="str">
            <v>[시간외] 배전자동화 케이블 및 콘넥터류 케이블 통신 가공케이블(CPEV 0.65mm이상 x 20P이하) 철거(불용)</v>
          </cell>
          <cell r="L1789" t="str">
            <v>M</v>
          </cell>
          <cell r="M1789">
            <v>2139</v>
          </cell>
          <cell r="N1789">
            <v>2256</v>
          </cell>
          <cell r="Q1789" t="str">
            <v>지장전주</v>
          </cell>
          <cell r="R1789">
            <v>915</v>
          </cell>
        </row>
        <row r="1790">
          <cell r="B1790">
            <v>20002789</v>
          </cell>
          <cell r="E1790" t="str">
            <v>단순공사</v>
          </cell>
          <cell r="F1790" t="str">
            <v>[시간외]</v>
          </cell>
          <cell r="G1790" t="str">
            <v>배전자동화 케이블 및 콘넥터류</v>
          </cell>
          <cell r="H1790" t="str">
            <v>케이블</v>
          </cell>
          <cell r="I1790" t="str">
            <v>통신 가공케이블(CPEV 0.65mm이상 x 20P이하)</v>
          </cell>
          <cell r="J1790" t="str">
            <v>철거(재사용)</v>
          </cell>
          <cell r="K1790" t="str">
            <v>[시간외] 배전자동화 케이블 및 콘넥터류 케이블 통신 가공케이블(CPEV 0.65mm이상 x 20P이하) 철거(재사용)</v>
          </cell>
          <cell r="L1790" t="str">
            <v>M</v>
          </cell>
          <cell r="M1790">
            <v>2993</v>
          </cell>
          <cell r="N1790">
            <v>3164</v>
          </cell>
          <cell r="Q1790" t="str">
            <v>지장전주</v>
          </cell>
          <cell r="R1790">
            <v>1284</v>
          </cell>
        </row>
        <row r="1791">
          <cell r="B1791">
            <v>20002790</v>
          </cell>
          <cell r="E1791" t="str">
            <v>단순공사</v>
          </cell>
          <cell r="F1791" t="str">
            <v>[시간외]</v>
          </cell>
          <cell r="G1791" t="str">
            <v>배전자동화 케이블 및 콘넥터류</v>
          </cell>
          <cell r="H1791" t="str">
            <v>케이블</v>
          </cell>
          <cell r="I1791" t="str">
            <v>통신 가공케이블(CPEV 0.65mm이상 x 20P이하)</v>
          </cell>
          <cell r="J1791" t="str">
            <v>이설</v>
          </cell>
          <cell r="K1791" t="str">
            <v>[시간외] 배전자동화 케이블 및 콘넥터류 케이블 통신 가공케이블(CPEV 0.65mm이상 x 20P이하) 이설</v>
          </cell>
          <cell r="L1791" t="str">
            <v>M</v>
          </cell>
          <cell r="M1791">
            <v>7278</v>
          </cell>
          <cell r="N1791">
            <v>7688</v>
          </cell>
          <cell r="Q1791" t="str">
            <v>지장전주</v>
          </cell>
          <cell r="R1791">
            <v>3120</v>
          </cell>
        </row>
        <row r="1792">
          <cell r="B1792">
            <v>20002791</v>
          </cell>
          <cell r="E1792" t="str">
            <v>단순공사</v>
          </cell>
          <cell r="F1792" t="str">
            <v>[시간외]</v>
          </cell>
          <cell r="G1792" t="str">
            <v>배전자동화 케이블 및 콘넥터류</v>
          </cell>
          <cell r="H1792" t="str">
            <v>케이블</v>
          </cell>
          <cell r="I1792" t="str">
            <v>급전선 케이블</v>
          </cell>
          <cell r="J1792" t="str">
            <v>신증설</v>
          </cell>
          <cell r="K1792" t="str">
            <v>[시간외] 배전자동화 케이블 및 콘넥터류 케이블 급전선 케이블 신증설</v>
          </cell>
          <cell r="L1792" t="str">
            <v>M</v>
          </cell>
          <cell r="M1792">
            <v>6031</v>
          </cell>
          <cell r="N1792">
            <v>6360</v>
          </cell>
          <cell r="Q1792" t="str">
            <v>지장전주</v>
          </cell>
          <cell r="R1792">
            <v>2581</v>
          </cell>
        </row>
        <row r="1793">
          <cell r="B1793">
            <v>20002792</v>
          </cell>
          <cell r="E1793" t="str">
            <v>단순공사</v>
          </cell>
          <cell r="F1793" t="str">
            <v>[시간외]</v>
          </cell>
          <cell r="G1793" t="str">
            <v>배전자동화 케이블 및 콘넥터류</v>
          </cell>
          <cell r="H1793" t="str">
            <v>케이블</v>
          </cell>
          <cell r="I1793" t="str">
            <v>급전선 케이블</v>
          </cell>
          <cell r="J1793" t="str">
            <v>철거(불용)</v>
          </cell>
          <cell r="K1793" t="str">
            <v>[시간외] 배전자동화 케이블 및 콘넥터류 케이블 급전선 케이블 철거(불용)</v>
          </cell>
          <cell r="L1793" t="str">
            <v>M</v>
          </cell>
          <cell r="M1793">
            <v>3012</v>
          </cell>
          <cell r="N1793">
            <v>3177</v>
          </cell>
          <cell r="Q1793" t="str">
            <v>지장전주</v>
          </cell>
          <cell r="R1793">
            <v>1289</v>
          </cell>
        </row>
        <row r="1794">
          <cell r="B1794">
            <v>20002793</v>
          </cell>
          <cell r="E1794" t="str">
            <v>단순공사</v>
          </cell>
          <cell r="F1794" t="str">
            <v>[시간외]</v>
          </cell>
          <cell r="G1794" t="str">
            <v>배전자동화 케이블 및 콘넥터류</v>
          </cell>
          <cell r="H1794" t="str">
            <v>케이블</v>
          </cell>
          <cell r="I1794" t="str">
            <v>급전선 케이블</v>
          </cell>
          <cell r="J1794" t="str">
            <v>철거(재사용)</v>
          </cell>
          <cell r="K1794" t="str">
            <v>[시간외] 배전자동화 케이블 및 콘넥터류 케이블 급전선 케이블 철거(재사용)</v>
          </cell>
          <cell r="L1794" t="str">
            <v>M</v>
          </cell>
          <cell r="M1794">
            <v>3216</v>
          </cell>
          <cell r="N1794">
            <v>5088</v>
          </cell>
          <cell r="Q1794" t="str">
            <v>지장전주</v>
          </cell>
          <cell r="R1794">
            <v>2065</v>
          </cell>
        </row>
        <row r="1795">
          <cell r="B1795">
            <v>20002794</v>
          </cell>
          <cell r="E1795" t="str">
            <v>단순공사</v>
          </cell>
          <cell r="F1795" t="str">
            <v>[시간외]</v>
          </cell>
          <cell r="G1795" t="str">
            <v>배전자동화 케이블 및 콘넥터류</v>
          </cell>
          <cell r="H1795" t="str">
            <v>케이블</v>
          </cell>
          <cell r="I1795" t="str">
            <v>급전선 케이블</v>
          </cell>
          <cell r="J1795" t="str">
            <v>이설</v>
          </cell>
          <cell r="K1795" t="str">
            <v>[시간외] 배전자동화 케이블 및 콘넥터류 케이블 급전선 케이블 이설</v>
          </cell>
          <cell r="L1795" t="str">
            <v>M</v>
          </cell>
          <cell r="M1795">
            <v>10858</v>
          </cell>
          <cell r="N1795">
            <v>11456</v>
          </cell>
          <cell r="Q1795" t="str">
            <v>지장전주</v>
          </cell>
          <cell r="R1795">
            <v>4650</v>
          </cell>
        </row>
        <row r="1796">
          <cell r="B1796">
            <v>20002795</v>
          </cell>
          <cell r="E1796" t="str">
            <v>단순공사</v>
          </cell>
          <cell r="F1796" t="str">
            <v>[시간외]</v>
          </cell>
          <cell r="G1796" t="str">
            <v>배전자동화 케이블 및 콘넥터류</v>
          </cell>
          <cell r="H1796" t="str">
            <v>케이블</v>
          </cell>
          <cell r="I1796" t="str">
            <v>플렉시블 전선관(22mm)</v>
          </cell>
          <cell r="J1796" t="str">
            <v>신증설</v>
          </cell>
          <cell r="K1796" t="str">
            <v>[시간외] 배전자동화 케이블 및 콘넥터류 케이블 플렉시블 전선관(22mm) 신증설</v>
          </cell>
          <cell r="L1796" t="str">
            <v>M</v>
          </cell>
          <cell r="M1796">
            <v>18199</v>
          </cell>
          <cell r="N1796">
            <v>19517</v>
          </cell>
          <cell r="Q1796" t="str">
            <v>지장전주</v>
          </cell>
          <cell r="R1796">
            <v>7922</v>
          </cell>
        </row>
        <row r="1797">
          <cell r="B1797">
            <v>20002796</v>
          </cell>
          <cell r="E1797" t="str">
            <v>단순공사</v>
          </cell>
          <cell r="F1797" t="str">
            <v>[시간외]</v>
          </cell>
          <cell r="G1797" t="str">
            <v>배전자동화 케이블 및 콘넥터류</v>
          </cell>
          <cell r="H1797" t="str">
            <v>케이블</v>
          </cell>
          <cell r="I1797" t="str">
            <v>플렉시블 전선관(22mm)</v>
          </cell>
          <cell r="J1797" t="str">
            <v>철거(불용)</v>
          </cell>
          <cell r="K1797" t="str">
            <v>[시간외] 배전자동화 케이블 및 콘넥터류 케이블 플렉시블 전선관(22mm) 철거(불용)</v>
          </cell>
          <cell r="L1797" t="str">
            <v>M</v>
          </cell>
          <cell r="M1797">
            <v>5456</v>
          </cell>
          <cell r="N1797">
            <v>5853</v>
          </cell>
          <cell r="Q1797" t="str">
            <v>지장전주</v>
          </cell>
          <cell r="R1797">
            <v>2376</v>
          </cell>
        </row>
        <row r="1798">
          <cell r="B1798">
            <v>20002797</v>
          </cell>
          <cell r="E1798" t="str">
            <v>단순공사</v>
          </cell>
          <cell r="F1798" t="str">
            <v>[시간외]</v>
          </cell>
          <cell r="G1798" t="str">
            <v>배전자동화 케이블 및 콘넥터류</v>
          </cell>
          <cell r="H1798" t="str">
            <v>케이블</v>
          </cell>
          <cell r="I1798" t="str">
            <v>플렉시블 전선관(22mm)</v>
          </cell>
          <cell r="J1798" t="str">
            <v>철거(재사용)</v>
          </cell>
          <cell r="K1798" t="str">
            <v>[시간외] 배전자동화 케이블 및 콘넥터류 케이블 플렉시블 전선관(22mm) 철거(재사용)</v>
          </cell>
          <cell r="L1798" t="str">
            <v>M</v>
          </cell>
          <cell r="M1798">
            <v>7278</v>
          </cell>
          <cell r="N1798">
            <v>7803</v>
          </cell>
          <cell r="Q1798" t="str">
            <v>지장전주</v>
          </cell>
          <cell r="R1798">
            <v>3167</v>
          </cell>
        </row>
        <row r="1799">
          <cell r="B1799">
            <v>20002798</v>
          </cell>
          <cell r="E1799" t="str">
            <v>단순공사</v>
          </cell>
          <cell r="F1799" t="str">
            <v>[시간외]</v>
          </cell>
          <cell r="G1799" t="str">
            <v>배전자동화 케이블 및 콘넥터류</v>
          </cell>
          <cell r="H1799" t="str">
            <v>케이블</v>
          </cell>
          <cell r="I1799" t="str">
            <v>플렉시블 전선관(22mm)</v>
          </cell>
          <cell r="J1799" t="str">
            <v>이설</v>
          </cell>
          <cell r="K1799" t="str">
            <v>[시간외] 배전자동화 케이블 및 콘넥터류 케이블 플렉시블 전선관(22mm) 이설</v>
          </cell>
          <cell r="L1799" t="str">
            <v>M</v>
          </cell>
          <cell r="M1799">
            <v>25483</v>
          </cell>
          <cell r="N1799">
            <v>27326</v>
          </cell>
          <cell r="Q1799" t="str">
            <v>지장전주</v>
          </cell>
          <cell r="R1799">
            <v>11092</v>
          </cell>
        </row>
        <row r="1800">
          <cell r="B1800">
            <v>20002799</v>
          </cell>
          <cell r="E1800" t="str">
            <v>단순공사</v>
          </cell>
          <cell r="F1800" t="str">
            <v>[시간외]</v>
          </cell>
          <cell r="G1800" t="str">
            <v>배전자동화 케이블 및 콘넥터류</v>
          </cell>
          <cell r="H1800" t="str">
            <v>콘넥터</v>
          </cell>
          <cell r="I1800" t="str">
            <v>급전선케이블 콘넥터(7C)</v>
          </cell>
          <cell r="J1800" t="str">
            <v>신증설</v>
          </cell>
          <cell r="K1800" t="str">
            <v>[시간외] 배전자동화 케이블 및 콘넥터류 콘넥터 급전선케이블 콘넥터(7C) 신증설</v>
          </cell>
          <cell r="L1800" t="str">
            <v>EA</v>
          </cell>
          <cell r="M1800">
            <v>18959</v>
          </cell>
          <cell r="N1800">
            <v>20330</v>
          </cell>
          <cell r="Q1800" t="str">
            <v>지장전주</v>
          </cell>
          <cell r="R1800">
            <v>8252</v>
          </cell>
        </row>
        <row r="1801">
          <cell r="B1801">
            <v>20002800</v>
          </cell>
          <cell r="E1801" t="str">
            <v>단순공사</v>
          </cell>
          <cell r="F1801" t="str">
            <v>[시간외]</v>
          </cell>
          <cell r="G1801" t="str">
            <v>배전자동화 케이블 및 콘넥터류</v>
          </cell>
          <cell r="H1801" t="str">
            <v>콘넥터</v>
          </cell>
          <cell r="I1801" t="str">
            <v>접지 서비스콘넥터</v>
          </cell>
          <cell r="J1801" t="str">
            <v>신증설</v>
          </cell>
          <cell r="K1801" t="str">
            <v>[시간외] 배전자동화 케이블 및 콘넥터류 콘넥터 접지 서비스콘넥터 신증설</v>
          </cell>
          <cell r="L1801" t="str">
            <v>EA</v>
          </cell>
          <cell r="M1801">
            <v>15997</v>
          </cell>
          <cell r="N1801">
            <v>17192</v>
          </cell>
          <cell r="Q1801" t="str">
            <v>지장전주</v>
          </cell>
          <cell r="R1801">
            <v>6979</v>
          </cell>
        </row>
        <row r="1802">
          <cell r="B1802">
            <v>20002801</v>
          </cell>
          <cell r="E1802" t="str">
            <v>단순공사</v>
          </cell>
          <cell r="F1802" t="str">
            <v>[시간외]</v>
          </cell>
          <cell r="G1802" t="str">
            <v>배전자동화 케이블 및 콘넥터류</v>
          </cell>
          <cell r="H1802" t="str">
            <v>콘넥터</v>
          </cell>
          <cell r="I1802" t="str">
            <v>접지 서비스콘넥터</v>
          </cell>
          <cell r="J1802" t="str">
            <v>철거</v>
          </cell>
          <cell r="K1802" t="str">
            <v>[시간외] 배전자동화 케이블 및 콘넥터류 콘넥터 접지 서비스콘넥터 철거</v>
          </cell>
          <cell r="L1802" t="str">
            <v>EA</v>
          </cell>
          <cell r="M1802">
            <v>7996</v>
          </cell>
          <cell r="N1802">
            <v>8594</v>
          </cell>
          <cell r="Q1802" t="str">
            <v>지장전주</v>
          </cell>
          <cell r="R1802">
            <v>3488</v>
          </cell>
        </row>
        <row r="1803">
          <cell r="B1803">
            <v>20002802</v>
          </cell>
          <cell r="E1803" t="str">
            <v>단순공사</v>
          </cell>
          <cell r="F1803" t="str">
            <v>[시간외]</v>
          </cell>
          <cell r="G1803" t="str">
            <v>배전자동화 케이블 및 콘넥터류</v>
          </cell>
          <cell r="H1803" t="str">
            <v>콘넥터</v>
          </cell>
          <cell r="I1803" t="str">
            <v>접지 서비스콘넥터</v>
          </cell>
          <cell r="J1803" t="str">
            <v>이설</v>
          </cell>
          <cell r="K1803" t="str">
            <v>[시간외] 배전자동화 케이블 및 콘넥터류 콘넥터 접지 서비스콘넥터 이설</v>
          </cell>
          <cell r="L1803" t="str">
            <v>EA</v>
          </cell>
          <cell r="M1803">
            <v>24000</v>
          </cell>
          <cell r="N1803">
            <v>25788</v>
          </cell>
          <cell r="Q1803" t="str">
            <v>지장전주</v>
          </cell>
          <cell r="R1803">
            <v>10468</v>
          </cell>
        </row>
        <row r="1804">
          <cell r="B1804">
            <v>20002803</v>
          </cell>
          <cell r="E1804" t="str">
            <v>단순공사</v>
          </cell>
          <cell r="F1804" t="str">
            <v>[시간외]</v>
          </cell>
          <cell r="G1804" t="str">
            <v>배전자동화 케이블 및 콘넥터류</v>
          </cell>
          <cell r="H1804" t="str">
            <v>콘넥터</v>
          </cell>
          <cell r="I1804" t="str">
            <v>암타이 밴드(1방 5호)</v>
          </cell>
          <cell r="J1804" t="str">
            <v>신증설</v>
          </cell>
          <cell r="K1804" t="str">
            <v>[시간외] 배전자동화 케이블 및 콘넥터류 콘넥터 암타이 밴드(1방 5호) 신증설</v>
          </cell>
          <cell r="L1804" t="str">
            <v>EA</v>
          </cell>
          <cell r="M1804">
            <v>38705</v>
          </cell>
          <cell r="N1804">
            <v>41783</v>
          </cell>
          <cell r="Q1804" t="str">
            <v>지장전주</v>
          </cell>
          <cell r="R1804">
            <v>16961</v>
          </cell>
        </row>
        <row r="1805">
          <cell r="B1805">
            <v>20002804</v>
          </cell>
          <cell r="E1805" t="str">
            <v>단순공사</v>
          </cell>
          <cell r="F1805" t="str">
            <v>[시간외]</v>
          </cell>
          <cell r="G1805" t="str">
            <v>배전자동화 케이블 및 콘넥터류</v>
          </cell>
          <cell r="H1805" t="str">
            <v>콘넥터</v>
          </cell>
          <cell r="I1805" t="str">
            <v>암타이 밴드(1방 5호)</v>
          </cell>
          <cell r="J1805" t="str">
            <v>철거</v>
          </cell>
          <cell r="K1805" t="str">
            <v>[시간외] 배전자동화 케이블 및 콘넥터류 콘넥터 암타이 밴드(1방 5호) 철거</v>
          </cell>
          <cell r="L1805" t="str">
            <v>EA</v>
          </cell>
          <cell r="M1805">
            <v>19350</v>
          </cell>
          <cell r="N1805">
            <v>20886</v>
          </cell>
          <cell r="Q1805" t="str">
            <v>지장전주</v>
          </cell>
          <cell r="R1805">
            <v>8478</v>
          </cell>
        </row>
        <row r="1806">
          <cell r="B1806">
            <v>20002805</v>
          </cell>
          <cell r="E1806" t="str">
            <v>단순공사</v>
          </cell>
          <cell r="F1806" t="str">
            <v>[시간외]</v>
          </cell>
          <cell r="G1806" t="str">
            <v>배전자동화 케이블 및 콘넥터류</v>
          </cell>
          <cell r="H1806" t="str">
            <v>콘넥터</v>
          </cell>
          <cell r="I1806" t="str">
            <v>암타이 밴드(1방 5호)</v>
          </cell>
          <cell r="J1806" t="str">
            <v>이설</v>
          </cell>
          <cell r="K1806" t="str">
            <v>[시간외] 배전자동화 케이블 및 콘넥터류 콘넥터 암타이 밴드(1방 5호) 이설</v>
          </cell>
          <cell r="L1806" t="str">
            <v>EA</v>
          </cell>
          <cell r="M1806">
            <v>58062</v>
          </cell>
          <cell r="N1806">
            <v>62675</v>
          </cell>
          <cell r="Q1806" t="str">
            <v>지장전주</v>
          </cell>
          <cell r="R1806">
            <v>25442</v>
          </cell>
        </row>
        <row r="1807">
          <cell r="B1807">
            <v>20002806</v>
          </cell>
          <cell r="E1807" t="str">
            <v>단순공사</v>
          </cell>
          <cell r="F1807" t="str">
            <v>[시간외]</v>
          </cell>
          <cell r="G1807" t="str">
            <v>배전자동화 케이블 및 콘넥터류</v>
          </cell>
          <cell r="H1807" t="str">
            <v>콘넥터</v>
          </cell>
          <cell r="I1807" t="str">
            <v>지선 밴드(2방 5호)</v>
          </cell>
          <cell r="J1807" t="str">
            <v>신증설</v>
          </cell>
          <cell r="K1807" t="str">
            <v>[시간외] 배전자동화 케이블 및 콘넥터류 콘넥터 지선 밴드(2방 5호) 신증설</v>
          </cell>
          <cell r="L1807" t="str">
            <v>EA</v>
          </cell>
          <cell r="M1807">
            <v>38705</v>
          </cell>
          <cell r="N1807">
            <v>41783</v>
          </cell>
          <cell r="Q1807" t="str">
            <v>지장전주</v>
          </cell>
          <cell r="R1807">
            <v>16961</v>
          </cell>
        </row>
        <row r="1808">
          <cell r="B1808">
            <v>20002807</v>
          </cell>
          <cell r="E1808" t="str">
            <v>단순공사</v>
          </cell>
          <cell r="F1808" t="str">
            <v>[시간외]</v>
          </cell>
          <cell r="G1808" t="str">
            <v>배전자동화 케이블 및 콘넥터류</v>
          </cell>
          <cell r="H1808" t="str">
            <v>콘넥터</v>
          </cell>
          <cell r="I1808" t="str">
            <v>지선 밴드(2방 5호)</v>
          </cell>
          <cell r="J1808" t="str">
            <v>철거</v>
          </cell>
          <cell r="K1808" t="str">
            <v>[시간외] 배전자동화 케이블 및 콘넥터류 콘넥터 지선 밴드(2방 5호) 철거</v>
          </cell>
          <cell r="L1808" t="str">
            <v>EA</v>
          </cell>
          <cell r="M1808">
            <v>19350</v>
          </cell>
          <cell r="N1808">
            <v>20886</v>
          </cell>
          <cell r="Q1808" t="str">
            <v>지장전주</v>
          </cell>
          <cell r="R1808">
            <v>8478</v>
          </cell>
        </row>
        <row r="1809">
          <cell r="B1809">
            <v>20002808</v>
          </cell>
          <cell r="E1809" t="str">
            <v>단순공사</v>
          </cell>
          <cell r="F1809" t="str">
            <v>[시간외]</v>
          </cell>
          <cell r="G1809" t="str">
            <v>배전자동화 케이블 및 콘넥터류</v>
          </cell>
          <cell r="H1809" t="str">
            <v>콘넥터</v>
          </cell>
          <cell r="I1809" t="str">
            <v>지선 밴드(2방 5호)</v>
          </cell>
          <cell r="J1809" t="str">
            <v>이설</v>
          </cell>
          <cell r="K1809" t="str">
            <v>[시간외] 배전자동화 케이블 및 콘넥터류 콘넥터 지선 밴드(2방 5호) 이설</v>
          </cell>
          <cell r="L1809" t="str">
            <v>EA</v>
          </cell>
          <cell r="M1809">
            <v>58062</v>
          </cell>
          <cell r="N1809">
            <v>62675</v>
          </cell>
          <cell r="Q1809" t="str">
            <v>지장전주</v>
          </cell>
          <cell r="R1809">
            <v>25442</v>
          </cell>
        </row>
        <row r="1810">
          <cell r="B1810">
            <v>20002809</v>
          </cell>
          <cell r="E1810" t="str">
            <v>단순공사</v>
          </cell>
          <cell r="F1810" t="str">
            <v>[시간외]</v>
          </cell>
          <cell r="G1810" t="str">
            <v>배전자동화 케이블 및 콘넥터류</v>
          </cell>
          <cell r="H1810" t="str">
            <v>콘넥터</v>
          </cell>
          <cell r="I1810" t="str">
            <v>크램프(2B)</v>
          </cell>
          <cell r="J1810" t="str">
            <v>신증설</v>
          </cell>
          <cell r="K1810" t="str">
            <v>[시간외] 배전자동화 케이블 및 콘넥터류 콘넥터 크램프(2B) 신증설</v>
          </cell>
          <cell r="L1810" t="str">
            <v>EA</v>
          </cell>
          <cell r="M1810">
            <v>18234</v>
          </cell>
          <cell r="N1810">
            <v>19656</v>
          </cell>
          <cell r="Q1810" t="str">
            <v>지장전주</v>
          </cell>
          <cell r="R1810">
            <v>7979</v>
          </cell>
        </row>
        <row r="1811">
          <cell r="B1811">
            <v>20002810</v>
          </cell>
          <cell r="E1811" t="str">
            <v>단순공사</v>
          </cell>
          <cell r="F1811" t="str">
            <v>[시간외]</v>
          </cell>
          <cell r="G1811" t="str">
            <v>배전자동화 케이블 및 콘넥터류</v>
          </cell>
          <cell r="H1811" t="str">
            <v>콘넥터</v>
          </cell>
          <cell r="I1811" t="str">
            <v>크램프(2B)</v>
          </cell>
          <cell r="J1811" t="str">
            <v>철거</v>
          </cell>
          <cell r="K1811" t="str">
            <v>[시간외] 배전자동화 케이블 및 콘넥터류 콘넥터 크램프(2B) 철거</v>
          </cell>
          <cell r="L1811" t="str">
            <v>EA</v>
          </cell>
          <cell r="M1811">
            <v>9114</v>
          </cell>
          <cell r="N1811">
            <v>9827</v>
          </cell>
          <cell r="Q1811" t="str">
            <v>지장전주</v>
          </cell>
          <cell r="R1811">
            <v>3989</v>
          </cell>
        </row>
        <row r="1812">
          <cell r="B1812">
            <v>20002811</v>
          </cell>
          <cell r="E1812" t="str">
            <v>단순공사</v>
          </cell>
          <cell r="F1812" t="str">
            <v>[시간외]</v>
          </cell>
          <cell r="G1812" t="str">
            <v>배전자동화 케이블 및 콘넥터류</v>
          </cell>
          <cell r="H1812" t="str">
            <v>콘넥터</v>
          </cell>
          <cell r="I1812" t="str">
            <v>크램프(2B)</v>
          </cell>
          <cell r="J1812" t="str">
            <v>이설</v>
          </cell>
          <cell r="K1812" t="str">
            <v>[시간외] 배전자동화 케이블 및 콘넥터류 콘넥터 크램프(2B) 이설</v>
          </cell>
          <cell r="L1812" t="str">
            <v>EA</v>
          </cell>
          <cell r="M1812">
            <v>27351</v>
          </cell>
          <cell r="N1812">
            <v>29483</v>
          </cell>
          <cell r="Q1812" t="str">
            <v>지장전주</v>
          </cell>
          <cell r="R1812">
            <v>11968</v>
          </cell>
        </row>
        <row r="1813">
          <cell r="B1813">
            <v>20002812</v>
          </cell>
          <cell r="E1813" t="str">
            <v>단순공사</v>
          </cell>
          <cell r="F1813" t="str">
            <v>[시간외]</v>
          </cell>
          <cell r="G1813" t="str">
            <v>배전자동화 케이블 및 콘넥터류</v>
          </cell>
          <cell r="H1813" t="str">
            <v>콘넥터</v>
          </cell>
          <cell r="I1813" t="str">
            <v>크램프(3B)</v>
          </cell>
          <cell r="J1813" t="str">
            <v>신증설</v>
          </cell>
          <cell r="K1813" t="str">
            <v>[시간외] 배전자동화 케이블 및 콘넥터류 콘넥터 크램프(3B) 신증설</v>
          </cell>
          <cell r="L1813" t="str">
            <v>EA</v>
          </cell>
          <cell r="M1813">
            <v>18234</v>
          </cell>
          <cell r="N1813">
            <v>19656</v>
          </cell>
          <cell r="Q1813" t="str">
            <v>지장전주</v>
          </cell>
          <cell r="R1813">
            <v>7979</v>
          </cell>
        </row>
        <row r="1814">
          <cell r="B1814">
            <v>20002813</v>
          </cell>
          <cell r="E1814" t="str">
            <v>단순공사</v>
          </cell>
          <cell r="F1814" t="str">
            <v>[시간외]</v>
          </cell>
          <cell r="G1814" t="str">
            <v>배전자동화 케이블 및 콘넥터류</v>
          </cell>
          <cell r="H1814" t="str">
            <v>콘넥터</v>
          </cell>
          <cell r="I1814" t="str">
            <v>크램프(3B)</v>
          </cell>
          <cell r="J1814" t="str">
            <v>철거</v>
          </cell>
          <cell r="K1814" t="str">
            <v>[시간외] 배전자동화 케이블 및 콘넥터류 콘넥터 크램프(3B) 철거</v>
          </cell>
          <cell r="L1814" t="str">
            <v>EA</v>
          </cell>
          <cell r="M1814">
            <v>9114</v>
          </cell>
          <cell r="N1814">
            <v>9827</v>
          </cell>
          <cell r="Q1814" t="str">
            <v>지장전주</v>
          </cell>
          <cell r="R1814">
            <v>3989</v>
          </cell>
        </row>
        <row r="1815">
          <cell r="B1815">
            <v>20002814</v>
          </cell>
          <cell r="E1815" t="str">
            <v>단순공사</v>
          </cell>
          <cell r="F1815" t="str">
            <v>[시간외]</v>
          </cell>
          <cell r="G1815" t="str">
            <v>배전자동화 케이블 및 콘넥터류</v>
          </cell>
          <cell r="H1815" t="str">
            <v>콘넥터</v>
          </cell>
          <cell r="I1815" t="str">
            <v>크램프(3B)</v>
          </cell>
          <cell r="J1815" t="str">
            <v>이설</v>
          </cell>
          <cell r="K1815" t="str">
            <v>[시간외] 배전자동화 케이블 및 콘넥터류 콘넥터 크램프(3B) 이설</v>
          </cell>
          <cell r="L1815" t="str">
            <v>EA</v>
          </cell>
          <cell r="M1815">
            <v>27351</v>
          </cell>
          <cell r="N1815">
            <v>29483</v>
          </cell>
          <cell r="Q1815" t="str">
            <v>지장전주</v>
          </cell>
          <cell r="R1815">
            <v>11968</v>
          </cell>
        </row>
        <row r="1816">
          <cell r="B1816">
            <v>20002815</v>
          </cell>
          <cell r="E1816" t="str">
            <v>단순공사</v>
          </cell>
          <cell r="F1816" t="str">
            <v>[시간외]</v>
          </cell>
          <cell r="G1816" t="str">
            <v>배전자동화 케이블 및 콘넥터류</v>
          </cell>
          <cell r="H1816" t="str">
            <v>콘넥터</v>
          </cell>
          <cell r="I1816" t="str">
            <v>케이블 명찰</v>
          </cell>
          <cell r="J1816" t="str">
            <v>신증설</v>
          </cell>
          <cell r="K1816" t="str">
            <v>[시간외] 배전자동화 케이블 및 콘넥터류 콘넥터 케이블 명찰 신증설</v>
          </cell>
          <cell r="L1816" t="str">
            <v>EA</v>
          </cell>
          <cell r="M1816">
            <v>2233</v>
          </cell>
          <cell r="N1816">
            <v>2460</v>
          </cell>
          <cell r="Q1816" t="str">
            <v>지장전주</v>
          </cell>
          <cell r="R1816">
            <v>998</v>
          </cell>
        </row>
        <row r="1817">
          <cell r="B1817">
            <v>20002816</v>
          </cell>
          <cell r="E1817" t="str">
            <v>단순공사</v>
          </cell>
          <cell r="F1817" t="str">
            <v>[시간외]</v>
          </cell>
          <cell r="G1817" t="str">
            <v>배전자동화 케이블 및 콘넥터류</v>
          </cell>
          <cell r="H1817" t="str">
            <v>콘넥터</v>
          </cell>
          <cell r="I1817" t="str">
            <v>케이블 바인딩</v>
          </cell>
          <cell r="J1817" t="str">
            <v>신증설</v>
          </cell>
          <cell r="K1817" t="str">
            <v>[시간외] 배전자동화 케이블 및 콘넥터류 콘넥터 케이블 바인딩 신증설</v>
          </cell>
          <cell r="L1817" t="str">
            <v>EA</v>
          </cell>
          <cell r="M1817">
            <v>3950</v>
          </cell>
          <cell r="N1817">
            <v>4151</v>
          </cell>
          <cell r="Q1817" t="str">
            <v>지장전주</v>
          </cell>
          <cell r="R1817">
            <v>1685</v>
          </cell>
        </row>
        <row r="1818">
          <cell r="B1818">
            <v>20002817</v>
          </cell>
          <cell r="E1818" t="str">
            <v>단순공사</v>
          </cell>
          <cell r="F1818" t="str">
            <v>[시간외]</v>
          </cell>
          <cell r="G1818" t="str">
            <v>배전자동화 케이블 및 콘넥터류</v>
          </cell>
          <cell r="H1818" t="str">
            <v>콘넥터</v>
          </cell>
          <cell r="I1818" t="str">
            <v>케이블 바인딩</v>
          </cell>
          <cell r="J1818" t="str">
            <v>철거</v>
          </cell>
          <cell r="K1818" t="str">
            <v>[시간외] 배전자동화 케이블 및 콘넥터류 콘넥터 케이블 바인딩 철거</v>
          </cell>
          <cell r="L1818" t="str">
            <v>EA</v>
          </cell>
          <cell r="M1818">
            <v>1182</v>
          </cell>
          <cell r="N1818">
            <v>1241</v>
          </cell>
          <cell r="Q1818" t="str">
            <v>지장전주</v>
          </cell>
          <cell r="R1818">
            <v>503</v>
          </cell>
        </row>
        <row r="1819">
          <cell r="B1819">
            <v>20002818</v>
          </cell>
          <cell r="E1819" t="str">
            <v>단순공사</v>
          </cell>
          <cell r="F1819" t="str">
            <v>[시간외]</v>
          </cell>
          <cell r="G1819" t="str">
            <v>배전자동화 케이블 및 콘넥터류</v>
          </cell>
          <cell r="H1819" t="str">
            <v>기타통신장치</v>
          </cell>
          <cell r="I1819" t="str">
            <v>전자계 표시장치 단말장치</v>
          </cell>
          <cell r="J1819" t="str">
            <v>신증설</v>
          </cell>
          <cell r="K1819" t="str">
            <v>[시간외] 배전자동화 케이블 및 콘넥터류 기타통신장치 전자계 표시장치 단말장치 신증설</v>
          </cell>
          <cell r="L1819" t="str">
            <v>대</v>
          </cell>
          <cell r="M1819">
            <v>238511</v>
          </cell>
          <cell r="N1819">
            <v>258333</v>
          </cell>
          <cell r="Q1819" t="str">
            <v>지장전주</v>
          </cell>
          <cell r="R1819">
            <v>104870</v>
          </cell>
        </row>
        <row r="1820">
          <cell r="B1820">
            <v>20002819</v>
          </cell>
          <cell r="E1820" t="str">
            <v>단순공사</v>
          </cell>
          <cell r="F1820" t="str">
            <v>[시간외]</v>
          </cell>
          <cell r="G1820" t="str">
            <v>배전자동화 케이블 및 콘넥터류</v>
          </cell>
          <cell r="H1820" t="str">
            <v>기타통신장치</v>
          </cell>
          <cell r="I1820" t="str">
            <v>전자계 표시장치 단말장치</v>
          </cell>
          <cell r="J1820" t="str">
            <v>철거(불용)</v>
          </cell>
          <cell r="K1820" t="str">
            <v>[시간외] 배전자동화 케이블 및 콘넥터류 기타통신장치 전자계 표시장치 단말장치 철거(불용)</v>
          </cell>
          <cell r="L1820" t="str">
            <v>대</v>
          </cell>
          <cell r="M1820">
            <v>119253</v>
          </cell>
          <cell r="N1820">
            <v>129164</v>
          </cell>
          <cell r="Q1820" t="str">
            <v>지장전주</v>
          </cell>
          <cell r="R1820">
            <v>52434</v>
          </cell>
        </row>
        <row r="1821">
          <cell r="B1821">
            <v>20002820</v>
          </cell>
          <cell r="E1821" t="str">
            <v>단순공사</v>
          </cell>
          <cell r="F1821" t="str">
            <v>[시간외]</v>
          </cell>
          <cell r="G1821" t="str">
            <v>배전자동화 케이블 및 콘넥터류</v>
          </cell>
          <cell r="H1821" t="str">
            <v>기타통신장치</v>
          </cell>
          <cell r="I1821" t="str">
            <v>전자계 표시장치 단말장치</v>
          </cell>
          <cell r="J1821" t="str">
            <v>철거(재사용)</v>
          </cell>
          <cell r="K1821" t="str">
            <v>[시간외] 배전자동화 케이블 및 콘넥터류 기타통신장치 전자계 표시장치 단말장치 철거(재사용)</v>
          </cell>
          <cell r="L1821" t="str">
            <v>대</v>
          </cell>
          <cell r="M1821">
            <v>127206</v>
          </cell>
          <cell r="N1821">
            <v>206666</v>
          </cell>
          <cell r="Q1821" t="str">
            <v>지장전주</v>
          </cell>
          <cell r="R1821">
            <v>83896</v>
          </cell>
        </row>
        <row r="1822">
          <cell r="B1822">
            <v>20002821</v>
          </cell>
          <cell r="E1822" t="str">
            <v>단순공사</v>
          </cell>
          <cell r="F1822" t="str">
            <v>[시간외]</v>
          </cell>
          <cell r="G1822" t="str">
            <v>배전자동화 케이블 및 콘넥터류</v>
          </cell>
          <cell r="H1822" t="str">
            <v>기타통신장치</v>
          </cell>
          <cell r="I1822" t="str">
            <v>전자계 표시장치 단말장치</v>
          </cell>
          <cell r="J1822" t="str">
            <v>이설</v>
          </cell>
          <cell r="K1822" t="str">
            <v>[시간외] 배전자동화 케이블 및 콘넥터류 기타통신장치 전자계 표시장치 단말장치 이설</v>
          </cell>
          <cell r="L1822" t="str">
            <v>대</v>
          </cell>
          <cell r="M1822">
            <v>429323</v>
          </cell>
          <cell r="N1822">
            <v>465003</v>
          </cell>
          <cell r="Q1822" t="str">
            <v>지장전주</v>
          </cell>
          <cell r="R1822">
            <v>188767</v>
          </cell>
        </row>
        <row r="1823">
          <cell r="B1823">
            <v>20002822</v>
          </cell>
          <cell r="E1823" t="str">
            <v>단순공사</v>
          </cell>
          <cell r="F1823" t="str">
            <v>[시간외]</v>
          </cell>
          <cell r="G1823" t="str">
            <v>배전자동화 케이블 및 콘넥터류</v>
          </cell>
          <cell r="H1823" t="str">
            <v>기타통신장치</v>
          </cell>
          <cell r="I1823" t="str">
            <v>전자계 표시장치 단말장치</v>
          </cell>
          <cell r="J1823" t="str">
            <v>단순점검</v>
          </cell>
          <cell r="K1823" t="str">
            <v>[시간외] 배전자동화 케이블 및 콘넥터류 기타통신장치 전자계 표시장치 단말장치 단순점검</v>
          </cell>
          <cell r="L1823" t="str">
            <v>대</v>
          </cell>
          <cell r="M1823">
            <v>429323</v>
          </cell>
          <cell r="N1823">
            <v>465003</v>
          </cell>
          <cell r="Q1823" t="str">
            <v>지장전주</v>
          </cell>
          <cell r="R1823">
            <v>188767</v>
          </cell>
        </row>
        <row r="1824">
          <cell r="B1824">
            <v>20002823</v>
          </cell>
          <cell r="E1824" t="str">
            <v>단순공사</v>
          </cell>
          <cell r="F1824" t="str">
            <v>[시간외]</v>
          </cell>
          <cell r="G1824" t="str">
            <v>배전자동화 케이블 및 콘넥터류</v>
          </cell>
          <cell r="H1824" t="str">
            <v>기타통신장치</v>
          </cell>
          <cell r="I1824" t="str">
            <v>전자계 표시장치 단말장치</v>
          </cell>
          <cell r="J1824" t="str">
            <v>정밀점검</v>
          </cell>
          <cell r="K1824" t="str">
            <v>[시간외] 배전자동화 케이블 및 콘넥터류 기타통신장치 전자계 표시장치 단말장치 정밀점검</v>
          </cell>
          <cell r="L1824" t="str">
            <v>대</v>
          </cell>
          <cell r="M1824">
            <v>139004</v>
          </cell>
          <cell r="N1824">
            <v>152202</v>
          </cell>
          <cell r="Q1824" t="str">
            <v>지장전주</v>
          </cell>
          <cell r="R1824">
            <v>61786</v>
          </cell>
        </row>
        <row r="1825">
          <cell r="B1825">
            <v>20002824</v>
          </cell>
          <cell r="E1825" t="str">
            <v>단순공사</v>
          </cell>
          <cell r="F1825" t="str">
            <v>[시간외]</v>
          </cell>
          <cell r="G1825" t="str">
            <v>배전자동화 케이블 및 콘넥터류</v>
          </cell>
          <cell r="H1825" t="str">
            <v>TRS설비</v>
          </cell>
          <cell r="I1825" t="str">
            <v>TRS모뎀 펌웨어 업그레이드(표준공법)</v>
          </cell>
          <cell r="J1825" t="str">
            <v>업그레이드(가공)</v>
          </cell>
          <cell r="K1825" t="str">
            <v>[시간외] 배전자동화 케이블 및 콘넥터류 TRS설비 TRS모뎀 펌웨어 업그레이드(표준공법) 업그레이드(가공)</v>
          </cell>
          <cell r="L1825" t="str">
            <v>대</v>
          </cell>
          <cell r="M1825">
            <v>225831</v>
          </cell>
          <cell r="N1825">
            <v>250385</v>
          </cell>
          <cell r="Q1825" t="str">
            <v>지장전주</v>
          </cell>
          <cell r="R1825">
            <v>101643</v>
          </cell>
        </row>
        <row r="1826">
          <cell r="B1826">
            <v>20002825</v>
          </cell>
          <cell r="E1826" t="str">
            <v>단순공사</v>
          </cell>
          <cell r="F1826" t="str">
            <v>[시간외]</v>
          </cell>
          <cell r="G1826" t="str">
            <v>배전자동화 케이블 및 콘넥터류</v>
          </cell>
          <cell r="H1826" t="str">
            <v>TRS설비</v>
          </cell>
          <cell r="I1826" t="str">
            <v>TRS모뎀 펌웨어 업그레이드(표준공법)</v>
          </cell>
          <cell r="J1826" t="str">
            <v>업그레이드(지중)</v>
          </cell>
          <cell r="K1826" t="str">
            <v>[시간외] 배전자동화 케이블 및 콘넥터류 TRS설비 TRS모뎀 펌웨어 업그레이드(표준공법) 업그레이드(지중)</v>
          </cell>
          <cell r="L1826" t="str">
            <v>대</v>
          </cell>
          <cell r="M1826">
            <v>213943</v>
          </cell>
          <cell r="N1826">
            <v>237207</v>
          </cell>
          <cell r="Q1826" t="str">
            <v>지장전주</v>
          </cell>
          <cell r="R1826">
            <v>96294</v>
          </cell>
        </row>
        <row r="1827">
          <cell r="B1827">
            <v>20002826</v>
          </cell>
          <cell r="E1827" t="str">
            <v>단순공사</v>
          </cell>
          <cell r="F1827" t="str">
            <v>[시간외]</v>
          </cell>
          <cell r="G1827" t="str">
            <v>배전자동화 케이블 및 콘넥터류</v>
          </cell>
          <cell r="H1827" t="str">
            <v>TRS설비</v>
          </cell>
          <cell r="I1827" t="str">
            <v>TRS모뎀 펌웨어 업그레이드</v>
          </cell>
          <cell r="J1827" t="str">
            <v>가공(바켓트럭이용)</v>
          </cell>
          <cell r="K1827" t="str">
            <v>[시간외] 배전자동화 케이블 및 콘넥터류 TRS설비 TRS모뎀 펌웨어 업그레이드 가공(바켓트럭이용)</v>
          </cell>
          <cell r="L1827" t="str">
            <v>대</v>
          </cell>
          <cell r="M1827">
            <v>270994</v>
          </cell>
          <cell r="N1827">
            <v>300461</v>
          </cell>
          <cell r="Q1827" t="str">
            <v>지장전주</v>
          </cell>
          <cell r="R1827">
            <v>121972</v>
          </cell>
        </row>
        <row r="1828">
          <cell r="B1828">
            <v>20002827</v>
          </cell>
          <cell r="E1828" t="str">
            <v>단순공사</v>
          </cell>
          <cell r="F1828" t="str">
            <v>[시간외]</v>
          </cell>
          <cell r="G1828" t="str">
            <v>배전자동화 케이블 및 콘넥터류</v>
          </cell>
          <cell r="H1828" t="str">
            <v>TRS설비</v>
          </cell>
          <cell r="I1828" t="str">
            <v>(바켓트럭/현장 교육정리인원 운용시 적용)</v>
          </cell>
          <cell r="J1828" t="str">
            <v>가공(바켓트럭+교통정리인원)</v>
          </cell>
          <cell r="K1828" t="str">
            <v>[시간외] 배전자동화 케이블 및 콘넥터류 TRS설비 (바켓트럭/현장 교육정리인원 운용시 적용) 가공(바켓트럭+교통정리인원)</v>
          </cell>
          <cell r="L1828" t="str">
            <v>대</v>
          </cell>
          <cell r="M1828">
            <v>390551</v>
          </cell>
          <cell r="N1828">
            <v>432297</v>
          </cell>
          <cell r="Q1828" t="str">
            <v>지장전주</v>
          </cell>
          <cell r="R1828">
            <v>175490</v>
          </cell>
        </row>
        <row r="1829">
          <cell r="B1829">
            <v>20002828</v>
          </cell>
          <cell r="E1829" t="str">
            <v>단순공사</v>
          </cell>
          <cell r="F1829" t="str">
            <v>[시간외]</v>
          </cell>
          <cell r="G1829" t="str">
            <v>정보통신 기기류</v>
          </cell>
          <cell r="H1829" t="str">
            <v>TRS설비</v>
          </cell>
          <cell r="I1829" t="str">
            <v>TRS모뎀 무선국 검사 시행</v>
          </cell>
          <cell r="J1829" t="str">
            <v>가공</v>
          </cell>
          <cell r="K1829" t="str">
            <v>[시간외] 정보통신 기기류 TRS설비 TRS모뎀 무선국 검사 시행 가공</v>
          </cell>
          <cell r="L1829" t="str">
            <v>대</v>
          </cell>
          <cell r="M1829">
            <v>108143</v>
          </cell>
          <cell r="N1829">
            <v>121527</v>
          </cell>
          <cell r="Q1829" t="str">
            <v>지장전주</v>
          </cell>
          <cell r="R1829">
            <v>49333</v>
          </cell>
        </row>
        <row r="1830">
          <cell r="B1830">
            <v>20002829</v>
          </cell>
          <cell r="E1830" t="str">
            <v>단순공사</v>
          </cell>
          <cell r="F1830" t="str">
            <v>[시간외]</v>
          </cell>
          <cell r="G1830" t="str">
            <v>정보통신 기기류</v>
          </cell>
          <cell r="H1830" t="str">
            <v>TRS설비</v>
          </cell>
          <cell r="I1830" t="str">
            <v>TRS모뎀 무선국 검사 시행</v>
          </cell>
          <cell r="J1830" t="str">
            <v>지중</v>
          </cell>
          <cell r="K1830" t="str">
            <v>[시간외] 정보통신 기기류 TRS설비 TRS모뎀 무선국 검사 시행 지중</v>
          </cell>
          <cell r="L1830" t="str">
            <v>대</v>
          </cell>
          <cell r="M1830">
            <v>102449</v>
          </cell>
          <cell r="N1830">
            <v>115130</v>
          </cell>
          <cell r="Q1830" t="str">
            <v>지장전주</v>
          </cell>
          <cell r="R1830">
            <v>46737</v>
          </cell>
        </row>
        <row r="1831">
          <cell r="B1831">
            <v>20002830</v>
          </cell>
          <cell r="E1831" t="str">
            <v>단순공사</v>
          </cell>
          <cell r="F1831" t="str">
            <v>[시간외]</v>
          </cell>
          <cell r="G1831" t="str">
            <v>정보통신 기기류</v>
          </cell>
          <cell r="H1831" t="str">
            <v>가공광케이블</v>
          </cell>
          <cell r="I1831" t="str">
            <v>가공광케이블 포설</v>
          </cell>
          <cell r="J1831" t="str">
            <v>신증설</v>
          </cell>
          <cell r="K1831" t="str">
            <v>[시간외] 정보통신 기기류 가공광케이블 가공광케이블 포설 신증설</v>
          </cell>
          <cell r="L1831" t="str">
            <v>100m</v>
          </cell>
          <cell r="M1831">
            <v>539484</v>
          </cell>
          <cell r="N1831">
            <v>580838</v>
          </cell>
          <cell r="Q1831" t="str">
            <v>지장전주</v>
          </cell>
          <cell r="R1831">
            <v>235791</v>
          </cell>
        </row>
        <row r="1832">
          <cell r="B1832">
            <v>20002831</v>
          </cell>
          <cell r="E1832" t="str">
            <v>단순공사</v>
          </cell>
          <cell r="F1832" t="str">
            <v>[시간외]</v>
          </cell>
          <cell r="G1832" t="str">
            <v>정보통신 기기류</v>
          </cell>
          <cell r="H1832" t="str">
            <v>가공광케이블</v>
          </cell>
          <cell r="I1832" t="str">
            <v>가공광케이블 포설</v>
          </cell>
          <cell r="J1832" t="str">
            <v>철거</v>
          </cell>
          <cell r="K1832" t="str">
            <v>[시간외] 정보통신 기기류 가공광케이블 가공광케이블 포설 철거</v>
          </cell>
          <cell r="L1832" t="str">
            <v>100m</v>
          </cell>
          <cell r="M1832">
            <v>269739</v>
          </cell>
          <cell r="N1832">
            <v>290417</v>
          </cell>
          <cell r="Q1832" t="str">
            <v>지장전주</v>
          </cell>
          <cell r="R1832">
            <v>117894</v>
          </cell>
        </row>
        <row r="1833">
          <cell r="B1833">
            <v>20002832</v>
          </cell>
          <cell r="E1833" t="str">
            <v>단순공사</v>
          </cell>
          <cell r="F1833" t="str">
            <v>[시간외]</v>
          </cell>
          <cell r="G1833" t="str">
            <v>정보통신 기기류</v>
          </cell>
          <cell r="H1833" t="str">
            <v>가공광케이블</v>
          </cell>
          <cell r="I1833" t="str">
            <v>가공광케이블 포설</v>
          </cell>
          <cell r="J1833" t="str">
            <v>재활용(철거)</v>
          </cell>
          <cell r="K1833" t="str">
            <v>[시간외] 정보통신 기기류 가공광케이블 가공광케이블 포설 재활용(철거)</v>
          </cell>
          <cell r="L1833" t="str">
            <v>100m</v>
          </cell>
          <cell r="M1833">
            <v>485535</v>
          </cell>
          <cell r="N1833">
            <v>522753</v>
          </cell>
          <cell r="Q1833" t="str">
            <v>지장전주</v>
          </cell>
          <cell r="R1833">
            <v>212211</v>
          </cell>
        </row>
        <row r="1834">
          <cell r="B1834">
            <v>20002833</v>
          </cell>
          <cell r="E1834" t="str">
            <v>단순공사</v>
          </cell>
          <cell r="F1834" t="str">
            <v>[시간외]</v>
          </cell>
          <cell r="G1834" t="str">
            <v>정보통신 기기류</v>
          </cell>
          <cell r="H1834" t="str">
            <v>가공광케이블</v>
          </cell>
          <cell r="I1834" t="str">
            <v>가공광케이블 포설</v>
          </cell>
          <cell r="J1834" t="str">
            <v>이설</v>
          </cell>
          <cell r="K1834" t="str">
            <v>[시간외] 정보통신 기기류 가공광케이블 가공광케이블 포설 이설</v>
          </cell>
          <cell r="L1834" t="str">
            <v>100m</v>
          </cell>
          <cell r="M1834">
            <v>377637</v>
          </cell>
          <cell r="N1834">
            <v>406583</v>
          </cell>
          <cell r="Q1834" t="str">
            <v>지장전주</v>
          </cell>
          <cell r="R1834">
            <v>165052</v>
          </cell>
        </row>
        <row r="1835">
          <cell r="B1835">
            <v>20002834</v>
          </cell>
          <cell r="E1835" t="str">
            <v>단순공사</v>
          </cell>
          <cell r="F1835" t="str">
            <v>[시간외]</v>
          </cell>
          <cell r="G1835" t="str">
            <v>정보통신 기기류</v>
          </cell>
          <cell r="H1835" t="str">
            <v>가공광케이블</v>
          </cell>
          <cell r="I1835" t="str">
            <v>가공광케이블 포설</v>
          </cell>
          <cell r="J1835" t="str">
            <v>이도조정</v>
          </cell>
          <cell r="K1835" t="str">
            <v>[시간외] 정보통신 기기류 가공광케이블 가공광케이블 포설 이도조정</v>
          </cell>
          <cell r="L1835" t="str">
            <v>100m</v>
          </cell>
          <cell r="M1835">
            <v>107892</v>
          </cell>
          <cell r="N1835">
            <v>116163</v>
          </cell>
          <cell r="Q1835" t="str">
            <v>지장전주</v>
          </cell>
          <cell r="R1835">
            <v>47156</v>
          </cell>
        </row>
        <row r="1836">
          <cell r="B1836">
            <v>20002835</v>
          </cell>
          <cell r="E1836" t="str">
            <v>단순공사</v>
          </cell>
          <cell r="F1836" t="str">
            <v>[시간외]</v>
          </cell>
          <cell r="G1836" t="str">
            <v>정보통신 기기류</v>
          </cell>
          <cell r="H1836" t="str">
            <v>가공광케이블</v>
          </cell>
          <cell r="I1836" t="str">
            <v>OPSW &amp; OPNW 가공포설</v>
          </cell>
          <cell r="J1836" t="str">
            <v>신증설</v>
          </cell>
          <cell r="K1836" t="str">
            <v>[시간외] 정보통신 기기류 가공광케이블 OPSW &amp; OPNW 가공포설 신증설</v>
          </cell>
          <cell r="L1836" t="str">
            <v>100m</v>
          </cell>
          <cell r="M1836">
            <v>583465</v>
          </cell>
          <cell r="N1836">
            <v>623490</v>
          </cell>
          <cell r="Q1836" t="str">
            <v>지장전주</v>
          </cell>
          <cell r="R1836">
            <v>253105</v>
          </cell>
        </row>
        <row r="1837">
          <cell r="B1837">
            <v>20002836</v>
          </cell>
          <cell r="E1837" t="str">
            <v>단순공사</v>
          </cell>
          <cell r="F1837" t="str">
            <v>[시간외]</v>
          </cell>
          <cell r="G1837" t="str">
            <v>정보통신 기기류</v>
          </cell>
          <cell r="H1837" t="str">
            <v>가공광케이블</v>
          </cell>
          <cell r="I1837" t="str">
            <v>OPSW &amp; OPNW 가공포설</v>
          </cell>
          <cell r="J1837" t="str">
            <v>철거</v>
          </cell>
          <cell r="K1837" t="str">
            <v>[시간외] 정보통신 기기류 가공광케이블 OPSW &amp; OPNW 가공포설 철거</v>
          </cell>
          <cell r="L1837" t="str">
            <v>100m</v>
          </cell>
          <cell r="M1837">
            <v>291728</v>
          </cell>
          <cell r="N1837">
            <v>311742</v>
          </cell>
          <cell r="Q1837" t="str">
            <v>지장전주</v>
          </cell>
          <cell r="R1837">
            <v>126551</v>
          </cell>
        </row>
        <row r="1838">
          <cell r="B1838">
            <v>20002837</v>
          </cell>
          <cell r="E1838" t="str">
            <v>단순공사</v>
          </cell>
          <cell r="F1838" t="str">
            <v>[시간외]</v>
          </cell>
          <cell r="G1838" t="str">
            <v>정보통신 기기류</v>
          </cell>
          <cell r="H1838" t="str">
            <v>가공광케이블</v>
          </cell>
          <cell r="I1838" t="str">
            <v>OPSW &amp; OPNW 가공포설</v>
          </cell>
          <cell r="J1838" t="str">
            <v>재활용(철거)</v>
          </cell>
          <cell r="K1838" t="str">
            <v>[시간외] 정보통신 기기류 가공광케이블 OPSW &amp; OPNW 가공포설 재활용(철거)</v>
          </cell>
          <cell r="L1838" t="str">
            <v>100m</v>
          </cell>
          <cell r="M1838">
            <v>466774</v>
          </cell>
          <cell r="N1838">
            <v>498794</v>
          </cell>
          <cell r="Q1838" t="str">
            <v>지장전주</v>
          </cell>
          <cell r="R1838">
            <v>202485</v>
          </cell>
        </row>
        <row r="1839">
          <cell r="B1839">
            <v>20002838</v>
          </cell>
          <cell r="E1839" t="str">
            <v>단순공사</v>
          </cell>
          <cell r="F1839" t="str">
            <v>[시간외]</v>
          </cell>
          <cell r="G1839" t="str">
            <v>정보통신 기기류</v>
          </cell>
          <cell r="H1839" t="str">
            <v>가공광케이블</v>
          </cell>
          <cell r="I1839" t="str">
            <v>OPSW &amp; OPNW 가공포설</v>
          </cell>
          <cell r="J1839" t="str">
            <v>이설</v>
          </cell>
          <cell r="K1839" t="str">
            <v>[시간외] 정보통신 기기류 가공광케이블 OPSW &amp; OPNW 가공포설 이설</v>
          </cell>
          <cell r="L1839" t="str">
            <v>100m</v>
          </cell>
          <cell r="M1839">
            <v>408425</v>
          </cell>
          <cell r="N1839">
            <v>436443</v>
          </cell>
          <cell r="Q1839" t="str">
            <v>지장전주</v>
          </cell>
          <cell r="R1839">
            <v>177174</v>
          </cell>
        </row>
        <row r="1840">
          <cell r="B1840">
            <v>20002839</v>
          </cell>
          <cell r="E1840" t="str">
            <v>단순공사</v>
          </cell>
          <cell r="F1840" t="str">
            <v>[시간외]</v>
          </cell>
          <cell r="G1840" t="str">
            <v>광케이블 지장전주이설</v>
          </cell>
          <cell r="H1840" t="str">
            <v>내관포설</v>
          </cell>
          <cell r="I1840" t="str">
            <v>PE내관 포설</v>
          </cell>
          <cell r="J1840" t="str">
            <v>23mm이하</v>
          </cell>
          <cell r="K1840" t="str">
            <v>[시간외] 광케이블 지장전주이설 내관포설 PE내관 포설 23mm이하</v>
          </cell>
          <cell r="L1840" t="str">
            <v>100m</v>
          </cell>
          <cell r="M1840">
            <v>351820</v>
          </cell>
          <cell r="N1840">
            <v>381201</v>
          </cell>
          <cell r="Q1840" t="str">
            <v>지장전주</v>
          </cell>
          <cell r="R1840">
            <v>154748</v>
          </cell>
        </row>
        <row r="1841">
          <cell r="B1841">
            <v>20002840</v>
          </cell>
          <cell r="E1841" t="str">
            <v>단순공사</v>
          </cell>
          <cell r="F1841" t="str">
            <v>[시간외]</v>
          </cell>
          <cell r="G1841" t="str">
            <v>광케이블 지장전주이설</v>
          </cell>
          <cell r="H1841" t="str">
            <v>내관포설</v>
          </cell>
          <cell r="I1841" t="str">
            <v>PE내관 포설</v>
          </cell>
          <cell r="J1841" t="str">
            <v>28mm이하</v>
          </cell>
          <cell r="K1841" t="str">
            <v>[시간외] 광케이블 지장전주이설 내관포설 PE내관 포설 28mm이하</v>
          </cell>
          <cell r="L1841" t="str">
            <v>100m</v>
          </cell>
          <cell r="M1841">
            <v>374531</v>
          </cell>
          <cell r="N1841">
            <v>405794</v>
          </cell>
          <cell r="Q1841" t="str">
            <v>지장전주</v>
          </cell>
          <cell r="R1841">
            <v>164732</v>
          </cell>
        </row>
        <row r="1842">
          <cell r="B1842">
            <v>20002841</v>
          </cell>
          <cell r="E1842" t="str">
            <v>단순공사</v>
          </cell>
          <cell r="F1842" t="str">
            <v>[시간외]</v>
          </cell>
          <cell r="G1842" t="str">
            <v>광케이블 지장전주이설</v>
          </cell>
          <cell r="H1842" t="str">
            <v>내관포설</v>
          </cell>
          <cell r="I1842" t="str">
            <v>PE내관 포설</v>
          </cell>
          <cell r="J1842" t="str">
            <v>36mm이하</v>
          </cell>
          <cell r="K1842" t="str">
            <v>[시간외] 광케이블 지장전주이설 내관포설 PE내관 포설 36mm이하</v>
          </cell>
          <cell r="L1842" t="str">
            <v>100m</v>
          </cell>
          <cell r="M1842">
            <v>399479</v>
          </cell>
          <cell r="N1842">
            <v>432849</v>
          </cell>
          <cell r="Q1842" t="str">
            <v>지장전주</v>
          </cell>
          <cell r="R1842">
            <v>175715</v>
          </cell>
        </row>
        <row r="1843">
          <cell r="B1843">
            <v>20002842</v>
          </cell>
          <cell r="E1843" t="str">
            <v>단순공사</v>
          </cell>
          <cell r="F1843" t="str">
            <v>[시간외]</v>
          </cell>
          <cell r="G1843" t="str">
            <v>광케이블 지장전주이설</v>
          </cell>
          <cell r="H1843" t="str">
            <v>광케이블 접속</v>
          </cell>
          <cell r="I1843" t="str">
            <v>일반접속</v>
          </cell>
          <cell r="J1843" t="str">
            <v>12코아이하</v>
          </cell>
          <cell r="K1843" t="str">
            <v>[시간외] 광케이블 지장전주이설 광케이블 접속 일반접속 12코아이하</v>
          </cell>
          <cell r="L1843" t="str">
            <v>코아</v>
          </cell>
          <cell r="M1843">
            <v>98080</v>
          </cell>
          <cell r="N1843">
            <v>103227</v>
          </cell>
          <cell r="Q1843" t="str">
            <v>지장전주</v>
          </cell>
          <cell r="R1843">
            <v>41905</v>
          </cell>
        </row>
        <row r="1844">
          <cell r="B1844">
            <v>20002843</v>
          </cell>
          <cell r="E1844" t="str">
            <v>단순공사</v>
          </cell>
          <cell r="F1844" t="str">
            <v>[시간외]</v>
          </cell>
          <cell r="G1844" t="str">
            <v>광케이블 지장전주이설</v>
          </cell>
          <cell r="H1844" t="str">
            <v>광케이블 접속</v>
          </cell>
          <cell r="I1844" t="str">
            <v>일반접속</v>
          </cell>
          <cell r="J1844" t="str">
            <v>13~48코아</v>
          </cell>
          <cell r="K1844" t="str">
            <v>[시간외] 광케이블 지장전주이설 광케이블 접속 일반접속 13~48코아</v>
          </cell>
          <cell r="L1844" t="str">
            <v>코아</v>
          </cell>
          <cell r="M1844">
            <v>71331</v>
          </cell>
          <cell r="N1844">
            <v>75074</v>
          </cell>
          <cell r="Q1844" t="str">
            <v>지장전주</v>
          </cell>
          <cell r="R1844">
            <v>30476</v>
          </cell>
        </row>
        <row r="1845">
          <cell r="B1845">
            <v>20002844</v>
          </cell>
          <cell r="E1845" t="str">
            <v>단순공사</v>
          </cell>
          <cell r="F1845" t="str">
            <v>[시간외]</v>
          </cell>
          <cell r="G1845" t="str">
            <v>광케이블 지장전주이설</v>
          </cell>
          <cell r="H1845" t="str">
            <v>광케이블 접속</v>
          </cell>
          <cell r="I1845" t="str">
            <v>일반접속</v>
          </cell>
          <cell r="J1845" t="str">
            <v>49~71코아</v>
          </cell>
          <cell r="K1845" t="str">
            <v>[시간외] 광케이블 지장전주이설 광케이블 접속 일반접속 49~71코아</v>
          </cell>
          <cell r="L1845" t="str">
            <v>코아</v>
          </cell>
          <cell r="M1845">
            <v>53495</v>
          </cell>
          <cell r="N1845">
            <v>56304</v>
          </cell>
          <cell r="Q1845" t="str">
            <v>지장전주</v>
          </cell>
          <cell r="R1845">
            <v>22856</v>
          </cell>
        </row>
        <row r="1846">
          <cell r="B1846">
            <v>20002845</v>
          </cell>
          <cell r="E1846" t="str">
            <v>단순공사</v>
          </cell>
          <cell r="F1846" t="str">
            <v>[시간외]</v>
          </cell>
          <cell r="G1846" t="str">
            <v>광케이블 지장전주이설</v>
          </cell>
          <cell r="H1846" t="str">
            <v>광케이블 접속</v>
          </cell>
          <cell r="I1846" t="str">
            <v>일반접속</v>
          </cell>
          <cell r="J1846" t="str">
            <v>72코아이상</v>
          </cell>
          <cell r="K1846" t="str">
            <v>[시간외] 광케이블 지장전주이설 광케이블 접속 일반접속 72코아이상</v>
          </cell>
          <cell r="L1846" t="str">
            <v>코아</v>
          </cell>
          <cell r="M1846">
            <v>24067</v>
          </cell>
          <cell r="N1846">
            <v>25203</v>
          </cell>
          <cell r="Q1846" t="str">
            <v>지장전주</v>
          </cell>
          <cell r="R1846">
            <v>10231</v>
          </cell>
        </row>
        <row r="1847">
          <cell r="B1847">
            <v>20002846</v>
          </cell>
          <cell r="E1847" t="str">
            <v>단순공사</v>
          </cell>
          <cell r="F1847" t="str">
            <v>[시간외]</v>
          </cell>
          <cell r="G1847" t="str">
            <v>광케이블 지장전주이설</v>
          </cell>
          <cell r="H1847" t="str">
            <v>광케이블 접속</v>
          </cell>
          <cell r="I1847" t="str">
            <v>절체접속</v>
          </cell>
          <cell r="J1847" t="str">
            <v>12코아이하</v>
          </cell>
          <cell r="K1847" t="str">
            <v>[시간외] 광케이블 지장전주이설 광케이블 접속 절체접속 12코아이하</v>
          </cell>
          <cell r="L1847" t="str">
            <v>코아</v>
          </cell>
          <cell r="M1847">
            <v>312082</v>
          </cell>
          <cell r="N1847">
            <v>328466</v>
          </cell>
          <cell r="Q1847" t="str">
            <v>지장전주</v>
          </cell>
          <cell r="R1847">
            <v>133340</v>
          </cell>
        </row>
        <row r="1848">
          <cell r="B1848">
            <v>20002847</v>
          </cell>
          <cell r="E1848" t="str">
            <v>단순공사</v>
          </cell>
          <cell r="F1848" t="str">
            <v>[시간외]</v>
          </cell>
          <cell r="G1848" t="str">
            <v>광케이블 지장전주이설</v>
          </cell>
          <cell r="H1848" t="str">
            <v>광케이블 접속</v>
          </cell>
          <cell r="I1848" t="str">
            <v>절체접속</v>
          </cell>
          <cell r="J1848" t="str">
            <v>13~48코아</v>
          </cell>
          <cell r="K1848" t="str">
            <v>[시간외] 광케이블 지장전주이설 광케이블 접속 절체접속 13~48코아</v>
          </cell>
          <cell r="L1848" t="str">
            <v>코아</v>
          </cell>
          <cell r="M1848">
            <v>222917</v>
          </cell>
          <cell r="N1848">
            <v>234620</v>
          </cell>
          <cell r="Q1848" t="str">
            <v>지장전주</v>
          </cell>
          <cell r="R1848">
            <v>95243</v>
          </cell>
        </row>
        <row r="1849">
          <cell r="B1849">
            <v>20002848</v>
          </cell>
          <cell r="E1849" t="str">
            <v>단순공사</v>
          </cell>
          <cell r="F1849" t="str">
            <v>[시간외]</v>
          </cell>
          <cell r="G1849" t="str">
            <v>광케이블 지장전주이설</v>
          </cell>
          <cell r="H1849" t="str">
            <v>광케이블 접속</v>
          </cell>
          <cell r="I1849" t="str">
            <v>절체접속</v>
          </cell>
          <cell r="J1849" t="str">
            <v>49~71코아</v>
          </cell>
          <cell r="K1849" t="str">
            <v>[시간외] 광케이블 지장전주이설 광케이블 접속 절체접속 49~71코아</v>
          </cell>
          <cell r="L1849" t="str">
            <v>코아</v>
          </cell>
          <cell r="M1849">
            <v>208641</v>
          </cell>
          <cell r="N1849">
            <v>219342</v>
          </cell>
          <cell r="Q1849" t="str">
            <v>지장전주</v>
          </cell>
          <cell r="R1849">
            <v>89041</v>
          </cell>
        </row>
        <row r="1850">
          <cell r="B1850">
            <v>20002849</v>
          </cell>
          <cell r="E1850" t="str">
            <v>단순공사</v>
          </cell>
          <cell r="F1850" t="str">
            <v>[시간외]</v>
          </cell>
          <cell r="G1850" t="str">
            <v>광케이블 지장전주이설</v>
          </cell>
          <cell r="H1850" t="str">
            <v>광케이블 접속</v>
          </cell>
          <cell r="I1850" t="str">
            <v>절체접속</v>
          </cell>
          <cell r="J1850" t="str">
            <v>72코아이상</v>
          </cell>
          <cell r="K1850" t="str">
            <v>[시간외] 광케이블 지장전주이설 광케이블 접속 절체접속 72코아이상</v>
          </cell>
          <cell r="L1850" t="str">
            <v>코아</v>
          </cell>
          <cell r="M1850">
            <v>172974</v>
          </cell>
          <cell r="N1850">
            <v>181805</v>
          </cell>
          <cell r="Q1850" t="str">
            <v>지장전주</v>
          </cell>
          <cell r="R1850">
            <v>73803</v>
          </cell>
        </row>
        <row r="1851">
          <cell r="B1851">
            <v>20002850</v>
          </cell>
          <cell r="E1851" t="str">
            <v>단순공사</v>
          </cell>
          <cell r="F1851" t="str">
            <v>[시간외]</v>
          </cell>
          <cell r="G1851" t="str">
            <v>광케이블 지장전주이설</v>
          </cell>
          <cell r="H1851" t="str">
            <v>외피접속</v>
          </cell>
          <cell r="I1851" t="str">
            <v>국내성단</v>
          </cell>
          <cell r="J1851" t="str">
            <v>12코아이하</v>
          </cell>
          <cell r="K1851" t="str">
            <v>[시간외] 광케이블 지장전주이설 외피접속 국내성단 12코아이하</v>
          </cell>
          <cell r="L1851" t="str">
            <v>코아</v>
          </cell>
          <cell r="M1851">
            <v>124828</v>
          </cell>
          <cell r="N1851">
            <v>131384</v>
          </cell>
          <cell r="Q1851" t="str">
            <v>지장전주</v>
          </cell>
          <cell r="R1851">
            <v>53335</v>
          </cell>
        </row>
        <row r="1852">
          <cell r="B1852">
            <v>20002851</v>
          </cell>
          <cell r="E1852" t="str">
            <v>단순공사</v>
          </cell>
          <cell r="F1852" t="str">
            <v>[시간외]</v>
          </cell>
          <cell r="G1852" t="str">
            <v>광케이블 지장전주이설</v>
          </cell>
          <cell r="H1852" t="str">
            <v>IJP Box설치 및 외피접속(OPSW/OPNW)</v>
          </cell>
          <cell r="I1852" t="str">
            <v>국내성단</v>
          </cell>
          <cell r="J1852" t="str">
            <v>13~72코아</v>
          </cell>
          <cell r="K1852" t="str">
            <v>[시간외] 광케이블 지장전주이설 IJP Box설치 및 외피접속(OPSW/OPNW) 국내성단 13~72코아</v>
          </cell>
          <cell r="L1852" t="str">
            <v>코아</v>
          </cell>
          <cell r="M1852">
            <v>98961</v>
          </cell>
          <cell r="N1852">
            <v>103776</v>
          </cell>
          <cell r="Q1852" t="str">
            <v>지장전주</v>
          </cell>
          <cell r="R1852">
            <v>42127</v>
          </cell>
        </row>
        <row r="1853">
          <cell r="B1853">
            <v>20002852</v>
          </cell>
          <cell r="E1853" t="str">
            <v>단순공사</v>
          </cell>
          <cell r="F1853" t="str">
            <v>[시간외]</v>
          </cell>
          <cell r="G1853" t="str">
            <v>광케이블 지장전주이설</v>
          </cell>
          <cell r="H1853" t="str">
            <v>광케이블 시험</v>
          </cell>
          <cell r="I1853" t="str">
            <v>국내성단</v>
          </cell>
          <cell r="J1853" t="str">
            <v>72코아이상</v>
          </cell>
          <cell r="K1853" t="str">
            <v>[시간외] 광케이블 지장전주이설 광케이블 시험 국내성단 72코아이상</v>
          </cell>
          <cell r="L1853" t="str">
            <v>코아</v>
          </cell>
          <cell r="M1853">
            <v>65972</v>
          </cell>
          <cell r="N1853">
            <v>69183</v>
          </cell>
          <cell r="Q1853" t="str">
            <v>지장전주</v>
          </cell>
          <cell r="R1853">
            <v>28084</v>
          </cell>
        </row>
        <row r="1854">
          <cell r="B1854">
            <v>20002853</v>
          </cell>
          <cell r="E1854" t="str">
            <v>단순공사</v>
          </cell>
          <cell r="F1854" t="str">
            <v>[시간외]</v>
          </cell>
          <cell r="G1854" t="str">
            <v>광케이블 지장전주이설</v>
          </cell>
          <cell r="H1854" t="str">
            <v>광케이블 시험</v>
          </cell>
          <cell r="I1854" t="str">
            <v>외피접속(가공케이블)</v>
          </cell>
          <cell r="J1854" t="str">
            <v>외피접속</v>
          </cell>
          <cell r="K1854" t="str">
            <v>[시간외] 광케이블 지장전주이설 광케이블 시험 외피접속(가공케이블) 외피접속</v>
          </cell>
          <cell r="L1854" t="str">
            <v>개소</v>
          </cell>
          <cell r="M1854">
            <v>454750</v>
          </cell>
          <cell r="N1854">
            <v>478625</v>
          </cell>
          <cell r="Q1854" t="str">
            <v>지장전주</v>
          </cell>
          <cell r="R1854">
            <v>194297</v>
          </cell>
        </row>
        <row r="1855">
          <cell r="B1855">
            <v>20002854</v>
          </cell>
          <cell r="E1855" t="str">
            <v>단순공사</v>
          </cell>
          <cell r="F1855" t="str">
            <v>[시간외]</v>
          </cell>
          <cell r="G1855" t="str">
            <v>광케이블 지장전주이설</v>
          </cell>
          <cell r="H1855" t="str">
            <v>광케이블 시험</v>
          </cell>
          <cell r="I1855" t="str">
            <v>IJP Box설치 및 외피접속(OPSW/OPNW)</v>
          </cell>
          <cell r="J1855" t="str">
            <v>외피접속</v>
          </cell>
          <cell r="K1855" t="str">
            <v>[시간외] 광케이블 지장전주이설 광케이블 시험 IJP Box설치 및 외피접속(OPSW/OPNW) 외피접속</v>
          </cell>
          <cell r="L1855" t="str">
            <v>개소</v>
          </cell>
          <cell r="M1855">
            <v>693821</v>
          </cell>
          <cell r="N1855">
            <v>733842</v>
          </cell>
          <cell r="Q1855" t="str">
            <v>지장전주</v>
          </cell>
          <cell r="R1855">
            <v>297903</v>
          </cell>
        </row>
        <row r="1856">
          <cell r="B1856">
            <v>20002855</v>
          </cell>
          <cell r="E1856" t="str">
            <v>단순공사</v>
          </cell>
          <cell r="F1856" t="str">
            <v>[시간외]</v>
          </cell>
          <cell r="G1856" t="str">
            <v>광케이블 지장전주이설</v>
          </cell>
          <cell r="H1856" t="str">
            <v>분배함 및 저장함</v>
          </cell>
          <cell r="I1856" t="str">
            <v>시험 및 측정</v>
          </cell>
          <cell r="J1856" t="str">
            <v>접속전시험</v>
          </cell>
          <cell r="K1856" t="str">
            <v>[시간외] 광케이블 지장전주이설 분배함 및 저장함 시험 및 측정 접속전시험</v>
          </cell>
          <cell r="L1856" t="str">
            <v>코아</v>
          </cell>
          <cell r="M1856">
            <v>128387</v>
          </cell>
          <cell r="N1856">
            <v>134877</v>
          </cell>
          <cell r="Q1856" t="str">
            <v>지장전주</v>
          </cell>
          <cell r="R1856">
            <v>54753</v>
          </cell>
        </row>
        <row r="1857">
          <cell r="B1857">
            <v>20002856</v>
          </cell>
          <cell r="E1857" t="str">
            <v>단순공사</v>
          </cell>
          <cell r="F1857" t="str">
            <v>[시간외]</v>
          </cell>
          <cell r="G1857" t="str">
            <v>광케이블 지장전주이설</v>
          </cell>
          <cell r="H1857" t="str">
            <v>분배함 및 저장함</v>
          </cell>
          <cell r="I1857" t="str">
            <v>시험 및 측정</v>
          </cell>
          <cell r="J1857" t="str">
            <v>접속후시험</v>
          </cell>
          <cell r="K1857" t="str">
            <v>[시간외] 광케이블 지장전주이설 분배함 및 저장함 시험 및 측정 접속후시험</v>
          </cell>
          <cell r="L1857" t="str">
            <v>코아</v>
          </cell>
          <cell r="M1857">
            <v>98080</v>
          </cell>
          <cell r="N1857">
            <v>103227</v>
          </cell>
          <cell r="Q1857" t="str">
            <v>지장전주</v>
          </cell>
          <cell r="R1857">
            <v>41905</v>
          </cell>
        </row>
        <row r="1858">
          <cell r="B1858">
            <v>20002857</v>
          </cell>
          <cell r="E1858" t="str">
            <v>단순공사</v>
          </cell>
          <cell r="F1858" t="str">
            <v>[시간외]</v>
          </cell>
          <cell r="G1858" t="str">
            <v>광케이블 지장전주이설</v>
          </cell>
          <cell r="H1858" t="str">
            <v>분배함 및 저장함</v>
          </cell>
          <cell r="I1858" t="str">
            <v>시험 및 측정</v>
          </cell>
          <cell r="J1858" t="str">
            <v>최종시험</v>
          </cell>
          <cell r="K1858" t="str">
            <v>[시간외] 광케이블 지장전주이설 분배함 및 저장함 시험 및 측정 최종시험</v>
          </cell>
          <cell r="L1858" t="str">
            <v>코아</v>
          </cell>
          <cell r="M1858">
            <v>196164</v>
          </cell>
          <cell r="N1858">
            <v>206465</v>
          </cell>
          <cell r="Q1858" t="str">
            <v>지장전주</v>
          </cell>
          <cell r="R1858">
            <v>83814</v>
          </cell>
        </row>
        <row r="1859">
          <cell r="B1859">
            <v>20002858</v>
          </cell>
          <cell r="E1859" t="str">
            <v>단순공사</v>
          </cell>
          <cell r="F1859" t="str">
            <v>[시간외]</v>
          </cell>
          <cell r="G1859" t="str">
            <v>광케이블 지장전주이설</v>
          </cell>
          <cell r="H1859" t="str">
            <v>분배반(FDF)</v>
          </cell>
          <cell r="I1859" t="str">
            <v>분배함 및 저장함</v>
          </cell>
          <cell r="J1859" t="str">
            <v>신설</v>
          </cell>
          <cell r="K1859" t="str">
            <v>[시간외] 광케이블 지장전주이설 분배반(FDF) 분배함 및 저장함 신설</v>
          </cell>
          <cell r="L1859" t="str">
            <v>개</v>
          </cell>
          <cell r="M1859">
            <v>57433</v>
          </cell>
          <cell r="N1859">
            <v>61985</v>
          </cell>
          <cell r="Q1859" t="str">
            <v>지장전주</v>
          </cell>
          <cell r="R1859">
            <v>25162</v>
          </cell>
        </row>
        <row r="1860">
          <cell r="B1860">
            <v>20002859</v>
          </cell>
          <cell r="E1860" t="str">
            <v>단순공사</v>
          </cell>
          <cell r="F1860" t="str">
            <v>[시간외]</v>
          </cell>
          <cell r="G1860" t="str">
            <v>광케이블 지장전주이설</v>
          </cell>
          <cell r="H1860" t="str">
            <v>분배반(FDF)</v>
          </cell>
          <cell r="I1860" t="str">
            <v>분배함 및 저장함</v>
          </cell>
          <cell r="J1860" t="str">
            <v>철거</v>
          </cell>
          <cell r="K1860" t="str">
            <v>[시간외] 광케이블 지장전주이설 분배반(FDF) 분배함 및 저장함 철거</v>
          </cell>
          <cell r="L1860" t="str">
            <v>개</v>
          </cell>
          <cell r="M1860">
            <v>28714</v>
          </cell>
          <cell r="N1860">
            <v>30989</v>
          </cell>
          <cell r="Q1860" t="str">
            <v>지장전주</v>
          </cell>
          <cell r="R1860">
            <v>12579</v>
          </cell>
        </row>
        <row r="1861">
          <cell r="B1861">
            <v>20002860</v>
          </cell>
          <cell r="E1861" t="str">
            <v>단순공사</v>
          </cell>
          <cell r="F1861" t="str">
            <v>[시간외]</v>
          </cell>
          <cell r="G1861" t="str">
            <v>광케이블 지장전주이설</v>
          </cell>
          <cell r="H1861" t="str">
            <v>분배반(FDF)</v>
          </cell>
          <cell r="I1861" t="str">
            <v>분배함 및 저장함</v>
          </cell>
          <cell r="J1861" t="str">
            <v>재활용철거</v>
          </cell>
          <cell r="K1861" t="str">
            <v>[시간외] 광케이블 지장전주이설 분배반(FDF) 분배함 및 저장함 재활용철거</v>
          </cell>
          <cell r="L1861" t="str">
            <v>개</v>
          </cell>
          <cell r="M1861">
            <v>45945</v>
          </cell>
          <cell r="N1861">
            <v>49587</v>
          </cell>
          <cell r="Q1861" t="str">
            <v>지장전주</v>
          </cell>
          <cell r="R1861">
            <v>20129</v>
          </cell>
        </row>
        <row r="1862">
          <cell r="B1862">
            <v>20002861</v>
          </cell>
          <cell r="E1862" t="str">
            <v>단순공사</v>
          </cell>
          <cell r="F1862" t="str">
            <v>[시간외]</v>
          </cell>
          <cell r="G1862" t="str">
            <v>광케이블 지장전주이설</v>
          </cell>
          <cell r="H1862" t="str">
            <v>광단자함(OTP)</v>
          </cell>
          <cell r="I1862" t="str">
            <v>분배반(FDF)</v>
          </cell>
          <cell r="J1862" t="str">
            <v>신설</v>
          </cell>
          <cell r="K1862" t="str">
            <v>[시간외] 광케이블 지장전주이설 광단자함(OTP) 분배반(FDF) 신설</v>
          </cell>
          <cell r="L1862" t="str">
            <v>대</v>
          </cell>
          <cell r="M1862">
            <v>146782</v>
          </cell>
          <cell r="N1862">
            <v>158412</v>
          </cell>
          <cell r="Q1862" t="str">
            <v>지장전주</v>
          </cell>
          <cell r="R1862">
            <v>64307</v>
          </cell>
        </row>
        <row r="1863">
          <cell r="B1863">
            <v>20002862</v>
          </cell>
          <cell r="E1863" t="str">
            <v>단순공사</v>
          </cell>
          <cell r="F1863" t="str">
            <v>[시간외]</v>
          </cell>
          <cell r="G1863" t="str">
            <v>광케이블 지장전주이설</v>
          </cell>
          <cell r="H1863" t="str">
            <v>광단자함(OTP)</v>
          </cell>
          <cell r="I1863" t="str">
            <v>분배반(FDF)</v>
          </cell>
          <cell r="J1863" t="str">
            <v>철거</v>
          </cell>
          <cell r="K1863" t="str">
            <v>[시간외] 광케이블 지장전주이설 광단자함(OTP) 분배반(FDF) 철거</v>
          </cell>
          <cell r="L1863" t="str">
            <v>대</v>
          </cell>
          <cell r="M1863">
            <v>73390</v>
          </cell>
          <cell r="N1863">
            <v>79205</v>
          </cell>
          <cell r="Q1863" t="str">
            <v>지장전주</v>
          </cell>
          <cell r="R1863">
            <v>32153</v>
          </cell>
        </row>
        <row r="1864">
          <cell r="B1864">
            <v>20002863</v>
          </cell>
          <cell r="E1864" t="str">
            <v>단순공사</v>
          </cell>
          <cell r="F1864" t="str">
            <v>[시간외]</v>
          </cell>
          <cell r="G1864" t="str">
            <v>광케이블 지장전주이설</v>
          </cell>
          <cell r="H1864" t="str">
            <v>광단자함(OTP)</v>
          </cell>
          <cell r="I1864" t="str">
            <v>분배반(FDF)</v>
          </cell>
          <cell r="J1864" t="str">
            <v>재활용철거</v>
          </cell>
          <cell r="K1864" t="str">
            <v>[시간외] 광케이블 지장전주이설 광단자함(OTP) 분배반(FDF) 재활용철거</v>
          </cell>
          <cell r="L1864" t="str">
            <v>대</v>
          </cell>
          <cell r="M1864">
            <v>117424</v>
          </cell>
          <cell r="N1864">
            <v>126732</v>
          </cell>
          <cell r="Q1864" t="str">
            <v>지장전주</v>
          </cell>
          <cell r="R1864">
            <v>51446</v>
          </cell>
        </row>
        <row r="1865">
          <cell r="B1865">
            <v>20002864</v>
          </cell>
          <cell r="E1865" t="str">
            <v>단순공사</v>
          </cell>
          <cell r="F1865" t="str">
            <v>[시간외]</v>
          </cell>
          <cell r="G1865" t="str">
            <v>광케이블 지장전주이설</v>
          </cell>
          <cell r="H1865" t="str">
            <v>국내성단</v>
          </cell>
          <cell r="I1865" t="str">
            <v>광단자함(OTP)</v>
          </cell>
          <cell r="J1865" t="str">
            <v>신설</v>
          </cell>
          <cell r="K1865" t="str">
            <v>[시간외] 광케이블 지장전주이설 국내성단 광단자함(OTP) 신설</v>
          </cell>
          <cell r="L1865" t="str">
            <v>개</v>
          </cell>
          <cell r="M1865">
            <v>153773</v>
          </cell>
          <cell r="N1865">
            <v>165224</v>
          </cell>
          <cell r="Q1865" t="str">
            <v>지장전주</v>
          </cell>
          <cell r="R1865">
            <v>67072</v>
          </cell>
        </row>
        <row r="1866">
          <cell r="B1866">
            <v>20002865</v>
          </cell>
          <cell r="E1866" t="str">
            <v>단순공사</v>
          </cell>
          <cell r="F1866" t="str">
            <v>[시간외]</v>
          </cell>
          <cell r="G1866" t="str">
            <v>광케이블 지장전주이설</v>
          </cell>
          <cell r="H1866" t="str">
            <v>국내성단</v>
          </cell>
          <cell r="I1866" t="str">
            <v>광단자함(OTP)</v>
          </cell>
          <cell r="J1866" t="str">
            <v>철거</v>
          </cell>
          <cell r="K1866" t="str">
            <v>[시간외] 광케이블 지장전주이설 국내성단 광단자함(OTP) 철거</v>
          </cell>
          <cell r="L1866" t="str">
            <v>개</v>
          </cell>
          <cell r="M1866">
            <v>76884</v>
          </cell>
          <cell r="N1866">
            <v>82611</v>
          </cell>
          <cell r="Q1866" t="str">
            <v>지장전주</v>
          </cell>
          <cell r="R1866">
            <v>33535</v>
          </cell>
        </row>
        <row r="1867">
          <cell r="B1867">
            <v>20002866</v>
          </cell>
          <cell r="E1867" t="str">
            <v>단순공사</v>
          </cell>
          <cell r="F1867" t="str">
            <v>[시간외]</v>
          </cell>
          <cell r="G1867" t="str">
            <v>광케이블 지장전주이설</v>
          </cell>
          <cell r="H1867" t="str">
            <v>국내성단</v>
          </cell>
          <cell r="I1867" t="str">
            <v>광단자함(OTP)</v>
          </cell>
          <cell r="J1867" t="str">
            <v>재활용철거</v>
          </cell>
          <cell r="K1867" t="str">
            <v>[시간외] 광케이블 지장전주이설 국내성단 광단자함(OTP) 재활용철거</v>
          </cell>
          <cell r="L1867" t="str">
            <v>개</v>
          </cell>
          <cell r="M1867">
            <v>123018</v>
          </cell>
          <cell r="N1867">
            <v>132176</v>
          </cell>
          <cell r="Q1867" t="str">
            <v>지장전주</v>
          </cell>
          <cell r="R1867">
            <v>53656</v>
          </cell>
        </row>
        <row r="1868">
          <cell r="B1868">
            <v>20002867</v>
          </cell>
          <cell r="E1868" t="str">
            <v>단순공사</v>
          </cell>
          <cell r="F1868" t="str">
            <v>[시간외]</v>
          </cell>
          <cell r="G1868" t="str">
            <v>광케이블 지장전주이설</v>
          </cell>
          <cell r="H1868" t="str">
            <v>OPNW 부속자재</v>
          </cell>
          <cell r="I1868" t="str">
            <v>랙크설치(1선용)</v>
          </cell>
          <cell r="J1868" t="str">
            <v>신증설</v>
          </cell>
          <cell r="K1868" t="str">
            <v>[시간외] 광케이블 지장전주이설 OPNW 부속자재 랙크설치(1선용) 신증설</v>
          </cell>
          <cell r="L1868" t="str">
            <v>개</v>
          </cell>
          <cell r="M1868">
            <v>34646</v>
          </cell>
          <cell r="N1868">
            <v>37734</v>
          </cell>
          <cell r="Q1868" t="str">
            <v>지장전주</v>
          </cell>
          <cell r="R1868">
            <v>15318</v>
          </cell>
        </row>
        <row r="1869">
          <cell r="B1869">
            <v>20002868</v>
          </cell>
          <cell r="E1869" t="str">
            <v>단순공사</v>
          </cell>
          <cell r="F1869" t="str">
            <v>[시간외]</v>
          </cell>
          <cell r="G1869" t="str">
            <v>광케이블 지장전주이설</v>
          </cell>
          <cell r="H1869" t="str">
            <v>OPNW 부속자재</v>
          </cell>
          <cell r="I1869" t="str">
            <v>랙크설치(1선용)</v>
          </cell>
          <cell r="J1869" t="str">
            <v>철거</v>
          </cell>
          <cell r="K1869" t="str">
            <v>[시간외] 광케이블 지장전주이설 OPNW 부속자재 랙크설치(1선용) 철거</v>
          </cell>
          <cell r="L1869" t="str">
            <v>개</v>
          </cell>
          <cell r="M1869">
            <v>10389</v>
          </cell>
          <cell r="N1869">
            <v>11316</v>
          </cell>
          <cell r="Q1869" t="str">
            <v>지장전주</v>
          </cell>
          <cell r="R1869">
            <v>4593</v>
          </cell>
        </row>
        <row r="1870">
          <cell r="B1870">
            <v>20002869</v>
          </cell>
          <cell r="E1870" t="str">
            <v>단순공사</v>
          </cell>
          <cell r="F1870" t="str">
            <v>[시간외]</v>
          </cell>
          <cell r="G1870" t="str">
            <v>광케이블 지장전주이설</v>
          </cell>
          <cell r="H1870" t="str">
            <v>OPNW 부속자재</v>
          </cell>
          <cell r="I1870" t="str">
            <v>랙크설치(1선용)</v>
          </cell>
          <cell r="J1870" t="str">
            <v>재활용철거</v>
          </cell>
          <cell r="K1870" t="str">
            <v>[시간외] 광케이블 지장전주이설 OPNW 부속자재 랙크설치(1선용) 재활용철거</v>
          </cell>
          <cell r="L1870" t="str">
            <v>개</v>
          </cell>
          <cell r="M1870">
            <v>17322</v>
          </cell>
          <cell r="N1870">
            <v>18864</v>
          </cell>
          <cell r="Q1870" t="str">
            <v>지장전주</v>
          </cell>
          <cell r="R1870">
            <v>7657</v>
          </cell>
        </row>
        <row r="1871">
          <cell r="B1871">
            <v>20002870</v>
          </cell>
          <cell r="E1871" t="str">
            <v>단순공사</v>
          </cell>
          <cell r="F1871" t="str">
            <v>[시간외]</v>
          </cell>
          <cell r="G1871" t="str">
            <v>광케이블 지장전주이설</v>
          </cell>
          <cell r="H1871" t="str">
            <v>OPNW 부속자재</v>
          </cell>
          <cell r="I1871" t="str">
            <v>랙크설치(1선용)</v>
          </cell>
          <cell r="J1871" t="str">
            <v>이설</v>
          </cell>
          <cell r="K1871" t="str">
            <v>[시간외] 광케이블 지장전주이설 OPNW 부속자재 랙크설치(1선용) 이설</v>
          </cell>
          <cell r="L1871" t="str">
            <v>개</v>
          </cell>
          <cell r="M1871">
            <v>51970</v>
          </cell>
          <cell r="N1871">
            <v>56600</v>
          </cell>
          <cell r="Q1871" t="str">
            <v>지장전주</v>
          </cell>
          <cell r="R1871">
            <v>22976</v>
          </cell>
        </row>
        <row r="1872">
          <cell r="B1872">
            <v>20002871</v>
          </cell>
          <cell r="E1872" t="str">
            <v>단순공사</v>
          </cell>
          <cell r="F1872" t="str">
            <v>[시간외]</v>
          </cell>
          <cell r="G1872" t="str">
            <v>광케이블 지장전주이설</v>
          </cell>
          <cell r="H1872" t="str">
            <v>OPNW 부속자재</v>
          </cell>
          <cell r="I1872" t="str">
            <v>전압인류애자</v>
          </cell>
          <cell r="J1872" t="str">
            <v>신증설</v>
          </cell>
          <cell r="K1872" t="str">
            <v>[시간외] 광케이블 지장전주이설 OPNW 부속자재 전압인류애자 신증설</v>
          </cell>
          <cell r="L1872" t="str">
            <v>개</v>
          </cell>
          <cell r="M1872">
            <v>12198</v>
          </cell>
          <cell r="N1872">
            <v>13256</v>
          </cell>
          <cell r="Q1872" t="str">
            <v>지장전주</v>
          </cell>
          <cell r="R1872">
            <v>5381</v>
          </cell>
        </row>
        <row r="1873">
          <cell r="B1873">
            <v>20002872</v>
          </cell>
          <cell r="E1873" t="str">
            <v>단순공사</v>
          </cell>
          <cell r="F1873" t="str">
            <v>[시간외]</v>
          </cell>
          <cell r="G1873" t="str">
            <v>광케이블 지장전주이설</v>
          </cell>
          <cell r="H1873" t="str">
            <v>OPNW 부속자재</v>
          </cell>
          <cell r="I1873" t="str">
            <v>전압인류애자</v>
          </cell>
          <cell r="J1873" t="str">
            <v>철거</v>
          </cell>
          <cell r="K1873" t="str">
            <v>[시간외] 광케이블 지장전주이설 OPNW 부속자재 전압인류애자 철거</v>
          </cell>
          <cell r="L1873" t="str">
            <v>개</v>
          </cell>
          <cell r="M1873">
            <v>6098</v>
          </cell>
          <cell r="N1873">
            <v>6626</v>
          </cell>
          <cell r="Q1873" t="str">
            <v>지장전주</v>
          </cell>
          <cell r="R1873">
            <v>2689</v>
          </cell>
        </row>
        <row r="1874">
          <cell r="B1874">
            <v>20002873</v>
          </cell>
          <cell r="E1874" t="str">
            <v>단순공사</v>
          </cell>
          <cell r="F1874" t="str">
            <v>[시간외]</v>
          </cell>
          <cell r="G1874" t="str">
            <v>광케이블 지장전주이설</v>
          </cell>
          <cell r="H1874" t="str">
            <v>OPNW 부속자재</v>
          </cell>
          <cell r="I1874" t="str">
            <v>전압인류애자</v>
          </cell>
          <cell r="J1874" t="str">
            <v>재활용철거</v>
          </cell>
          <cell r="K1874" t="str">
            <v>[시간외] 광케이블 지장전주이설 OPNW 부속자재 전압인류애자 재활용철거</v>
          </cell>
          <cell r="L1874" t="str">
            <v>개</v>
          </cell>
          <cell r="M1874">
            <v>9760</v>
          </cell>
          <cell r="N1874">
            <v>10601</v>
          </cell>
          <cell r="Q1874" t="str">
            <v>지장전주</v>
          </cell>
          <cell r="R1874">
            <v>4303</v>
          </cell>
        </row>
        <row r="1875">
          <cell r="B1875">
            <v>20002874</v>
          </cell>
          <cell r="E1875" t="str">
            <v>단순공사</v>
          </cell>
          <cell r="F1875" t="str">
            <v>[시간외]</v>
          </cell>
          <cell r="G1875" t="str">
            <v>광케이블 지장전주이설</v>
          </cell>
          <cell r="H1875" t="str">
            <v>OPNW 부속자재</v>
          </cell>
          <cell r="I1875" t="str">
            <v>전압인류애자</v>
          </cell>
          <cell r="J1875" t="str">
            <v>이설</v>
          </cell>
          <cell r="K1875" t="str">
            <v>[시간외] 광케이블 지장전주이설 OPNW 부속자재 전압인류애자 이설</v>
          </cell>
          <cell r="L1875" t="str">
            <v>개</v>
          </cell>
          <cell r="M1875">
            <v>21958</v>
          </cell>
          <cell r="N1875">
            <v>23864</v>
          </cell>
          <cell r="Q1875" t="str">
            <v>지장전주</v>
          </cell>
          <cell r="R1875">
            <v>9687</v>
          </cell>
        </row>
        <row r="1876">
          <cell r="B1876">
            <v>20002875</v>
          </cell>
          <cell r="E1876" t="str">
            <v>단순공사</v>
          </cell>
          <cell r="F1876" t="str">
            <v>[시간외]</v>
          </cell>
          <cell r="G1876" t="str">
            <v>광케이블 지장전주이설</v>
          </cell>
          <cell r="H1876" t="str">
            <v>OPNW 부속자재</v>
          </cell>
          <cell r="I1876" t="str">
            <v>레인포싱로드/데드엔드그립</v>
          </cell>
          <cell r="J1876" t="str">
            <v>신증설</v>
          </cell>
          <cell r="K1876" t="str">
            <v>[시간외] 광케이블 지장전주이설 OPNW 부속자재 레인포싱로드/데드엔드그립 신증설</v>
          </cell>
          <cell r="L1876" t="str">
            <v>개</v>
          </cell>
          <cell r="M1876">
            <v>50527</v>
          </cell>
          <cell r="N1876">
            <v>55029</v>
          </cell>
          <cell r="Q1876" t="str">
            <v>지장전주</v>
          </cell>
          <cell r="R1876">
            <v>22339</v>
          </cell>
        </row>
        <row r="1877">
          <cell r="B1877">
            <v>20002876</v>
          </cell>
          <cell r="E1877" t="str">
            <v>단순공사</v>
          </cell>
          <cell r="F1877" t="str">
            <v>[시간외]</v>
          </cell>
          <cell r="G1877" t="str">
            <v>광케이블 지장전주이설</v>
          </cell>
          <cell r="H1877" t="str">
            <v>OPNW 부속자재</v>
          </cell>
          <cell r="I1877" t="str">
            <v>레인포싱로드/데드엔드그립</v>
          </cell>
          <cell r="J1877" t="str">
            <v>철거</v>
          </cell>
          <cell r="K1877" t="str">
            <v>[시간외] 광케이블 지장전주이설 OPNW 부속자재 레인포싱로드/데드엔드그립 철거</v>
          </cell>
          <cell r="L1877" t="str">
            <v>개</v>
          </cell>
          <cell r="M1877">
            <v>25262</v>
          </cell>
          <cell r="N1877">
            <v>27510</v>
          </cell>
          <cell r="Q1877" t="str">
            <v>지장전주</v>
          </cell>
          <cell r="R1877">
            <v>11167</v>
          </cell>
        </row>
        <row r="1878">
          <cell r="B1878">
            <v>20002877</v>
          </cell>
          <cell r="E1878" t="str">
            <v>단순공사</v>
          </cell>
          <cell r="F1878" t="str">
            <v>[시간외]</v>
          </cell>
          <cell r="G1878" t="str">
            <v>광케이블 지장전주이설</v>
          </cell>
          <cell r="H1878" t="str">
            <v>OPNW 부속자재</v>
          </cell>
          <cell r="I1878" t="str">
            <v>분기용ACSR케이블(95㎟이하)</v>
          </cell>
          <cell r="J1878" t="str">
            <v>신증설</v>
          </cell>
          <cell r="K1878" t="str">
            <v>[시간외] 광케이블 지장전주이설 OPNW 부속자재 분기용ACSR케이블(95㎟이하) 신증설</v>
          </cell>
          <cell r="L1878" t="str">
            <v>100m</v>
          </cell>
          <cell r="M1878">
            <v>367029</v>
          </cell>
          <cell r="N1878">
            <v>399717</v>
          </cell>
          <cell r="Q1878" t="str">
            <v>지장전주</v>
          </cell>
          <cell r="R1878">
            <v>162265</v>
          </cell>
        </row>
        <row r="1879">
          <cell r="B1879">
            <v>20002878</v>
          </cell>
          <cell r="E1879" t="str">
            <v>단순공사</v>
          </cell>
          <cell r="F1879" t="str">
            <v>[시간외]</v>
          </cell>
          <cell r="G1879" t="str">
            <v>광케이블 지장전주이설</v>
          </cell>
          <cell r="H1879" t="str">
            <v>OPNW 부속자재</v>
          </cell>
          <cell r="I1879" t="str">
            <v>분기용ACSR케이블(95㎟이하)</v>
          </cell>
          <cell r="J1879" t="str">
            <v>철거</v>
          </cell>
          <cell r="K1879" t="str">
            <v>[시간외] 광케이블 지장전주이설 OPNW 부속자재 분기용ACSR케이블(95㎟이하) 철거</v>
          </cell>
          <cell r="L1879" t="str">
            <v>100m</v>
          </cell>
          <cell r="M1879">
            <v>183512</v>
          </cell>
          <cell r="N1879">
            <v>199857</v>
          </cell>
          <cell r="Q1879" t="str">
            <v>지장전주</v>
          </cell>
          <cell r="R1879">
            <v>81131</v>
          </cell>
        </row>
        <row r="1880">
          <cell r="B1880">
            <v>20002879</v>
          </cell>
          <cell r="E1880" t="str">
            <v>단순공사</v>
          </cell>
          <cell r="F1880" t="str">
            <v>[시간외]</v>
          </cell>
          <cell r="G1880" t="str">
            <v>광케이블 지장전주이설</v>
          </cell>
          <cell r="H1880" t="str">
            <v>OPNW 부속자재</v>
          </cell>
          <cell r="I1880" t="str">
            <v>분기용ACSR케이블(95㎟이하)</v>
          </cell>
          <cell r="J1880" t="str">
            <v>재활용철거</v>
          </cell>
          <cell r="K1880" t="str">
            <v>[시간외] 광케이블 지장전주이설 OPNW 부속자재 분기용ACSR케이블(95㎟이하) 재활용철거</v>
          </cell>
          <cell r="L1880" t="str">
            <v>100m</v>
          </cell>
          <cell r="M1880">
            <v>293623</v>
          </cell>
          <cell r="N1880">
            <v>319773</v>
          </cell>
          <cell r="Q1880" t="str">
            <v>지장전주</v>
          </cell>
          <cell r="R1880">
            <v>129811</v>
          </cell>
        </row>
        <row r="1881">
          <cell r="B1881">
            <v>20002880</v>
          </cell>
          <cell r="E1881" t="str">
            <v>단순공사</v>
          </cell>
          <cell r="F1881" t="str">
            <v>[시간외]</v>
          </cell>
          <cell r="G1881" t="str">
            <v>광케이블 지장전주이설</v>
          </cell>
          <cell r="H1881" t="str">
            <v>OPNW 부속자재</v>
          </cell>
          <cell r="I1881" t="str">
            <v>분기용ACSR케이블(95㎟이하)</v>
          </cell>
          <cell r="J1881" t="str">
            <v>이설</v>
          </cell>
          <cell r="K1881" t="str">
            <v>[시간외] 광케이블 지장전주이설 OPNW 부속자재 분기용ACSR케이블(95㎟이하) 이설</v>
          </cell>
          <cell r="L1881" t="str">
            <v>100m</v>
          </cell>
          <cell r="M1881">
            <v>660656</v>
          </cell>
          <cell r="N1881">
            <v>719495</v>
          </cell>
          <cell r="Q1881" t="str">
            <v>지장전주</v>
          </cell>
          <cell r="R1881">
            <v>292078</v>
          </cell>
        </row>
        <row r="1882">
          <cell r="B1882">
            <v>20002881</v>
          </cell>
          <cell r="E1882" t="str">
            <v>단순공사</v>
          </cell>
          <cell r="F1882" t="str">
            <v>[시간외]</v>
          </cell>
          <cell r="G1882" t="str">
            <v>광케이블 지장전주이설</v>
          </cell>
          <cell r="H1882" t="str">
            <v>케이블행거(55~105mm)</v>
          </cell>
          <cell r="I1882" t="str">
            <v>케이블행거(55~105mm)</v>
          </cell>
          <cell r="J1882" t="str">
            <v>신증설</v>
          </cell>
          <cell r="K1882" t="str">
            <v>[시간외] 광케이블 지장전주이설 케이블행거(55~105mm) 케이블행거(55~105mm) 신증설</v>
          </cell>
          <cell r="L1882" t="str">
            <v>km</v>
          </cell>
          <cell r="M1882">
            <v>1625034</v>
          </cell>
          <cell r="N1882">
            <v>1720793</v>
          </cell>
          <cell r="Q1882" t="str">
            <v>지장전주</v>
          </cell>
          <cell r="R1882">
            <v>698555</v>
          </cell>
        </row>
        <row r="1883">
          <cell r="B1883">
            <v>20002882</v>
          </cell>
          <cell r="E1883" t="str">
            <v>단순공사</v>
          </cell>
          <cell r="F1883" t="str">
            <v>[시간외]</v>
          </cell>
          <cell r="G1883" t="str">
            <v>광케이블 지장전주이설</v>
          </cell>
          <cell r="H1883" t="str">
            <v>케이블행거(55~105mm)</v>
          </cell>
          <cell r="I1883" t="str">
            <v>케이블행거(55~105mm)</v>
          </cell>
          <cell r="J1883" t="str">
            <v>철거</v>
          </cell>
          <cell r="K1883" t="str">
            <v>[시간외] 광케이블 지장전주이설 케이블행거(55~105mm) 케이블행거(55~105mm) 철거</v>
          </cell>
          <cell r="L1883" t="str">
            <v>km</v>
          </cell>
          <cell r="M1883">
            <v>812515</v>
          </cell>
          <cell r="N1883">
            <v>860394</v>
          </cell>
          <cell r="Q1883" t="str">
            <v>지장전주</v>
          </cell>
          <cell r="R1883">
            <v>349276</v>
          </cell>
        </row>
        <row r="1884">
          <cell r="B1884">
            <v>20002883</v>
          </cell>
          <cell r="E1884" t="str">
            <v>단순공사</v>
          </cell>
          <cell r="F1884" t="str">
            <v>[시간외]</v>
          </cell>
          <cell r="G1884" t="str">
            <v>광케이블 지장전주이설</v>
          </cell>
          <cell r="H1884" t="str">
            <v>CCTV</v>
          </cell>
          <cell r="I1884" t="str">
            <v>CCTV 카메라(일반형)</v>
          </cell>
          <cell r="J1884" t="str">
            <v>신증설</v>
          </cell>
          <cell r="K1884" t="str">
            <v>[시간외] 광케이블 지장전주이설 CCTV CCTV 카메라(일반형) 신증설</v>
          </cell>
          <cell r="L1884" t="str">
            <v>대</v>
          </cell>
          <cell r="M1884">
            <v>163785</v>
          </cell>
          <cell r="N1884">
            <v>176808</v>
          </cell>
          <cell r="Q1884" t="str">
            <v>지장전주</v>
          </cell>
          <cell r="R1884">
            <v>71775</v>
          </cell>
        </row>
        <row r="1885">
          <cell r="B1885">
            <v>20002884</v>
          </cell>
          <cell r="E1885" t="str">
            <v>단순공사</v>
          </cell>
          <cell r="F1885" t="str">
            <v>[시간외]</v>
          </cell>
          <cell r="G1885" t="str">
            <v>광케이블 지장전주이설</v>
          </cell>
          <cell r="H1885" t="str">
            <v>CCTV</v>
          </cell>
          <cell r="I1885" t="str">
            <v>CCTV 카메라(일반형)</v>
          </cell>
          <cell r="J1885" t="str">
            <v>철거</v>
          </cell>
          <cell r="K1885" t="str">
            <v>[시간외] 광케이블 지장전주이설 CCTV CCTV 카메라(일반형) 철거</v>
          </cell>
          <cell r="L1885" t="str">
            <v>대</v>
          </cell>
          <cell r="M1885">
            <v>49130</v>
          </cell>
          <cell r="N1885">
            <v>53040</v>
          </cell>
          <cell r="Q1885" t="str">
            <v>지장전주</v>
          </cell>
          <cell r="R1885">
            <v>21531</v>
          </cell>
        </row>
        <row r="1886">
          <cell r="B1886">
            <v>20002885</v>
          </cell>
          <cell r="E1886" t="str">
            <v>단순공사</v>
          </cell>
          <cell r="F1886" t="str">
            <v>[시간외]</v>
          </cell>
          <cell r="G1886" t="str">
            <v>광케이블 지장전주이설</v>
          </cell>
          <cell r="H1886" t="str">
            <v>CCTV</v>
          </cell>
          <cell r="I1886" t="str">
            <v>CCTV 카메라(일반형)</v>
          </cell>
          <cell r="J1886" t="str">
            <v>재활용철거</v>
          </cell>
          <cell r="K1886" t="str">
            <v>[시간외] 광케이블 지장전주이설 CCTV CCTV 카메라(일반형) 재활용철거</v>
          </cell>
          <cell r="L1886" t="str">
            <v>대</v>
          </cell>
          <cell r="M1886">
            <v>131028</v>
          </cell>
          <cell r="N1886">
            <v>141447</v>
          </cell>
          <cell r="Q1886" t="str">
            <v>지장전주</v>
          </cell>
          <cell r="R1886">
            <v>57420</v>
          </cell>
        </row>
        <row r="1887">
          <cell r="B1887">
            <v>20002886</v>
          </cell>
          <cell r="E1887" t="str">
            <v>단순공사</v>
          </cell>
          <cell r="F1887" t="str">
            <v>[시간외]</v>
          </cell>
          <cell r="G1887" t="str">
            <v>광케이블 지장전주이설</v>
          </cell>
          <cell r="H1887" t="str">
            <v>CCTV</v>
          </cell>
          <cell r="I1887" t="str">
            <v>CCTV 카메라(일반형)</v>
          </cell>
          <cell r="J1887" t="str">
            <v>이설</v>
          </cell>
          <cell r="K1887" t="str">
            <v>[시간외] 광케이블 지장전주이설 CCTV CCTV 카메라(일반형) 이설</v>
          </cell>
          <cell r="L1887" t="str">
            <v>대</v>
          </cell>
          <cell r="M1887">
            <v>294815</v>
          </cell>
          <cell r="N1887">
            <v>318261</v>
          </cell>
          <cell r="Q1887" t="str">
            <v>지장전주</v>
          </cell>
          <cell r="R1887">
            <v>129198</v>
          </cell>
        </row>
        <row r="1888">
          <cell r="B1888">
            <v>20002887</v>
          </cell>
          <cell r="E1888" t="str">
            <v>단순공사</v>
          </cell>
          <cell r="F1888" t="str">
            <v>[시간외]</v>
          </cell>
          <cell r="G1888" t="str">
            <v>광케이블 지장전주이설</v>
          </cell>
          <cell r="H1888" t="str">
            <v>CCTV</v>
          </cell>
          <cell r="I1888" t="str">
            <v>CCTV 카메라(돔(Dome)형)</v>
          </cell>
          <cell r="J1888" t="str">
            <v>신증설</v>
          </cell>
          <cell r="K1888" t="str">
            <v>[시간외] 광케이블 지장전주이설 CCTV CCTV 카메라(돔(Dome)형) 신증설</v>
          </cell>
          <cell r="L1888" t="str">
            <v>대</v>
          </cell>
          <cell r="M1888">
            <v>122838</v>
          </cell>
          <cell r="N1888">
            <v>132605</v>
          </cell>
          <cell r="Q1888" t="str">
            <v>지장전주</v>
          </cell>
          <cell r="R1888">
            <v>53830</v>
          </cell>
        </row>
        <row r="1889">
          <cell r="B1889">
            <v>20002888</v>
          </cell>
          <cell r="E1889" t="str">
            <v>단순공사</v>
          </cell>
          <cell r="F1889" t="str">
            <v>[시간외]</v>
          </cell>
          <cell r="G1889" t="str">
            <v>광케이블 지장전주이설</v>
          </cell>
          <cell r="H1889" t="str">
            <v>CCTV</v>
          </cell>
          <cell r="I1889" t="str">
            <v>CCTV 카메라(돔(Dome)형)</v>
          </cell>
          <cell r="J1889" t="str">
            <v>철거</v>
          </cell>
          <cell r="K1889" t="str">
            <v>[시간외] 광케이블 지장전주이설 CCTV CCTV 카메라(돔(Dome)형) 철거</v>
          </cell>
          <cell r="L1889" t="str">
            <v>대</v>
          </cell>
          <cell r="M1889">
            <v>36848</v>
          </cell>
          <cell r="N1889">
            <v>39780</v>
          </cell>
          <cell r="Q1889" t="str">
            <v>지장전주</v>
          </cell>
          <cell r="R1889">
            <v>16148</v>
          </cell>
        </row>
        <row r="1890">
          <cell r="B1890">
            <v>20002889</v>
          </cell>
          <cell r="E1890" t="str">
            <v>단순공사</v>
          </cell>
          <cell r="F1890" t="str">
            <v>[시간외]</v>
          </cell>
          <cell r="G1890" t="str">
            <v>광케이블 지장전주이설</v>
          </cell>
          <cell r="H1890" t="str">
            <v>CCTV</v>
          </cell>
          <cell r="I1890" t="str">
            <v>CCTV 카메라(돔(Dome)형)</v>
          </cell>
          <cell r="J1890" t="str">
            <v>재활용철거</v>
          </cell>
          <cell r="K1890" t="str">
            <v>[시간외] 광케이블 지장전주이설 CCTV CCTV 카메라(돔(Dome)형) 재활용철거</v>
          </cell>
          <cell r="L1890" t="str">
            <v>대</v>
          </cell>
          <cell r="M1890">
            <v>98269</v>
          </cell>
          <cell r="N1890">
            <v>106086</v>
          </cell>
          <cell r="Q1890" t="str">
            <v>지장전주</v>
          </cell>
          <cell r="R1890">
            <v>43065</v>
          </cell>
        </row>
        <row r="1891">
          <cell r="B1891">
            <v>20002890</v>
          </cell>
          <cell r="E1891" t="str">
            <v>단순공사</v>
          </cell>
          <cell r="F1891" t="str">
            <v>[시간외]</v>
          </cell>
          <cell r="G1891" t="str">
            <v>광케이블 지장전주이설</v>
          </cell>
          <cell r="H1891" t="str">
            <v>CCTV</v>
          </cell>
          <cell r="I1891" t="str">
            <v>CCTV 카메라(돔(Dome)형)</v>
          </cell>
          <cell r="J1891" t="str">
            <v>이설</v>
          </cell>
          <cell r="K1891" t="str">
            <v>[시간외] 광케이블 지장전주이설 CCTV CCTV 카메라(돔(Dome)형) 이설</v>
          </cell>
          <cell r="L1891" t="str">
            <v>대</v>
          </cell>
          <cell r="M1891">
            <v>221109</v>
          </cell>
          <cell r="N1891">
            <v>238698</v>
          </cell>
          <cell r="Q1891" t="str">
            <v>지장전주</v>
          </cell>
          <cell r="R1891">
            <v>96899</v>
          </cell>
        </row>
        <row r="1892">
          <cell r="B1892">
            <v>20002891</v>
          </cell>
          <cell r="E1892" t="str">
            <v>단순공사</v>
          </cell>
          <cell r="F1892" t="str">
            <v>[시간외]</v>
          </cell>
          <cell r="G1892" t="str">
            <v>광케이블 지장전주이설</v>
          </cell>
          <cell r="H1892" t="str">
            <v>CCTV</v>
          </cell>
          <cell r="I1892" t="str">
            <v>CCTV 카메라(돔(Dome)형)(팬틸트일체형,스피드 돔)</v>
          </cell>
          <cell r="J1892" t="str">
            <v>신증설</v>
          </cell>
          <cell r="K1892" t="str">
            <v>[시간외] 광케이블 지장전주이설 CCTV CCTV 카메라(돔(Dome)형)(팬틸트일체형,스피드 돔) 신증설</v>
          </cell>
          <cell r="L1892" t="str">
            <v>대</v>
          </cell>
          <cell r="M1892">
            <v>218380</v>
          </cell>
          <cell r="N1892">
            <v>235749</v>
          </cell>
          <cell r="Q1892" t="str">
            <v>지장전주</v>
          </cell>
          <cell r="R1892">
            <v>95702</v>
          </cell>
        </row>
        <row r="1893">
          <cell r="B1893">
            <v>20002892</v>
          </cell>
          <cell r="E1893" t="str">
            <v>단순공사</v>
          </cell>
          <cell r="F1893" t="str">
            <v>[시간외]</v>
          </cell>
          <cell r="G1893" t="str">
            <v>CCTV</v>
          </cell>
          <cell r="H1893" t="str">
            <v>CCTV</v>
          </cell>
          <cell r="I1893" t="str">
            <v>CCTV 카메라(돔(Dome)형)(팬틸트일체형,스피드 돔)</v>
          </cell>
          <cell r="J1893" t="str">
            <v>철거</v>
          </cell>
          <cell r="K1893" t="str">
            <v>[시간외] CCTV CCTV CCTV 카메라(돔(Dome)형)(팬틸트일체형,스피드 돔) 철거</v>
          </cell>
          <cell r="L1893" t="str">
            <v>대</v>
          </cell>
          <cell r="M1893">
            <v>65512</v>
          </cell>
          <cell r="N1893">
            <v>70722</v>
          </cell>
          <cell r="Q1893" t="str">
            <v>단순정비</v>
          </cell>
          <cell r="R1893">
            <v>34451</v>
          </cell>
        </row>
        <row r="1894">
          <cell r="B1894">
            <v>20002893</v>
          </cell>
          <cell r="E1894" t="str">
            <v>단순공사</v>
          </cell>
          <cell r="F1894" t="str">
            <v>[시간외]</v>
          </cell>
          <cell r="G1894" t="str">
            <v>CCTV</v>
          </cell>
          <cell r="H1894" t="str">
            <v>CCTV</v>
          </cell>
          <cell r="I1894" t="str">
            <v>CCTV 카메라(돔(Dome)형)(팬틸트일체형,스피드 돔)</v>
          </cell>
          <cell r="J1894" t="str">
            <v>재활용철거</v>
          </cell>
          <cell r="K1894" t="str">
            <v>[시간외] CCTV CCTV CCTV 카메라(돔(Dome)형)(팬틸트일체형,스피드 돔) 재활용철거</v>
          </cell>
          <cell r="L1894" t="str">
            <v>대</v>
          </cell>
          <cell r="M1894">
            <v>174702</v>
          </cell>
          <cell r="N1894">
            <v>188598</v>
          </cell>
          <cell r="Q1894" t="str">
            <v>단순정비</v>
          </cell>
          <cell r="R1894">
            <v>91873</v>
          </cell>
        </row>
        <row r="1895">
          <cell r="B1895">
            <v>20002894</v>
          </cell>
          <cell r="E1895" t="str">
            <v>단순공사</v>
          </cell>
          <cell r="F1895" t="str">
            <v>[시간외]</v>
          </cell>
          <cell r="G1895" t="str">
            <v>CCTV</v>
          </cell>
          <cell r="H1895" t="str">
            <v>CCTV</v>
          </cell>
          <cell r="I1895" t="str">
            <v>CCTV 카메라(돔(Dome)형)(팬틸트일체형,스피드 돔)</v>
          </cell>
          <cell r="J1895" t="str">
            <v>이설</v>
          </cell>
          <cell r="K1895" t="str">
            <v>[시간외] CCTV CCTV CCTV 카메라(돔(Dome)형)(팬틸트일체형,스피드 돔) 이설</v>
          </cell>
          <cell r="L1895" t="str">
            <v>대</v>
          </cell>
          <cell r="M1895">
            <v>393088</v>
          </cell>
          <cell r="N1895">
            <v>424352</v>
          </cell>
          <cell r="Q1895" t="str">
            <v>단순정비</v>
          </cell>
          <cell r="R1895">
            <v>206718</v>
          </cell>
        </row>
        <row r="1896">
          <cell r="B1896">
            <v>20002895</v>
          </cell>
          <cell r="E1896" t="str">
            <v>단순공사</v>
          </cell>
          <cell r="F1896" t="str">
            <v>[시간외]</v>
          </cell>
          <cell r="G1896" t="str">
            <v>CCTV</v>
          </cell>
          <cell r="H1896" t="str">
            <v>CCTV</v>
          </cell>
          <cell r="I1896" t="str">
            <v>브라켓(Bracket) 일반형</v>
          </cell>
          <cell r="J1896" t="str">
            <v>신증설</v>
          </cell>
          <cell r="K1896" t="str">
            <v>[시간외] CCTV CCTV 브라켓(Bracket) 일반형 신증설</v>
          </cell>
          <cell r="L1896" t="str">
            <v>대</v>
          </cell>
          <cell r="M1896">
            <v>146782</v>
          </cell>
          <cell r="N1896">
            <v>158412</v>
          </cell>
          <cell r="Q1896" t="str">
            <v>단순정비</v>
          </cell>
          <cell r="R1896">
            <v>77168</v>
          </cell>
        </row>
        <row r="1897">
          <cell r="B1897">
            <v>20002896</v>
          </cell>
          <cell r="E1897" t="str">
            <v>단순공사</v>
          </cell>
          <cell r="F1897" t="str">
            <v>[시간외]</v>
          </cell>
          <cell r="G1897" t="str">
            <v>CCTV</v>
          </cell>
          <cell r="H1897" t="str">
            <v>CCTV</v>
          </cell>
          <cell r="I1897" t="str">
            <v>브라켓(Bracket) 일반형</v>
          </cell>
          <cell r="J1897" t="str">
            <v>철거</v>
          </cell>
          <cell r="K1897" t="str">
            <v>[시간외] CCTV CCTV 브라켓(Bracket) 일반형 철거</v>
          </cell>
          <cell r="L1897" t="str">
            <v>대</v>
          </cell>
          <cell r="M1897">
            <v>44028</v>
          </cell>
          <cell r="N1897">
            <v>47520</v>
          </cell>
          <cell r="Q1897" t="str">
            <v>단순정비</v>
          </cell>
          <cell r="R1897">
            <v>23148</v>
          </cell>
        </row>
        <row r="1898">
          <cell r="B1898">
            <v>20002897</v>
          </cell>
          <cell r="E1898" t="str">
            <v>단순공사</v>
          </cell>
          <cell r="F1898" t="str">
            <v>[시간외]</v>
          </cell>
          <cell r="G1898" t="str">
            <v>CCTV</v>
          </cell>
          <cell r="H1898" t="str">
            <v>CCTV</v>
          </cell>
          <cell r="I1898" t="str">
            <v>브라켓(Bracket) 일반형</v>
          </cell>
          <cell r="J1898" t="str">
            <v>재활용철거</v>
          </cell>
          <cell r="K1898" t="str">
            <v>[시간외] CCTV CCTV 브라켓(Bracket) 일반형 재활용철거</v>
          </cell>
          <cell r="L1898" t="str">
            <v>대</v>
          </cell>
          <cell r="M1898">
            <v>117424</v>
          </cell>
          <cell r="N1898">
            <v>126732</v>
          </cell>
          <cell r="Q1898" t="str">
            <v>단순정비</v>
          </cell>
          <cell r="R1898">
            <v>61736</v>
          </cell>
        </row>
        <row r="1899">
          <cell r="B1899">
            <v>20002898</v>
          </cell>
          <cell r="E1899" t="str">
            <v>단순공사</v>
          </cell>
          <cell r="F1899" t="str">
            <v>[시간외]</v>
          </cell>
          <cell r="G1899" t="str">
            <v>CCTV</v>
          </cell>
          <cell r="H1899" t="str">
            <v>CCTV</v>
          </cell>
          <cell r="I1899" t="str">
            <v>브라켓(Bracket) 일반형</v>
          </cell>
          <cell r="J1899" t="str">
            <v>이설</v>
          </cell>
          <cell r="K1899" t="str">
            <v>[시간외] CCTV CCTV 브라켓(Bracket) 일반형 이설</v>
          </cell>
          <cell r="L1899" t="str">
            <v>대</v>
          </cell>
          <cell r="M1899">
            <v>264212</v>
          </cell>
          <cell r="N1899">
            <v>285149</v>
          </cell>
          <cell r="Q1899" t="str">
            <v>단순정비</v>
          </cell>
          <cell r="R1899">
            <v>138907</v>
          </cell>
        </row>
        <row r="1900">
          <cell r="B1900">
            <v>20002899</v>
          </cell>
          <cell r="E1900" t="str">
            <v>단순공사</v>
          </cell>
          <cell r="F1900" t="str">
            <v>[시간외]</v>
          </cell>
          <cell r="G1900" t="str">
            <v>CCTV</v>
          </cell>
          <cell r="H1900" t="str">
            <v>CCTV</v>
          </cell>
          <cell r="I1900" t="str">
            <v>브라켓(Bracket) 일반형</v>
          </cell>
          <cell r="J1900" t="str">
            <v>오토리프트</v>
          </cell>
          <cell r="K1900" t="str">
            <v>[시간외] CCTV CCTV 브라켓(Bracket) 일반형 오토리프트</v>
          </cell>
          <cell r="L1900" t="str">
            <v>대</v>
          </cell>
          <cell r="M1900">
            <v>293571</v>
          </cell>
          <cell r="N1900">
            <v>316833</v>
          </cell>
          <cell r="Q1900" t="str">
            <v>단순정비</v>
          </cell>
          <cell r="R1900">
            <v>154342</v>
          </cell>
        </row>
        <row r="1901">
          <cell r="B1901">
            <v>20002900</v>
          </cell>
          <cell r="E1901" t="str">
            <v>단순공사</v>
          </cell>
          <cell r="F1901" t="str">
            <v>[시간외]</v>
          </cell>
          <cell r="G1901" t="str">
            <v>CCTV</v>
          </cell>
          <cell r="H1901" t="str">
            <v>CCTV</v>
          </cell>
          <cell r="I1901" t="str">
            <v>CCTV 브라켓(Bracket) 천정형</v>
          </cell>
          <cell r="J1901" t="str">
            <v>신증설</v>
          </cell>
          <cell r="K1901" t="str">
            <v>[시간외] CCTV CCTV CCTV 브라켓(Bracket) 천정형 신증설</v>
          </cell>
          <cell r="L1901" t="str">
            <v>대</v>
          </cell>
          <cell r="M1901">
            <v>197841</v>
          </cell>
          <cell r="N1901">
            <v>213515</v>
          </cell>
          <cell r="Q1901" t="str">
            <v>단순정비</v>
          </cell>
          <cell r="R1901">
            <v>104011</v>
          </cell>
        </row>
        <row r="1902">
          <cell r="B1902">
            <v>20002901</v>
          </cell>
          <cell r="E1902" t="str">
            <v>단순공사</v>
          </cell>
          <cell r="F1902" t="str">
            <v>[시간외]</v>
          </cell>
          <cell r="G1902" t="str">
            <v>CCTV</v>
          </cell>
          <cell r="H1902" t="str">
            <v>CCTV</v>
          </cell>
          <cell r="I1902" t="str">
            <v>CCTV 브라켓(Bracket) 천정형</v>
          </cell>
          <cell r="J1902" t="str">
            <v>철거</v>
          </cell>
          <cell r="K1902" t="str">
            <v>[시간외] CCTV CCTV CCTV 브라켓(Bracket) 천정형 철거</v>
          </cell>
          <cell r="L1902" t="str">
            <v>대</v>
          </cell>
          <cell r="M1902">
            <v>59348</v>
          </cell>
          <cell r="N1902">
            <v>64053</v>
          </cell>
          <cell r="Q1902" t="str">
            <v>단순정비</v>
          </cell>
          <cell r="R1902">
            <v>31202</v>
          </cell>
        </row>
        <row r="1903">
          <cell r="B1903">
            <v>20002902</v>
          </cell>
          <cell r="E1903" t="str">
            <v>단순공사</v>
          </cell>
          <cell r="F1903" t="str">
            <v>[시간외]</v>
          </cell>
          <cell r="G1903" t="str">
            <v>CCTV</v>
          </cell>
          <cell r="H1903" t="str">
            <v>CCTV</v>
          </cell>
          <cell r="I1903" t="str">
            <v>CCTV 브라켓(Bracket) 천정형</v>
          </cell>
          <cell r="J1903" t="str">
            <v>재활용철거</v>
          </cell>
          <cell r="K1903" t="str">
            <v>[시간외] CCTV CCTV CCTV 브라켓(Bracket) 천정형 재활용철거</v>
          </cell>
          <cell r="L1903" t="str">
            <v>대</v>
          </cell>
          <cell r="M1903">
            <v>158273</v>
          </cell>
          <cell r="N1903">
            <v>170811</v>
          </cell>
          <cell r="Q1903" t="str">
            <v>단순정비</v>
          </cell>
          <cell r="R1903">
            <v>83208</v>
          </cell>
        </row>
        <row r="1904">
          <cell r="B1904">
            <v>20002903</v>
          </cell>
          <cell r="E1904" t="str">
            <v>단순공사</v>
          </cell>
          <cell r="F1904" t="str">
            <v>[시간외]</v>
          </cell>
          <cell r="G1904" t="str">
            <v>CCTV</v>
          </cell>
          <cell r="H1904" t="str">
            <v>CCTV</v>
          </cell>
          <cell r="I1904" t="str">
            <v>CCTV 브라켓(Bracket) 천정형</v>
          </cell>
          <cell r="J1904" t="str">
            <v>이설</v>
          </cell>
          <cell r="K1904" t="str">
            <v>[시간외] CCTV CCTV CCTV 브라켓(Bracket) 천정형 이설</v>
          </cell>
          <cell r="L1904" t="str">
            <v>대</v>
          </cell>
          <cell r="M1904">
            <v>356114</v>
          </cell>
          <cell r="N1904">
            <v>384332</v>
          </cell>
          <cell r="Q1904" t="str">
            <v>단순정비</v>
          </cell>
          <cell r="R1904">
            <v>187223</v>
          </cell>
        </row>
        <row r="1905">
          <cell r="B1905">
            <v>20002904</v>
          </cell>
          <cell r="E1905" t="str">
            <v>단순공사</v>
          </cell>
          <cell r="F1905" t="str">
            <v>[시간외]</v>
          </cell>
          <cell r="G1905" t="str">
            <v>CCTV</v>
          </cell>
          <cell r="H1905" t="str">
            <v>CCTV</v>
          </cell>
          <cell r="I1905" t="str">
            <v>CCTV 브라켓(Bracket) 천정형</v>
          </cell>
          <cell r="J1905" t="str">
            <v>오토리프트</v>
          </cell>
          <cell r="K1905" t="str">
            <v>[시간외] CCTV CCTV CCTV 브라켓(Bracket) 천정형 오토리프트</v>
          </cell>
          <cell r="L1905" t="str">
            <v>대</v>
          </cell>
          <cell r="M1905">
            <v>395685</v>
          </cell>
          <cell r="N1905">
            <v>427035</v>
          </cell>
          <cell r="Q1905" t="str">
            <v>단순정비</v>
          </cell>
          <cell r="R1905">
            <v>208025</v>
          </cell>
        </row>
        <row r="1906">
          <cell r="B1906">
            <v>20002905</v>
          </cell>
          <cell r="E1906" t="str">
            <v>단순공사</v>
          </cell>
          <cell r="F1906" t="str">
            <v>[시간외]</v>
          </cell>
          <cell r="G1906" t="str">
            <v>CCTV</v>
          </cell>
          <cell r="H1906" t="str">
            <v>CCTV</v>
          </cell>
          <cell r="I1906" t="str">
            <v>CCTV 팬틸트(Pan/Tilt)</v>
          </cell>
          <cell r="J1906" t="str">
            <v>신증설</v>
          </cell>
          <cell r="K1906" t="str">
            <v>[시간외] CCTV CCTV CCTV 팬틸트(Pan/Tilt) 신증설</v>
          </cell>
          <cell r="L1906" t="str">
            <v>대</v>
          </cell>
          <cell r="M1906">
            <v>319505</v>
          </cell>
          <cell r="N1906">
            <v>346209</v>
          </cell>
          <cell r="Q1906" t="str">
            <v>단순정비</v>
          </cell>
          <cell r="R1906">
            <v>168652</v>
          </cell>
        </row>
        <row r="1907">
          <cell r="B1907">
            <v>20002906</v>
          </cell>
          <cell r="E1907" t="str">
            <v>단순공사</v>
          </cell>
          <cell r="F1907" t="str">
            <v>[시간외]</v>
          </cell>
          <cell r="G1907" t="str">
            <v>CCTV</v>
          </cell>
          <cell r="H1907" t="str">
            <v>CCTV</v>
          </cell>
          <cell r="I1907" t="str">
            <v>CCTV 팬틸트(Pan/Tilt)</v>
          </cell>
          <cell r="J1907" t="str">
            <v>철거</v>
          </cell>
          <cell r="K1907" t="str">
            <v>[시간외] CCTV CCTV CCTV 팬틸트(Pan/Tilt) 철거</v>
          </cell>
          <cell r="L1907" t="str">
            <v>대</v>
          </cell>
          <cell r="M1907">
            <v>95848</v>
          </cell>
          <cell r="N1907">
            <v>103859</v>
          </cell>
          <cell r="Q1907" t="str">
            <v>단순정비</v>
          </cell>
          <cell r="R1907">
            <v>50593</v>
          </cell>
        </row>
        <row r="1908">
          <cell r="B1908">
            <v>20002907</v>
          </cell>
          <cell r="E1908" t="str">
            <v>단순공사</v>
          </cell>
          <cell r="F1908" t="str">
            <v>[시간외]</v>
          </cell>
          <cell r="G1908" t="str">
            <v>CCTV</v>
          </cell>
          <cell r="H1908" t="str">
            <v>CCTV</v>
          </cell>
          <cell r="I1908" t="str">
            <v>CCTV 팬틸트(Pan/Tilt)</v>
          </cell>
          <cell r="J1908" t="str">
            <v>재활용철거</v>
          </cell>
          <cell r="K1908" t="str">
            <v>[시간외] CCTV CCTV CCTV 팬틸트(Pan/Tilt) 재활용철거</v>
          </cell>
          <cell r="L1908" t="str">
            <v>대</v>
          </cell>
          <cell r="M1908">
            <v>255606</v>
          </cell>
          <cell r="N1908">
            <v>276965</v>
          </cell>
          <cell r="Q1908" t="str">
            <v>단순정비</v>
          </cell>
          <cell r="R1908">
            <v>134920</v>
          </cell>
        </row>
        <row r="1909">
          <cell r="B1909">
            <v>20002908</v>
          </cell>
          <cell r="E1909" t="str">
            <v>단순공사</v>
          </cell>
          <cell r="F1909" t="str">
            <v>[시간외]</v>
          </cell>
          <cell r="G1909" t="str">
            <v>CCTV</v>
          </cell>
          <cell r="H1909" t="str">
            <v>CCTV</v>
          </cell>
          <cell r="I1909" t="str">
            <v>CCTV 팬틸트(Pan/Tilt)</v>
          </cell>
          <cell r="J1909" t="str">
            <v>이설</v>
          </cell>
          <cell r="K1909" t="str">
            <v>[시간외] CCTV CCTV CCTV 팬틸트(Pan/Tilt) 이설</v>
          </cell>
          <cell r="L1909" t="str">
            <v>대</v>
          </cell>
          <cell r="M1909">
            <v>575118</v>
          </cell>
          <cell r="N1909">
            <v>623177</v>
          </cell>
          <cell r="Q1909" t="str">
            <v>단순정비</v>
          </cell>
          <cell r="R1909">
            <v>303574</v>
          </cell>
        </row>
        <row r="1910">
          <cell r="B1910">
            <v>20002909</v>
          </cell>
          <cell r="E1910" t="str">
            <v>단순공사</v>
          </cell>
          <cell r="F1910" t="str">
            <v>[시간외]</v>
          </cell>
          <cell r="G1910" t="str">
            <v>CCTV</v>
          </cell>
          <cell r="H1910" t="str">
            <v>CCTV</v>
          </cell>
          <cell r="I1910" t="str">
            <v>CCTV 투광등</v>
          </cell>
          <cell r="J1910" t="str">
            <v>신증설</v>
          </cell>
          <cell r="K1910" t="str">
            <v>[시간외] CCTV CCTV CCTV 투광등 신증설</v>
          </cell>
          <cell r="L1910" t="str">
            <v>대</v>
          </cell>
          <cell r="M1910">
            <v>344542</v>
          </cell>
          <cell r="N1910">
            <v>368217</v>
          </cell>
          <cell r="Q1910" t="str">
            <v>단순정비</v>
          </cell>
          <cell r="R1910">
            <v>179373</v>
          </cell>
        </row>
        <row r="1911">
          <cell r="B1911">
            <v>20002910</v>
          </cell>
          <cell r="E1911" t="str">
            <v>단순공사</v>
          </cell>
          <cell r="F1911" t="str">
            <v>[시간외]</v>
          </cell>
          <cell r="G1911" t="str">
            <v>CCTV</v>
          </cell>
          <cell r="H1911" t="str">
            <v>CCTV</v>
          </cell>
          <cell r="I1911" t="str">
            <v>CCTV 투광등</v>
          </cell>
          <cell r="J1911" t="str">
            <v>철거</v>
          </cell>
          <cell r="K1911" t="str">
            <v>[시간외] CCTV CCTV CCTV 투광등 철거</v>
          </cell>
          <cell r="L1911" t="str">
            <v>대</v>
          </cell>
          <cell r="M1911">
            <v>103360</v>
          </cell>
          <cell r="N1911">
            <v>110463</v>
          </cell>
          <cell r="Q1911" t="str">
            <v>단순정비</v>
          </cell>
          <cell r="R1911">
            <v>53810</v>
          </cell>
        </row>
        <row r="1912">
          <cell r="B1912">
            <v>20002911</v>
          </cell>
          <cell r="E1912" t="str">
            <v>단순공사</v>
          </cell>
          <cell r="F1912" t="str">
            <v>[시간외]</v>
          </cell>
          <cell r="G1912" t="str">
            <v>CCTV</v>
          </cell>
          <cell r="H1912" t="str">
            <v>CCTV</v>
          </cell>
          <cell r="I1912" t="str">
            <v>CCTV 투광등</v>
          </cell>
          <cell r="J1912" t="str">
            <v>재활용철거</v>
          </cell>
          <cell r="K1912" t="str">
            <v>[시간외] CCTV CCTV CCTV 투광등 재활용철거</v>
          </cell>
          <cell r="L1912" t="str">
            <v>대</v>
          </cell>
          <cell r="M1912">
            <v>275634</v>
          </cell>
          <cell r="N1912">
            <v>294575</v>
          </cell>
          <cell r="Q1912" t="str">
            <v>단순정비</v>
          </cell>
          <cell r="R1912">
            <v>143499</v>
          </cell>
        </row>
        <row r="1913">
          <cell r="B1913">
            <v>20002912</v>
          </cell>
          <cell r="E1913" t="str">
            <v>단순공사</v>
          </cell>
          <cell r="F1913" t="str">
            <v>[시간외]</v>
          </cell>
          <cell r="G1913" t="str">
            <v>CCTV</v>
          </cell>
          <cell r="H1913" t="str">
            <v>CCTV</v>
          </cell>
          <cell r="I1913" t="str">
            <v>CCTV 투광등</v>
          </cell>
          <cell r="J1913" t="str">
            <v>이설</v>
          </cell>
          <cell r="K1913" t="str">
            <v>[시간외] CCTV CCTV CCTV 투광등 이설</v>
          </cell>
          <cell r="L1913" t="str">
            <v>대</v>
          </cell>
          <cell r="M1913">
            <v>620183</v>
          </cell>
          <cell r="N1913">
            <v>662796</v>
          </cell>
          <cell r="Q1913" t="str">
            <v>단순정비</v>
          </cell>
          <cell r="R1913">
            <v>322874</v>
          </cell>
        </row>
        <row r="1914">
          <cell r="B1914">
            <v>20002913</v>
          </cell>
          <cell r="E1914" t="str">
            <v>단순공사</v>
          </cell>
          <cell r="F1914" t="str">
            <v>[시간외]</v>
          </cell>
          <cell r="G1914" t="str">
            <v>CCTV</v>
          </cell>
          <cell r="H1914" t="str">
            <v>CCTV</v>
          </cell>
          <cell r="I1914" t="str">
            <v>CCTV 안내판</v>
          </cell>
          <cell r="J1914" t="str">
            <v>신증설</v>
          </cell>
          <cell r="K1914" t="str">
            <v>[시간외] CCTV CCTV CCTV 안내판 신증설</v>
          </cell>
          <cell r="L1914" t="str">
            <v>대</v>
          </cell>
          <cell r="M1914">
            <v>57433</v>
          </cell>
          <cell r="N1914">
            <v>61985</v>
          </cell>
          <cell r="Q1914" t="str">
            <v>단순정비</v>
          </cell>
          <cell r="R1914">
            <v>30195</v>
          </cell>
        </row>
        <row r="1915">
          <cell r="B1915">
            <v>20002914</v>
          </cell>
          <cell r="E1915" t="str">
            <v>단순공사</v>
          </cell>
          <cell r="F1915" t="str">
            <v>[시간외]</v>
          </cell>
          <cell r="G1915" t="str">
            <v>CCTV</v>
          </cell>
          <cell r="H1915" t="str">
            <v>CCTV</v>
          </cell>
          <cell r="I1915" t="str">
            <v>CCTV 안내판</v>
          </cell>
          <cell r="J1915" t="str">
            <v>철거</v>
          </cell>
          <cell r="K1915" t="str">
            <v>[시간외] CCTV CCTV CCTV 안내판 철거</v>
          </cell>
          <cell r="L1915" t="str">
            <v>대</v>
          </cell>
          <cell r="M1915">
            <v>17228</v>
          </cell>
          <cell r="N1915">
            <v>18596</v>
          </cell>
          <cell r="Q1915" t="str">
            <v>단순정비</v>
          </cell>
          <cell r="R1915">
            <v>9058</v>
          </cell>
        </row>
        <row r="1916">
          <cell r="B1916">
            <v>20002915</v>
          </cell>
          <cell r="E1916" t="str">
            <v>단순공사</v>
          </cell>
          <cell r="F1916" t="str">
            <v>[시간외]</v>
          </cell>
          <cell r="G1916" t="str">
            <v>CCTV</v>
          </cell>
          <cell r="H1916" t="str">
            <v>CCTV</v>
          </cell>
          <cell r="I1916" t="str">
            <v>CCTV 안내판</v>
          </cell>
          <cell r="J1916" t="str">
            <v>재활용철거</v>
          </cell>
          <cell r="K1916" t="str">
            <v>[시간외] CCTV CCTV CCTV 안내판 재활용철거</v>
          </cell>
          <cell r="L1916" t="str">
            <v>대</v>
          </cell>
          <cell r="M1916">
            <v>45945</v>
          </cell>
          <cell r="N1916">
            <v>49587</v>
          </cell>
          <cell r="Q1916" t="str">
            <v>단순정비</v>
          </cell>
          <cell r="R1916">
            <v>24155</v>
          </cell>
        </row>
        <row r="1917">
          <cell r="B1917">
            <v>20002916</v>
          </cell>
          <cell r="E1917" t="str">
            <v>단순공사</v>
          </cell>
          <cell r="F1917" t="str">
            <v>[시간외]</v>
          </cell>
          <cell r="G1917" t="str">
            <v>CCTV</v>
          </cell>
          <cell r="H1917" t="str">
            <v>CCTV</v>
          </cell>
          <cell r="I1917" t="str">
            <v>CCTV 안내판</v>
          </cell>
          <cell r="J1917" t="str">
            <v>이설</v>
          </cell>
          <cell r="K1917" t="str">
            <v>[시간외] CCTV CCTV CCTV 안내판 이설</v>
          </cell>
          <cell r="L1917" t="str">
            <v>대</v>
          </cell>
          <cell r="M1917">
            <v>103385</v>
          </cell>
          <cell r="N1917">
            <v>111579</v>
          </cell>
          <cell r="Q1917" t="str">
            <v>단순정비</v>
          </cell>
          <cell r="R1917">
            <v>54354</v>
          </cell>
        </row>
        <row r="1918">
          <cell r="B1918">
            <v>20002917</v>
          </cell>
          <cell r="E1918" t="str">
            <v>단순공사</v>
          </cell>
          <cell r="F1918" t="str">
            <v>[시간외]</v>
          </cell>
          <cell r="G1918" t="str">
            <v>CCTV</v>
          </cell>
          <cell r="H1918" t="str">
            <v>CCTV</v>
          </cell>
          <cell r="I1918" t="str">
            <v>CCTV Receiver 판넬</v>
          </cell>
          <cell r="J1918" t="str">
            <v>신증설</v>
          </cell>
          <cell r="K1918" t="str">
            <v>[시간외] CCTV CCTV CCTV Receiver 판넬 신증설</v>
          </cell>
          <cell r="L1918" t="str">
            <v>대</v>
          </cell>
          <cell r="M1918">
            <v>318256</v>
          </cell>
          <cell r="N1918">
            <v>345413</v>
          </cell>
          <cell r="Q1918" t="str">
            <v>단순정비</v>
          </cell>
          <cell r="R1918">
            <v>168264</v>
          </cell>
        </row>
        <row r="1919">
          <cell r="B1919">
            <v>20002918</v>
          </cell>
          <cell r="E1919" t="str">
            <v>단순공사</v>
          </cell>
          <cell r="F1919" t="str">
            <v>[시간외]</v>
          </cell>
          <cell r="G1919" t="str">
            <v>CCTV</v>
          </cell>
          <cell r="H1919" t="str">
            <v>CCTV</v>
          </cell>
          <cell r="I1919" t="str">
            <v>CCTV Receiver 판넬</v>
          </cell>
          <cell r="J1919" t="str">
            <v>철거</v>
          </cell>
          <cell r="K1919" t="str">
            <v>[시간외] CCTV CCTV CCTV Receiver 판넬 철거</v>
          </cell>
          <cell r="L1919" t="str">
            <v>대</v>
          </cell>
          <cell r="M1919">
            <v>95473</v>
          </cell>
          <cell r="N1919">
            <v>103625</v>
          </cell>
          <cell r="Q1919" t="str">
            <v>단순정비</v>
          </cell>
          <cell r="R1919">
            <v>50479</v>
          </cell>
        </row>
        <row r="1920">
          <cell r="B1920">
            <v>20002919</v>
          </cell>
          <cell r="E1920" t="str">
            <v>단순공사</v>
          </cell>
          <cell r="F1920" t="str">
            <v>[시간외]</v>
          </cell>
          <cell r="G1920" t="str">
            <v>CCTV</v>
          </cell>
          <cell r="H1920" t="str">
            <v>CCTV</v>
          </cell>
          <cell r="I1920" t="str">
            <v>CCTV Receiver 판넬</v>
          </cell>
          <cell r="J1920" t="str">
            <v>재활용철거</v>
          </cell>
          <cell r="K1920" t="str">
            <v>[시간외] CCTV CCTV CCTV Receiver 판넬 재활용철거</v>
          </cell>
          <cell r="L1920" t="str">
            <v>대</v>
          </cell>
          <cell r="M1920">
            <v>254603</v>
          </cell>
          <cell r="N1920">
            <v>276329</v>
          </cell>
          <cell r="Q1920" t="str">
            <v>단순정비</v>
          </cell>
          <cell r="R1920">
            <v>134610</v>
          </cell>
        </row>
        <row r="1921">
          <cell r="B1921">
            <v>20002920</v>
          </cell>
          <cell r="E1921" t="str">
            <v>단순공사</v>
          </cell>
          <cell r="F1921" t="str">
            <v>[시간외]</v>
          </cell>
          <cell r="G1921" t="str">
            <v>CCTV</v>
          </cell>
          <cell r="H1921" t="str">
            <v>CCTV</v>
          </cell>
          <cell r="I1921" t="str">
            <v>CCTV Receiver 판넬</v>
          </cell>
          <cell r="J1921" t="str">
            <v>이설</v>
          </cell>
          <cell r="K1921" t="str">
            <v>[시간외] CCTV CCTV CCTV Receiver 판넬 이설</v>
          </cell>
          <cell r="L1921" t="str">
            <v>대</v>
          </cell>
          <cell r="M1921">
            <v>572867</v>
          </cell>
          <cell r="N1921">
            <v>621746</v>
          </cell>
          <cell r="Q1921" t="str">
            <v>단순정비</v>
          </cell>
          <cell r="R1921">
            <v>302877</v>
          </cell>
        </row>
        <row r="1922">
          <cell r="B1922">
            <v>20002921</v>
          </cell>
          <cell r="E1922" t="str">
            <v>단순공사</v>
          </cell>
          <cell r="F1922" t="str">
            <v>[시간외]</v>
          </cell>
          <cell r="G1922" t="str">
            <v>CCTV</v>
          </cell>
          <cell r="H1922" t="str">
            <v>CCTV</v>
          </cell>
          <cell r="I1922" t="str">
            <v>CCTV 중앙콘트롤 조작반</v>
          </cell>
          <cell r="J1922" t="str">
            <v>신증설</v>
          </cell>
          <cell r="K1922" t="str">
            <v>[시간외] CCTV CCTV CCTV 중앙콘트롤 조작반 신증설</v>
          </cell>
          <cell r="L1922" t="str">
            <v>대</v>
          </cell>
          <cell r="M1922">
            <v>633790</v>
          </cell>
          <cell r="N1922">
            <v>682667</v>
          </cell>
          <cell r="Q1922" t="str">
            <v>단순정비</v>
          </cell>
          <cell r="R1922">
            <v>332554</v>
          </cell>
        </row>
        <row r="1923">
          <cell r="B1923">
            <v>20002922</v>
          </cell>
          <cell r="E1923" t="str">
            <v>단순공사</v>
          </cell>
          <cell r="F1923" t="str">
            <v>[시간외]</v>
          </cell>
          <cell r="G1923" t="str">
            <v>CCTV</v>
          </cell>
          <cell r="H1923" t="str">
            <v>CCTV</v>
          </cell>
          <cell r="I1923" t="str">
            <v>CCTV 중앙콘트롤 조작반</v>
          </cell>
          <cell r="J1923" t="str">
            <v>철거</v>
          </cell>
          <cell r="K1923" t="str">
            <v>[시간외] CCTV CCTV CCTV 중앙콘트롤 조작반 철거</v>
          </cell>
          <cell r="L1923" t="str">
            <v>대</v>
          </cell>
          <cell r="M1923">
            <v>190133</v>
          </cell>
          <cell r="N1923">
            <v>204795</v>
          </cell>
          <cell r="Q1923" t="str">
            <v>단순정비</v>
          </cell>
          <cell r="R1923">
            <v>99763</v>
          </cell>
        </row>
        <row r="1924">
          <cell r="B1924">
            <v>20002923</v>
          </cell>
          <cell r="E1924" t="str">
            <v>단순공사</v>
          </cell>
          <cell r="F1924" t="str">
            <v>[시간외]</v>
          </cell>
          <cell r="G1924" t="str">
            <v>CCTV</v>
          </cell>
          <cell r="H1924" t="str">
            <v>CCTV</v>
          </cell>
          <cell r="I1924" t="str">
            <v>CCTV 중앙콘트롤 조작반</v>
          </cell>
          <cell r="J1924" t="str">
            <v>재활용철거</v>
          </cell>
          <cell r="K1924" t="str">
            <v>[시간외] CCTV CCTV CCTV 중앙콘트롤 조작반 재활용철거</v>
          </cell>
          <cell r="L1924" t="str">
            <v>대</v>
          </cell>
          <cell r="M1924">
            <v>507031</v>
          </cell>
          <cell r="N1924">
            <v>546132</v>
          </cell>
          <cell r="Q1924" t="str">
            <v>단순정비</v>
          </cell>
          <cell r="R1924">
            <v>266042</v>
          </cell>
        </row>
        <row r="1925">
          <cell r="B1925">
            <v>20002924</v>
          </cell>
          <cell r="E1925" t="str">
            <v>단순공사</v>
          </cell>
          <cell r="F1925" t="str">
            <v>[시간외]</v>
          </cell>
          <cell r="G1925" t="str">
            <v>CCTV</v>
          </cell>
          <cell r="H1925" t="str">
            <v>CCTV</v>
          </cell>
          <cell r="I1925" t="str">
            <v>CCTV 중앙콘트롤 조작반</v>
          </cell>
          <cell r="J1925" t="str">
            <v>이설</v>
          </cell>
          <cell r="K1925" t="str">
            <v>[시간외] CCTV CCTV CCTV 중앙콘트롤 조작반 이설</v>
          </cell>
          <cell r="L1925" t="str">
            <v>대</v>
          </cell>
          <cell r="M1925">
            <v>1140825</v>
          </cell>
          <cell r="N1925">
            <v>1228803</v>
          </cell>
          <cell r="Q1925" t="str">
            <v>단순정비</v>
          </cell>
          <cell r="R1925">
            <v>598599</v>
          </cell>
        </row>
        <row r="1926">
          <cell r="B1926">
            <v>20002925</v>
          </cell>
          <cell r="E1926" t="str">
            <v>단순공사</v>
          </cell>
          <cell r="F1926" t="str">
            <v>[시간외]</v>
          </cell>
          <cell r="G1926" t="str">
            <v>CCTV</v>
          </cell>
          <cell r="H1926" t="str">
            <v>CCTV</v>
          </cell>
          <cell r="I1926" t="str">
            <v>CCTV 영상저장장치</v>
          </cell>
          <cell r="J1926" t="str">
            <v>신증설</v>
          </cell>
          <cell r="K1926" t="str">
            <v>[시간외] CCTV CCTV CCTV 영상저장장치 신증설</v>
          </cell>
          <cell r="L1926" t="str">
            <v>대</v>
          </cell>
          <cell r="M1926">
            <v>152313</v>
          </cell>
          <cell r="N1926">
            <v>164951</v>
          </cell>
          <cell r="Q1926" t="str">
            <v>단순정비</v>
          </cell>
          <cell r="R1926">
            <v>80354</v>
          </cell>
        </row>
        <row r="1927">
          <cell r="B1927">
            <v>20002926</v>
          </cell>
          <cell r="E1927" t="str">
            <v>단순공사</v>
          </cell>
          <cell r="F1927" t="str">
            <v>[시간외]</v>
          </cell>
          <cell r="G1927" t="str">
            <v>CCTV</v>
          </cell>
          <cell r="H1927" t="str">
            <v>CCTV</v>
          </cell>
          <cell r="I1927" t="str">
            <v>CCTV 영상저장장치</v>
          </cell>
          <cell r="J1927" t="str">
            <v>철거</v>
          </cell>
          <cell r="K1927" t="str">
            <v>[시간외] CCTV CCTV CCTV 영상저장장치 철거</v>
          </cell>
          <cell r="L1927" t="str">
            <v>대</v>
          </cell>
          <cell r="M1927">
            <v>45689</v>
          </cell>
          <cell r="N1927">
            <v>49481</v>
          </cell>
          <cell r="Q1927" t="str">
            <v>단순정비</v>
          </cell>
          <cell r="R1927">
            <v>24104</v>
          </cell>
        </row>
        <row r="1928">
          <cell r="B1928">
            <v>20002927</v>
          </cell>
          <cell r="E1928" t="str">
            <v>단순공사</v>
          </cell>
          <cell r="F1928" t="str">
            <v>[시간외]</v>
          </cell>
          <cell r="G1928" t="str">
            <v>CCTV</v>
          </cell>
          <cell r="H1928" t="str">
            <v>CCTV</v>
          </cell>
          <cell r="I1928" t="str">
            <v>CCTV 영상저장장치</v>
          </cell>
          <cell r="J1928" t="str">
            <v>재활용철거</v>
          </cell>
          <cell r="K1928" t="str">
            <v>[시간외] CCTV CCTV CCTV 영상저장장치 재활용철거</v>
          </cell>
          <cell r="L1928" t="str">
            <v>대</v>
          </cell>
          <cell r="M1928">
            <v>121847</v>
          </cell>
          <cell r="N1928">
            <v>131960</v>
          </cell>
          <cell r="Q1928" t="str">
            <v>단순정비</v>
          </cell>
          <cell r="R1928">
            <v>64282</v>
          </cell>
        </row>
        <row r="1929">
          <cell r="B1929">
            <v>20002928</v>
          </cell>
          <cell r="E1929" t="str">
            <v>단순공사</v>
          </cell>
          <cell r="F1929" t="str">
            <v>[시간외]</v>
          </cell>
          <cell r="G1929" t="str">
            <v>CCTV</v>
          </cell>
          <cell r="H1929" t="str">
            <v>CCTV</v>
          </cell>
          <cell r="I1929" t="str">
            <v>CCTV 영상저장장치</v>
          </cell>
          <cell r="J1929" t="str">
            <v>이설</v>
          </cell>
          <cell r="K1929" t="str">
            <v>[시간외] CCTV CCTV CCTV 영상저장장치 이설</v>
          </cell>
          <cell r="L1929" t="str">
            <v>대</v>
          </cell>
          <cell r="M1929">
            <v>274168</v>
          </cell>
          <cell r="N1929">
            <v>296916</v>
          </cell>
          <cell r="Q1929" t="str">
            <v>단순정비</v>
          </cell>
          <cell r="R1929">
            <v>144639</v>
          </cell>
        </row>
        <row r="1930">
          <cell r="B1930">
            <v>20002929</v>
          </cell>
          <cell r="E1930" t="str">
            <v>단순공사</v>
          </cell>
          <cell r="F1930" t="str">
            <v>[시간외]</v>
          </cell>
          <cell r="G1930" t="str">
            <v>CCTV</v>
          </cell>
          <cell r="H1930" t="str">
            <v>CCTV</v>
          </cell>
          <cell r="I1930" t="str">
            <v>CCTV 각종 부대장치</v>
          </cell>
          <cell r="J1930" t="str">
            <v>신증설</v>
          </cell>
          <cell r="K1930" t="str">
            <v>[시간외] CCTV CCTV CCTV 각종 부대장치 신증설</v>
          </cell>
          <cell r="L1930" t="str">
            <v>대</v>
          </cell>
          <cell r="M1930">
            <v>192557</v>
          </cell>
          <cell r="N1930">
            <v>209331</v>
          </cell>
          <cell r="Q1930" t="str">
            <v>단순정비</v>
          </cell>
          <cell r="R1930">
            <v>101973</v>
          </cell>
        </row>
        <row r="1931">
          <cell r="B1931">
            <v>20002930</v>
          </cell>
          <cell r="E1931" t="str">
            <v>단순공사</v>
          </cell>
          <cell r="F1931" t="str">
            <v>[시간외]</v>
          </cell>
          <cell r="G1931" t="str">
            <v>CCTV</v>
          </cell>
          <cell r="H1931" t="str">
            <v>CCTV</v>
          </cell>
          <cell r="I1931" t="str">
            <v>CCTV 각종 부대장치</v>
          </cell>
          <cell r="J1931" t="str">
            <v>철거</v>
          </cell>
          <cell r="K1931" t="str">
            <v>[시간외] CCTV CCTV CCTV 각종 부대장치 철거</v>
          </cell>
          <cell r="L1931" t="str">
            <v>대</v>
          </cell>
          <cell r="M1931">
            <v>57765</v>
          </cell>
          <cell r="N1931">
            <v>62796</v>
          </cell>
          <cell r="Q1931" t="str">
            <v>단순정비</v>
          </cell>
          <cell r="R1931">
            <v>30590</v>
          </cell>
        </row>
        <row r="1932">
          <cell r="B1932">
            <v>20002931</v>
          </cell>
          <cell r="E1932" t="str">
            <v>단순공사</v>
          </cell>
          <cell r="F1932" t="str">
            <v>[시간외]</v>
          </cell>
          <cell r="G1932" t="str">
            <v>CCTV</v>
          </cell>
          <cell r="H1932" t="str">
            <v>CCTV</v>
          </cell>
          <cell r="I1932" t="str">
            <v>CCTV 각종 부대장치</v>
          </cell>
          <cell r="J1932" t="str">
            <v>재활용철거</v>
          </cell>
          <cell r="K1932" t="str">
            <v>[시간외] CCTV CCTV CCTV 각종 부대장치 재활용철거</v>
          </cell>
          <cell r="L1932" t="str">
            <v>대</v>
          </cell>
          <cell r="M1932">
            <v>154044</v>
          </cell>
          <cell r="N1932">
            <v>167466</v>
          </cell>
          <cell r="Q1932" t="str">
            <v>단순정비</v>
          </cell>
          <cell r="R1932">
            <v>81579</v>
          </cell>
        </row>
        <row r="1933">
          <cell r="B1933">
            <v>20002932</v>
          </cell>
          <cell r="E1933" t="str">
            <v>단순공사</v>
          </cell>
          <cell r="F1933" t="str">
            <v>[시간외]</v>
          </cell>
          <cell r="G1933" t="str">
            <v>CCTV</v>
          </cell>
          <cell r="H1933" t="str">
            <v>CCTV</v>
          </cell>
          <cell r="I1933" t="str">
            <v>CCTV 각종 부대장치</v>
          </cell>
          <cell r="J1933" t="str">
            <v>이설</v>
          </cell>
          <cell r="K1933" t="str">
            <v>[시간외] CCTV CCTV CCTV 각종 부대장치 이설</v>
          </cell>
          <cell r="L1933" t="str">
            <v>대</v>
          </cell>
          <cell r="M1933">
            <v>346610</v>
          </cell>
          <cell r="N1933">
            <v>376803</v>
          </cell>
          <cell r="Q1933" t="str">
            <v>단순정비</v>
          </cell>
          <cell r="R1933">
            <v>183555</v>
          </cell>
        </row>
        <row r="1934">
          <cell r="B1934">
            <v>20002933</v>
          </cell>
          <cell r="E1934" t="str">
            <v>단순공사</v>
          </cell>
          <cell r="F1934" t="str">
            <v>[시간외]</v>
          </cell>
          <cell r="G1934" t="str">
            <v>CCTV</v>
          </cell>
          <cell r="H1934" t="str">
            <v>CCTV</v>
          </cell>
          <cell r="I1934" t="str">
            <v>LTE모뎀</v>
          </cell>
          <cell r="J1934" t="str">
            <v>신증설</v>
          </cell>
          <cell r="K1934" t="str">
            <v>[시간외] CCTV CCTV LTE모뎀 신증설</v>
          </cell>
          <cell r="L1934" t="str">
            <v>대</v>
          </cell>
          <cell r="M1934">
            <v>218635</v>
          </cell>
          <cell r="N1934">
            <v>236804</v>
          </cell>
          <cell r="Q1934" t="str">
            <v>단순정비</v>
          </cell>
          <cell r="R1934">
            <v>115356</v>
          </cell>
        </row>
        <row r="1935">
          <cell r="B1935">
            <v>20002934</v>
          </cell>
          <cell r="E1935" t="str">
            <v>단순공사</v>
          </cell>
          <cell r="F1935" t="str">
            <v>[시간외]</v>
          </cell>
          <cell r="G1935" t="str">
            <v>CCTV</v>
          </cell>
          <cell r="H1935" t="str">
            <v>CCTV</v>
          </cell>
          <cell r="I1935" t="str">
            <v>LTE모뎀</v>
          </cell>
          <cell r="J1935" t="str">
            <v>철거(불용)</v>
          </cell>
          <cell r="K1935" t="str">
            <v>[시간외] CCTV CCTV LTE모뎀 철거(불용)</v>
          </cell>
          <cell r="L1935" t="str">
            <v>대</v>
          </cell>
          <cell r="M1935">
            <v>27361</v>
          </cell>
          <cell r="N1935">
            <v>29184</v>
          </cell>
          <cell r="Q1935" t="str">
            <v>단순정비</v>
          </cell>
          <cell r="R1935">
            <v>14216</v>
          </cell>
        </row>
        <row r="1936">
          <cell r="B1936">
            <v>20002935</v>
          </cell>
          <cell r="E1936" t="str">
            <v>단순공사</v>
          </cell>
          <cell r="F1936" t="str">
            <v>[시간외]</v>
          </cell>
          <cell r="G1936" t="str">
            <v>CCTV</v>
          </cell>
          <cell r="H1936" t="str">
            <v>CCTV</v>
          </cell>
          <cell r="I1936" t="str">
            <v>LTE모뎀</v>
          </cell>
          <cell r="J1936" t="str">
            <v>철거(재사용)</v>
          </cell>
          <cell r="K1936" t="str">
            <v>[시간외] CCTV CCTV LTE모뎀 철거(재사용)</v>
          </cell>
          <cell r="L1936" t="str">
            <v>대</v>
          </cell>
          <cell r="M1936">
            <v>72968</v>
          </cell>
          <cell r="N1936">
            <v>77826</v>
          </cell>
          <cell r="Q1936" t="str">
            <v>단순정비</v>
          </cell>
          <cell r="R1936">
            <v>37912</v>
          </cell>
        </row>
        <row r="1937">
          <cell r="B1937">
            <v>20002936</v>
          </cell>
          <cell r="E1937" t="str">
            <v>단순공사</v>
          </cell>
          <cell r="F1937" t="str">
            <v>[시간외]</v>
          </cell>
          <cell r="G1937" t="str">
            <v>CCTV</v>
          </cell>
          <cell r="H1937" t="str">
            <v>CCTV</v>
          </cell>
          <cell r="I1937" t="str">
            <v>LTE모뎀</v>
          </cell>
          <cell r="J1937" t="str">
            <v>이설(재사용)</v>
          </cell>
          <cell r="K1937" t="str">
            <v>[시간외] CCTV CCTV LTE모뎀 이설(재사용)</v>
          </cell>
          <cell r="L1937" t="str">
            <v>대</v>
          </cell>
          <cell r="M1937">
            <v>291606</v>
          </cell>
          <cell r="N1937">
            <v>314636</v>
          </cell>
          <cell r="Q1937" t="str">
            <v>단순정비</v>
          </cell>
          <cell r="R1937">
            <v>153271</v>
          </cell>
        </row>
        <row r="1938">
          <cell r="B1938">
            <v>20002937</v>
          </cell>
          <cell r="E1938" t="str">
            <v>단순공사</v>
          </cell>
          <cell r="F1938" t="str">
            <v>[시간외]</v>
          </cell>
          <cell r="G1938" t="str">
            <v>CCTV</v>
          </cell>
          <cell r="H1938" t="str">
            <v>CCTV</v>
          </cell>
          <cell r="I1938" t="str">
            <v>LTE모뎀 점검</v>
          </cell>
          <cell r="J1938" t="str">
            <v>모뎀교체포함</v>
          </cell>
          <cell r="K1938" t="str">
            <v>[시간외] CCTV CCTV LTE모뎀 점검 모뎀교체포함</v>
          </cell>
          <cell r="L1938" t="str">
            <v>대</v>
          </cell>
          <cell r="M1938">
            <v>174908</v>
          </cell>
          <cell r="N1938">
            <v>189443</v>
          </cell>
          <cell r="Q1938" t="str">
            <v>단순정비</v>
          </cell>
          <cell r="R1938">
            <v>92285</v>
          </cell>
        </row>
        <row r="1939">
          <cell r="B1939">
            <v>20002938</v>
          </cell>
          <cell r="E1939" t="str">
            <v>단순공사</v>
          </cell>
          <cell r="F1939" t="str">
            <v>[시간외]</v>
          </cell>
          <cell r="G1939" t="str">
            <v>CCTV</v>
          </cell>
          <cell r="H1939" t="str">
            <v>CCTV</v>
          </cell>
          <cell r="I1939" t="str">
            <v>LTE모뎀 점검</v>
          </cell>
          <cell r="J1939" t="str">
            <v>모뎀교체제외</v>
          </cell>
          <cell r="K1939" t="str">
            <v>[시간외] CCTV CCTV LTE모뎀 점검 모뎀교체제외</v>
          </cell>
          <cell r="L1939" t="str">
            <v>대</v>
          </cell>
          <cell r="M1939">
            <v>101936</v>
          </cell>
          <cell r="N1939">
            <v>111612</v>
          </cell>
          <cell r="Q1939" t="str">
            <v>단순정비</v>
          </cell>
          <cell r="R1939">
            <v>54370</v>
          </cell>
        </row>
        <row r="1940">
          <cell r="B1940">
            <v>20002939</v>
          </cell>
          <cell r="E1940" t="str">
            <v>단순공사</v>
          </cell>
          <cell r="F1940" t="str">
            <v>[시간외]</v>
          </cell>
          <cell r="G1940" t="str">
            <v>CCTV</v>
          </cell>
          <cell r="H1940" t="str">
            <v>CCTV</v>
          </cell>
          <cell r="I1940" t="str">
            <v>PRT자재설치비</v>
          </cell>
          <cell r="J1940" t="str">
            <v>직할(본사포함)</v>
          </cell>
          <cell r="K1940" t="str">
            <v>[시간외] CCTV CCTV PRT자재설치비 직할(본사포함)</v>
          </cell>
          <cell r="L1940" t="str">
            <v>대</v>
          </cell>
          <cell r="M1940">
            <v>6436</v>
          </cell>
          <cell r="N1940">
            <v>7098</v>
          </cell>
          <cell r="Q1940" t="str">
            <v>단순정비</v>
          </cell>
          <cell r="R1940">
            <v>3457</v>
          </cell>
        </row>
        <row r="1941">
          <cell r="B1941">
            <v>20002940</v>
          </cell>
          <cell r="E1941" t="str">
            <v>단순공사</v>
          </cell>
          <cell r="F1941" t="str">
            <v>[시간외]</v>
          </cell>
          <cell r="G1941" t="str">
            <v>CCTV</v>
          </cell>
          <cell r="H1941" t="str">
            <v>CCTV</v>
          </cell>
          <cell r="I1941" t="str">
            <v>PRT자재설치비</v>
          </cell>
          <cell r="J1941" t="str">
            <v>지사</v>
          </cell>
          <cell r="K1941" t="str">
            <v>[시간외] CCTV CCTV PRT자재설치비 지사</v>
          </cell>
          <cell r="L1941" t="str">
            <v>대</v>
          </cell>
          <cell r="M1941">
            <v>15556</v>
          </cell>
          <cell r="N1941">
            <v>17159</v>
          </cell>
          <cell r="Q1941" t="str">
            <v>단순정비</v>
          </cell>
          <cell r="R1941">
            <v>8358</v>
          </cell>
        </row>
        <row r="1942">
          <cell r="B1942">
            <v>20002941</v>
          </cell>
          <cell r="E1942" t="str">
            <v>단순공사</v>
          </cell>
          <cell r="F1942" t="str">
            <v>[시간외]</v>
          </cell>
          <cell r="G1942" t="str">
            <v>CCTV</v>
          </cell>
          <cell r="H1942" t="str">
            <v>CCTV</v>
          </cell>
          <cell r="I1942" t="str">
            <v>PRT자재설치비</v>
          </cell>
          <cell r="J1942" t="str">
            <v>기타(변전소)</v>
          </cell>
          <cell r="K1942" t="str">
            <v>[시간외] CCTV CCTV PRT자재설치비 기타(변전소)</v>
          </cell>
          <cell r="L1942" t="str">
            <v>대</v>
          </cell>
          <cell r="M1942">
            <v>25215</v>
          </cell>
          <cell r="N1942">
            <v>27806</v>
          </cell>
          <cell r="Q1942" t="str">
            <v>단순정비</v>
          </cell>
          <cell r="R1942">
            <v>13545</v>
          </cell>
        </row>
        <row r="1943">
          <cell r="B1943">
            <v>20002942</v>
          </cell>
          <cell r="E1943" t="str">
            <v>단순공사</v>
          </cell>
          <cell r="F1943" t="str">
            <v>[시간내]</v>
          </cell>
          <cell r="G1943" t="str">
            <v>정보통신 케이블 및 콘넥터류</v>
          </cell>
          <cell r="H1943" t="str">
            <v>통신케이블</v>
          </cell>
          <cell r="I1943" t="str">
            <v>인터폰선 0.6mm x 2P_신증설 2열 동시설치</v>
          </cell>
          <cell r="J1943" t="str">
            <v>신증설</v>
          </cell>
          <cell r="K1943" t="str">
            <v>[시간내] 정보통신 케이블 및 콘넥터류 통신케이블 인터폰선 0.6mm x 2P_신증설 2열 동시설치 신증설</v>
          </cell>
          <cell r="L1943" t="str">
            <v>M</v>
          </cell>
          <cell r="M1943">
            <v>12131</v>
          </cell>
          <cell r="N1943">
            <v>12620</v>
          </cell>
          <cell r="Q1943" t="str">
            <v>단순정비</v>
          </cell>
          <cell r="R1943">
            <v>6147</v>
          </cell>
        </row>
        <row r="1944">
          <cell r="B1944">
            <v>20002943</v>
          </cell>
          <cell r="E1944" t="str">
            <v>단순공사</v>
          </cell>
          <cell r="F1944" t="str">
            <v>[시간내]</v>
          </cell>
          <cell r="G1944" t="str">
            <v>정보통신 케이블 및 콘넥터류</v>
          </cell>
          <cell r="H1944" t="str">
            <v>통신케이블</v>
          </cell>
          <cell r="I1944" t="str">
            <v>인터폰선 0.6mm x 2P_신증설 3열 동시설치</v>
          </cell>
          <cell r="J1944" t="str">
            <v>신증설</v>
          </cell>
          <cell r="K1944" t="str">
            <v>[시간내] 정보통신 케이블 및 콘넥터류 통신케이블 인터폰선 0.6mm x 2P_신증설 3열 동시설치 신증설</v>
          </cell>
          <cell r="L1944" t="str">
            <v>M</v>
          </cell>
          <cell r="M1944">
            <v>17522</v>
          </cell>
          <cell r="N1944">
            <v>18229</v>
          </cell>
          <cell r="Q1944" t="str">
            <v>단순정비</v>
          </cell>
          <cell r="R1944">
            <v>8880</v>
          </cell>
        </row>
        <row r="1945">
          <cell r="B1945">
            <v>20002944</v>
          </cell>
          <cell r="E1945" t="str">
            <v>단순공사</v>
          </cell>
          <cell r="F1945" t="str">
            <v>[시간내]</v>
          </cell>
          <cell r="G1945" t="str">
            <v>정보통신 케이블 및 콘넥터류</v>
          </cell>
          <cell r="H1945" t="str">
            <v>통신케이블</v>
          </cell>
          <cell r="I1945" t="str">
            <v>인터폰선 0.6mm x 2P_신증설 4열 동시설치</v>
          </cell>
          <cell r="J1945" t="str">
            <v>신증설</v>
          </cell>
          <cell r="K1945" t="str">
            <v>[시간내] 정보통신 케이블 및 콘넥터류 통신케이블 인터폰선 0.6mm x 2P_신증설 4열 동시설치 신증설</v>
          </cell>
          <cell r="L1945" t="str">
            <v>M</v>
          </cell>
          <cell r="M1945">
            <v>22914</v>
          </cell>
          <cell r="N1945">
            <v>23837</v>
          </cell>
          <cell r="Q1945" t="str">
            <v>단순정비</v>
          </cell>
          <cell r="R1945">
            <v>11611</v>
          </cell>
        </row>
        <row r="1946">
          <cell r="B1946">
            <v>20002945</v>
          </cell>
          <cell r="E1946" t="str">
            <v>단순공사</v>
          </cell>
          <cell r="F1946" t="str">
            <v>[시간내]</v>
          </cell>
          <cell r="G1946" t="str">
            <v>정보통신 케이블 및 콘넥터류</v>
          </cell>
          <cell r="H1946" t="str">
            <v>통신케이블</v>
          </cell>
          <cell r="I1946" t="str">
            <v>컴퓨터용 0.5㎟ x 4C 실드_신증설 2열 동시설치</v>
          </cell>
          <cell r="J1946" t="str">
            <v>신증설</v>
          </cell>
          <cell r="K1946" t="str">
            <v>[시간내] 정보통신 케이블 및 콘넥터류 통신케이블 컴퓨터용 0.5㎟ x 4C 실드_신증설 2열 동시설치 신증설</v>
          </cell>
          <cell r="L1946" t="str">
            <v>M</v>
          </cell>
          <cell r="M1946">
            <v>12843</v>
          </cell>
          <cell r="N1946">
            <v>13361</v>
          </cell>
          <cell r="Q1946" t="str">
            <v>단순정비</v>
          </cell>
          <cell r="R1946">
            <v>6508</v>
          </cell>
        </row>
        <row r="1947">
          <cell r="B1947">
            <v>20002946</v>
          </cell>
          <cell r="E1947" t="str">
            <v>단순공사</v>
          </cell>
          <cell r="F1947" t="str">
            <v>[시간내]</v>
          </cell>
          <cell r="G1947" t="str">
            <v>정보통신 케이블 및 콘넥터류</v>
          </cell>
          <cell r="H1947" t="str">
            <v>통신케이블</v>
          </cell>
          <cell r="I1947" t="str">
            <v>컴퓨터용 0.5㎟ x 4C 실드_신증설 3열 동시설치</v>
          </cell>
          <cell r="J1947" t="str">
            <v>신증설</v>
          </cell>
          <cell r="K1947" t="str">
            <v>[시간내] 정보통신 케이블 및 콘넥터류 통신케이블 컴퓨터용 0.5㎟ x 4C 실드_신증설 3열 동시설치 신증설</v>
          </cell>
          <cell r="L1947" t="str">
            <v>M</v>
          </cell>
          <cell r="M1947">
            <v>18551</v>
          </cell>
          <cell r="N1947">
            <v>19300</v>
          </cell>
          <cell r="Q1947" t="str">
            <v>단순정비</v>
          </cell>
          <cell r="R1947">
            <v>9401</v>
          </cell>
        </row>
        <row r="1948">
          <cell r="B1948">
            <v>20002947</v>
          </cell>
          <cell r="E1948" t="str">
            <v>단순공사</v>
          </cell>
          <cell r="F1948" t="str">
            <v>[시간내]</v>
          </cell>
          <cell r="G1948" t="str">
            <v>정보통신 케이블 및 콘넥터류</v>
          </cell>
          <cell r="H1948" t="str">
            <v>통신케이블</v>
          </cell>
          <cell r="I1948" t="str">
            <v>컴퓨터용 0.5㎟ x 4C 실드_신증설 4열 동시설치</v>
          </cell>
          <cell r="J1948" t="str">
            <v>신증설</v>
          </cell>
          <cell r="K1948" t="str">
            <v>[시간내] 정보통신 케이블 및 콘넥터류 통신케이블 컴퓨터용 0.5㎟ x 4C 실드_신증설 4열 동시설치 신증설</v>
          </cell>
          <cell r="L1948" t="str">
            <v>M</v>
          </cell>
          <cell r="M1948">
            <v>24258</v>
          </cell>
          <cell r="N1948">
            <v>25238</v>
          </cell>
          <cell r="Q1948" t="str">
            <v>단순정비</v>
          </cell>
          <cell r="R1948">
            <v>12294</v>
          </cell>
        </row>
        <row r="1949">
          <cell r="B1949">
            <v>20002948</v>
          </cell>
          <cell r="E1949" t="str">
            <v>단순공사</v>
          </cell>
          <cell r="F1949" t="str">
            <v>[시간내]</v>
          </cell>
          <cell r="G1949" t="str">
            <v>정보통신 케이블 및 콘넥터류</v>
          </cell>
          <cell r="H1949" t="str">
            <v>LAN케이블</v>
          </cell>
          <cell r="I1949" t="str">
            <v>UTP 4Pr_신증설 2열 동시설치</v>
          </cell>
          <cell r="J1949" t="str">
            <v>신증설</v>
          </cell>
          <cell r="K1949" t="str">
            <v>[시간내] 정보통신 케이블 및 콘넥터류 LAN케이블 UTP 4Pr_신증설 2열 동시설치 신증설</v>
          </cell>
          <cell r="L1949" t="str">
            <v>M</v>
          </cell>
          <cell r="M1949">
            <v>10702</v>
          </cell>
          <cell r="N1949">
            <v>11135</v>
          </cell>
          <cell r="Q1949" t="str">
            <v>단순정비</v>
          </cell>
          <cell r="R1949">
            <v>5424</v>
          </cell>
        </row>
        <row r="1950">
          <cell r="B1950">
            <v>20002949</v>
          </cell>
          <cell r="E1950" t="str">
            <v>단순공사</v>
          </cell>
          <cell r="F1950" t="str">
            <v>[시간내]</v>
          </cell>
          <cell r="G1950" t="str">
            <v>정보통신 케이블 및 콘넥터류</v>
          </cell>
          <cell r="H1950" t="str">
            <v>LAN케이블</v>
          </cell>
          <cell r="I1950" t="str">
            <v>UTP 4Pr_신증설 3열 동시설치</v>
          </cell>
          <cell r="J1950" t="str">
            <v>신증설</v>
          </cell>
          <cell r="K1950" t="str">
            <v>[시간내] 정보통신 케이블 및 콘넥터류 LAN케이블 UTP 4Pr_신증설 3열 동시설치 신증설</v>
          </cell>
          <cell r="L1950" t="str">
            <v>M</v>
          </cell>
          <cell r="M1950">
            <v>15458</v>
          </cell>
          <cell r="N1950">
            <v>16084</v>
          </cell>
          <cell r="Q1950" t="str">
            <v>단순정비</v>
          </cell>
          <cell r="R1950">
            <v>7835</v>
          </cell>
        </row>
        <row r="1951">
          <cell r="B1951">
            <v>20002950</v>
          </cell>
          <cell r="E1951" t="str">
            <v>단순공사</v>
          </cell>
          <cell r="F1951" t="str">
            <v>[시간내]</v>
          </cell>
          <cell r="G1951" t="str">
            <v>정보통신 케이블 및 콘넥터류</v>
          </cell>
          <cell r="H1951" t="str">
            <v>LAN케이블</v>
          </cell>
          <cell r="I1951" t="str">
            <v>UTP 4Pr_신증설 4열 동시설치</v>
          </cell>
          <cell r="J1951" t="str">
            <v>신증설</v>
          </cell>
          <cell r="K1951" t="str">
            <v>[시간내] 정보통신 케이블 및 콘넥터류 LAN케이블 UTP 4Pr_신증설 4열 동시설치 신증설</v>
          </cell>
          <cell r="L1951" t="str">
            <v>M</v>
          </cell>
          <cell r="M1951">
            <v>20215</v>
          </cell>
          <cell r="N1951">
            <v>21032</v>
          </cell>
          <cell r="Q1951" t="str">
            <v>단순정비</v>
          </cell>
          <cell r="R1951">
            <v>10245</v>
          </cell>
        </row>
        <row r="1952">
          <cell r="B1952">
            <v>20002951</v>
          </cell>
          <cell r="E1952" t="str">
            <v>단순공사</v>
          </cell>
          <cell r="F1952" t="str">
            <v>[시간내]</v>
          </cell>
          <cell r="G1952" t="str">
            <v>정보통신 케이블 및 콘넥터류</v>
          </cell>
          <cell r="H1952" t="str">
            <v>LAN케이블</v>
          </cell>
          <cell r="I1952" t="str">
            <v>UTP 4Pr(행사/회의지원)_신증설 2열 동시설치</v>
          </cell>
          <cell r="J1952" t="str">
            <v>신증설</v>
          </cell>
          <cell r="K1952" t="str">
            <v>[시간내] 정보통신 케이블 및 콘넥터류 LAN케이블 UTP 4Pr(행사/회의지원)_신증설 2열 동시설치 신증설</v>
          </cell>
          <cell r="L1952" t="str">
            <v>M</v>
          </cell>
          <cell r="M1952">
            <v>8560</v>
          </cell>
          <cell r="N1952">
            <v>8905</v>
          </cell>
          <cell r="Q1952" t="str">
            <v>단순정비</v>
          </cell>
          <cell r="R1952">
            <v>4337</v>
          </cell>
        </row>
        <row r="1953">
          <cell r="B1953">
            <v>20002952</v>
          </cell>
          <cell r="E1953" t="str">
            <v>단순공사</v>
          </cell>
          <cell r="F1953" t="str">
            <v>[시간내]</v>
          </cell>
          <cell r="G1953" t="str">
            <v>정보통신 케이블 및 콘넥터류</v>
          </cell>
          <cell r="H1953" t="str">
            <v>LAN케이블</v>
          </cell>
          <cell r="I1953" t="str">
            <v>UTP 4Pr(행사/회의지원)_신증설 3열 동시설치</v>
          </cell>
          <cell r="J1953" t="str">
            <v>신증설</v>
          </cell>
          <cell r="K1953" t="str">
            <v>[시간내] 정보통신 케이블 및 콘넥터류 LAN케이블 UTP 4Pr(행사/회의지원)_신증설 3열 동시설치 신증설</v>
          </cell>
          <cell r="L1953" t="str">
            <v>M</v>
          </cell>
          <cell r="M1953">
            <v>12364</v>
          </cell>
          <cell r="N1953">
            <v>12862</v>
          </cell>
          <cell r="Q1953" t="str">
            <v>단순정비</v>
          </cell>
          <cell r="R1953">
            <v>6265</v>
          </cell>
        </row>
        <row r="1954">
          <cell r="B1954">
            <v>20002953</v>
          </cell>
          <cell r="E1954" t="str">
            <v>단순공사</v>
          </cell>
          <cell r="F1954" t="str">
            <v>[시간내]</v>
          </cell>
          <cell r="G1954" t="str">
            <v>정보통신 케이블 및 콘넥터류</v>
          </cell>
          <cell r="H1954" t="str">
            <v>LAN케이블</v>
          </cell>
          <cell r="I1954" t="str">
            <v>UTP 4Pr(행사/회의지원)_신증설 4열 동시설치</v>
          </cell>
          <cell r="J1954" t="str">
            <v>신증설</v>
          </cell>
          <cell r="K1954" t="str">
            <v>[시간내] 정보통신 케이블 및 콘넥터류 LAN케이블 UTP 4Pr(행사/회의지원)_신증설 4열 동시설치 신증설</v>
          </cell>
          <cell r="L1954" t="str">
            <v>M</v>
          </cell>
          <cell r="M1954">
            <v>16168</v>
          </cell>
          <cell r="N1954">
            <v>16820</v>
          </cell>
          <cell r="Q1954" t="str">
            <v>단순정비</v>
          </cell>
          <cell r="R1954">
            <v>8193</v>
          </cell>
        </row>
        <row r="1955">
          <cell r="B1955">
            <v>20002954</v>
          </cell>
          <cell r="E1955" t="str">
            <v>단순공사</v>
          </cell>
          <cell r="F1955" t="str">
            <v>[시간내]</v>
          </cell>
          <cell r="G1955" t="str">
            <v>정보통신 케이블 및 콘넥터류</v>
          </cell>
          <cell r="H1955" t="str">
            <v>동축케이블</v>
          </cell>
          <cell r="I1955" t="str">
            <v>5C-2V_신증설 2열 동시설치</v>
          </cell>
          <cell r="J1955" t="str">
            <v>신증설</v>
          </cell>
          <cell r="K1955" t="str">
            <v>[시간내] 정보통신 케이블 및 콘넥터류 동축케이블 5C-2V_신증설 2열 동시설치 신증설</v>
          </cell>
          <cell r="L1955" t="str">
            <v>M</v>
          </cell>
          <cell r="M1955">
            <v>12131</v>
          </cell>
          <cell r="N1955">
            <v>12620</v>
          </cell>
          <cell r="Q1955" t="str">
            <v>단순정비</v>
          </cell>
          <cell r="R1955">
            <v>6147</v>
          </cell>
        </row>
        <row r="1956">
          <cell r="B1956">
            <v>20002955</v>
          </cell>
          <cell r="E1956" t="str">
            <v>단순공사</v>
          </cell>
          <cell r="F1956" t="str">
            <v>[시간내]</v>
          </cell>
          <cell r="G1956" t="str">
            <v>정보통신 케이블 및 콘넥터류</v>
          </cell>
          <cell r="H1956" t="str">
            <v>동축케이블</v>
          </cell>
          <cell r="I1956" t="str">
            <v>5C-2V_신증설 3열 동시설치</v>
          </cell>
          <cell r="J1956" t="str">
            <v>신증설</v>
          </cell>
          <cell r="K1956" t="str">
            <v>[시간내] 정보통신 케이블 및 콘넥터류 동축케이블 5C-2V_신증설 3열 동시설치 신증설</v>
          </cell>
          <cell r="L1956" t="str">
            <v>M</v>
          </cell>
          <cell r="M1956">
            <v>17522</v>
          </cell>
          <cell r="N1956">
            <v>18229</v>
          </cell>
          <cell r="Q1956" t="str">
            <v>단순정비</v>
          </cell>
          <cell r="R1956">
            <v>8880</v>
          </cell>
        </row>
        <row r="1957">
          <cell r="B1957">
            <v>20002956</v>
          </cell>
          <cell r="E1957" t="str">
            <v>단순공사</v>
          </cell>
          <cell r="F1957" t="str">
            <v>[시간내]</v>
          </cell>
          <cell r="G1957" t="str">
            <v>정보통신 케이블 및 콘넥터류</v>
          </cell>
          <cell r="H1957" t="str">
            <v>동축케이블</v>
          </cell>
          <cell r="I1957" t="str">
            <v>5C-2V_신증설 4열 동시설치</v>
          </cell>
          <cell r="J1957" t="str">
            <v>신증설</v>
          </cell>
          <cell r="K1957" t="str">
            <v>[시간내] 정보통신 케이블 및 콘넥터류 동축케이블 5C-2V_신증설 4열 동시설치 신증설</v>
          </cell>
          <cell r="L1957" t="str">
            <v>M</v>
          </cell>
          <cell r="M1957">
            <v>22914</v>
          </cell>
          <cell r="N1957">
            <v>23837</v>
          </cell>
          <cell r="Q1957" t="str">
            <v>단순정비</v>
          </cell>
          <cell r="R1957">
            <v>11611</v>
          </cell>
        </row>
        <row r="1958">
          <cell r="B1958">
            <v>20002957</v>
          </cell>
          <cell r="E1958" t="str">
            <v>단순공사</v>
          </cell>
          <cell r="F1958" t="str">
            <v>[시간내]</v>
          </cell>
          <cell r="G1958" t="str">
            <v>정보통신 케이블 및 콘넥터류</v>
          </cell>
          <cell r="H1958" t="str">
            <v>전원케이블</v>
          </cell>
          <cell r="I1958" t="str">
            <v>600V VCT 2.5㎟ x 2C_신증설 2열 동시설치</v>
          </cell>
          <cell r="J1958" t="str">
            <v>신증설</v>
          </cell>
          <cell r="K1958" t="str">
            <v>[시간내] 정보통신 케이블 및 콘넥터류 전원케이블 600V VCT 2.5㎟ x 2C_신증설 2열 동시설치 신증설</v>
          </cell>
          <cell r="L1958" t="str">
            <v>M</v>
          </cell>
          <cell r="M1958">
            <v>9988</v>
          </cell>
          <cell r="N1958">
            <v>10391</v>
          </cell>
          <cell r="Q1958" t="str">
            <v>단순정비</v>
          </cell>
          <cell r="R1958">
            <v>5061</v>
          </cell>
        </row>
        <row r="1959">
          <cell r="B1959">
            <v>20002958</v>
          </cell>
          <cell r="E1959" t="str">
            <v>단순공사</v>
          </cell>
          <cell r="F1959" t="str">
            <v>[시간내]</v>
          </cell>
          <cell r="G1959" t="str">
            <v>정보통신 케이블 및 콘넥터류</v>
          </cell>
          <cell r="H1959" t="str">
            <v>전원케이블</v>
          </cell>
          <cell r="I1959" t="str">
            <v>600V VCT 2.5㎟ x 2C_신증설 3열 동시설치</v>
          </cell>
          <cell r="J1959" t="str">
            <v>신증설</v>
          </cell>
          <cell r="K1959" t="str">
            <v>[시간내] 정보통신 케이블 및 콘넥터류 전원케이블 600V VCT 2.5㎟ x 2C_신증설 3열 동시설치 신증설</v>
          </cell>
          <cell r="L1959" t="str">
            <v>M</v>
          </cell>
          <cell r="M1959">
            <v>14428</v>
          </cell>
          <cell r="N1959">
            <v>15010</v>
          </cell>
          <cell r="Q1959" t="str">
            <v>단순정비</v>
          </cell>
          <cell r="R1959">
            <v>7311</v>
          </cell>
        </row>
        <row r="1960">
          <cell r="B1960">
            <v>20002959</v>
          </cell>
          <cell r="E1960" t="str">
            <v>단순공사</v>
          </cell>
          <cell r="F1960" t="str">
            <v>[시간내]</v>
          </cell>
          <cell r="G1960" t="str">
            <v>정보통신 케이블 및 콘넥터류</v>
          </cell>
          <cell r="H1960" t="str">
            <v>전원케이블</v>
          </cell>
          <cell r="I1960" t="str">
            <v>600V VCT 2.5㎟ x 2C_신증설 4열 동시설치</v>
          </cell>
          <cell r="J1960" t="str">
            <v>신증설</v>
          </cell>
          <cell r="K1960" t="str">
            <v>[시간내] 정보통신 케이블 및 콘넥터류 전원케이블 600V VCT 2.5㎟ x 2C_신증설 4열 동시설치 신증설</v>
          </cell>
          <cell r="L1960" t="str">
            <v>M</v>
          </cell>
          <cell r="M1960">
            <v>18867</v>
          </cell>
          <cell r="N1960">
            <v>19628</v>
          </cell>
          <cell r="Q1960" t="str">
            <v>단순정비</v>
          </cell>
          <cell r="R1960">
            <v>9561</v>
          </cell>
        </row>
        <row r="1961">
          <cell r="B1961">
            <v>20002960</v>
          </cell>
          <cell r="E1961" t="str">
            <v>단순공사</v>
          </cell>
          <cell r="F1961" t="str">
            <v>[시간내]</v>
          </cell>
          <cell r="G1961" t="str">
            <v>정보통신 케이블 및 콘넥터류</v>
          </cell>
          <cell r="H1961" t="str">
            <v>전원케이블</v>
          </cell>
          <cell r="I1961" t="str">
            <v>600V VCT 2.5㎟ x 3C_신증설 2열 동시설치</v>
          </cell>
          <cell r="J1961" t="str">
            <v>신증설</v>
          </cell>
          <cell r="K1961" t="str">
            <v>[시간내] 정보통신 케이블 및 콘넥터류 전원케이블 600V VCT 2.5㎟ x 3C_신증설 2열 동시설치 신증설</v>
          </cell>
          <cell r="L1961" t="str">
            <v>M</v>
          </cell>
          <cell r="M1961">
            <v>13558</v>
          </cell>
          <cell r="N1961">
            <v>14105</v>
          </cell>
          <cell r="Q1961" t="str">
            <v>단순정비</v>
          </cell>
          <cell r="R1961">
            <v>6871</v>
          </cell>
        </row>
        <row r="1962">
          <cell r="B1962">
            <v>20002961</v>
          </cell>
          <cell r="E1962" t="str">
            <v>단순공사</v>
          </cell>
          <cell r="F1962" t="str">
            <v>[시간내]</v>
          </cell>
          <cell r="G1962" t="str">
            <v>정보통신 케이블 및 콘넥터류</v>
          </cell>
          <cell r="H1962" t="str">
            <v>전원케이블</v>
          </cell>
          <cell r="I1962" t="str">
            <v>600V VCT 2.5㎟ x 3C_신증설 3열 동시설치</v>
          </cell>
          <cell r="J1962" t="str">
            <v>신증설</v>
          </cell>
          <cell r="K1962" t="str">
            <v>[시간내] 정보통신 케이블 및 콘넥터류 전원케이블 600V VCT 2.5㎟ x 3C_신증설 3열 동시설치 신증설</v>
          </cell>
          <cell r="L1962" t="str">
            <v>M</v>
          </cell>
          <cell r="M1962">
            <v>19584</v>
          </cell>
          <cell r="N1962">
            <v>20374</v>
          </cell>
          <cell r="Q1962" t="str">
            <v>단순정비</v>
          </cell>
          <cell r="R1962">
            <v>9924</v>
          </cell>
        </row>
        <row r="1963">
          <cell r="B1963">
            <v>20002962</v>
          </cell>
          <cell r="E1963" t="str">
            <v>단순공사</v>
          </cell>
          <cell r="F1963" t="str">
            <v>[시간내]</v>
          </cell>
          <cell r="G1963" t="str">
            <v>정보통신 케이블 및 콘넥터류</v>
          </cell>
          <cell r="H1963" t="str">
            <v>전원케이블</v>
          </cell>
          <cell r="I1963" t="str">
            <v>600V VCT 2.5㎟ x 3C_신증설 4열 동시설치</v>
          </cell>
          <cell r="J1963" t="str">
            <v>신증설</v>
          </cell>
          <cell r="K1963" t="str">
            <v>[시간내] 정보통신 케이블 및 콘넥터류 전원케이블 600V VCT 2.5㎟ x 3C_신증설 4열 동시설치 신증설</v>
          </cell>
          <cell r="L1963" t="str">
            <v>M</v>
          </cell>
          <cell r="M1963">
            <v>25609</v>
          </cell>
          <cell r="N1963">
            <v>26642</v>
          </cell>
          <cell r="Q1963" t="str">
            <v>단순정비</v>
          </cell>
          <cell r="R1963">
            <v>12978</v>
          </cell>
        </row>
        <row r="1964">
          <cell r="B1964">
            <v>20002963</v>
          </cell>
          <cell r="E1964" t="str">
            <v>단순공사</v>
          </cell>
          <cell r="F1964" t="str">
            <v>[시간내]</v>
          </cell>
          <cell r="G1964" t="str">
            <v>정보통신 케이블 및 콘넥터류</v>
          </cell>
          <cell r="H1964" t="str">
            <v>제어케이블</v>
          </cell>
          <cell r="I1964" t="str">
            <v>CVV-S 1.5㎟ x 2C_신증설 2열 동시설치</v>
          </cell>
          <cell r="J1964" t="str">
            <v>신증설</v>
          </cell>
          <cell r="K1964" t="str">
            <v>[시간내] 정보통신 케이블 및 콘넥터류 제어케이블 CVV-S 1.5㎟ x 2C_신증설 2열 동시설치 신증설</v>
          </cell>
          <cell r="L1964" t="str">
            <v>M</v>
          </cell>
          <cell r="M1964">
            <v>8560</v>
          </cell>
          <cell r="N1964">
            <v>8905</v>
          </cell>
          <cell r="Q1964" t="str">
            <v>단순정비</v>
          </cell>
          <cell r="R1964">
            <v>4337</v>
          </cell>
        </row>
        <row r="1965">
          <cell r="B1965">
            <v>20002964</v>
          </cell>
          <cell r="E1965" t="str">
            <v>단순공사</v>
          </cell>
          <cell r="F1965" t="str">
            <v>[시간내]</v>
          </cell>
          <cell r="G1965" t="str">
            <v>정보통신 케이블 및 콘넥터류</v>
          </cell>
          <cell r="H1965" t="str">
            <v>제어케이블</v>
          </cell>
          <cell r="I1965" t="str">
            <v>CVV-S 1.5㎟ x 2C_신증설 3열 동시설치</v>
          </cell>
          <cell r="J1965" t="str">
            <v>신증설</v>
          </cell>
          <cell r="K1965" t="str">
            <v>[시간내] 정보통신 케이블 및 콘넥터류 제어케이블 CVV-S 1.5㎟ x 2C_신증설 3열 동시설치 신증설</v>
          </cell>
          <cell r="L1965" t="str">
            <v>M</v>
          </cell>
          <cell r="M1965">
            <v>12364</v>
          </cell>
          <cell r="N1965">
            <v>12862</v>
          </cell>
          <cell r="Q1965" t="str">
            <v>단순정비</v>
          </cell>
          <cell r="R1965">
            <v>6265</v>
          </cell>
        </row>
        <row r="1966">
          <cell r="B1966">
            <v>20002965</v>
          </cell>
          <cell r="E1966" t="str">
            <v>단순공사</v>
          </cell>
          <cell r="F1966" t="str">
            <v>[시간내]</v>
          </cell>
          <cell r="G1966" t="str">
            <v>정보통신 케이블 및 콘넥터류</v>
          </cell>
          <cell r="H1966" t="str">
            <v>제어케이블</v>
          </cell>
          <cell r="I1966" t="str">
            <v>CVV-S 1.5㎟ x 2C_신증설 4열 동시설치</v>
          </cell>
          <cell r="J1966" t="str">
            <v>신증설</v>
          </cell>
          <cell r="K1966" t="str">
            <v>[시간내] 정보통신 케이블 및 콘넥터류 제어케이블 CVV-S 1.5㎟ x 2C_신증설 4열 동시설치 신증설</v>
          </cell>
          <cell r="L1966" t="str">
            <v>M</v>
          </cell>
          <cell r="M1966">
            <v>16168</v>
          </cell>
          <cell r="N1966">
            <v>16820</v>
          </cell>
          <cell r="Q1966" t="str">
            <v>단순정비</v>
          </cell>
          <cell r="R1966">
            <v>8193</v>
          </cell>
        </row>
        <row r="1967">
          <cell r="B1967">
            <v>20002966</v>
          </cell>
          <cell r="E1967" t="str">
            <v>단순공사</v>
          </cell>
          <cell r="F1967" t="str">
            <v>[시간내]</v>
          </cell>
          <cell r="G1967" t="str">
            <v>정보통신 케이블 및 콘넥터류</v>
          </cell>
          <cell r="H1967" t="str">
            <v>전원케이블</v>
          </cell>
          <cell r="I1967" t="str">
            <v>FR-8 4㎟ x 3C_신증설 2열 동시설치</v>
          </cell>
          <cell r="J1967" t="str">
            <v>신증설</v>
          </cell>
          <cell r="K1967" t="str">
            <v>[시간내] 정보통신 케이블 및 콘넥터류 전원케이블 FR-8 4㎟ x 3C_신증설 2열 동시설치 신증설</v>
          </cell>
          <cell r="L1967" t="str">
            <v>M</v>
          </cell>
          <cell r="M1967">
            <v>15700</v>
          </cell>
          <cell r="N1967">
            <v>16333</v>
          </cell>
          <cell r="Q1967" t="str">
            <v>단순정비</v>
          </cell>
          <cell r="R1967">
            <v>7956</v>
          </cell>
        </row>
        <row r="1968">
          <cell r="B1968">
            <v>20002967</v>
          </cell>
          <cell r="E1968" t="str">
            <v>단순공사</v>
          </cell>
          <cell r="F1968" t="str">
            <v>[시간내]</v>
          </cell>
          <cell r="G1968" t="str">
            <v>정보통신 케이블 및 콘넥터류</v>
          </cell>
          <cell r="H1968" t="str">
            <v>전원케이블</v>
          </cell>
          <cell r="I1968" t="str">
            <v>FR-8 4㎟ x 3C_신증설 3열 동시설치</v>
          </cell>
          <cell r="J1968" t="str">
            <v>신증설</v>
          </cell>
          <cell r="K1968" t="str">
            <v>[시간내] 정보통신 케이블 및 콘넥터류 전원케이블 FR-8 4㎟ x 3C_신증설 3열 동시설치 신증설</v>
          </cell>
          <cell r="L1968" t="str">
            <v>M</v>
          </cell>
          <cell r="M1968">
            <v>22678</v>
          </cell>
          <cell r="N1968">
            <v>23592</v>
          </cell>
          <cell r="Q1968" t="str">
            <v>단순정비</v>
          </cell>
          <cell r="R1968">
            <v>11492</v>
          </cell>
        </row>
        <row r="1969">
          <cell r="B1969">
            <v>20002968</v>
          </cell>
          <cell r="E1969" t="str">
            <v>단순공사</v>
          </cell>
          <cell r="F1969" t="str">
            <v>[시간내]</v>
          </cell>
          <cell r="G1969" t="str">
            <v>정보통신 케이블 및 콘넥터류</v>
          </cell>
          <cell r="H1969" t="str">
            <v>전원케이블</v>
          </cell>
          <cell r="I1969" t="str">
            <v>FR-8 4㎟ x 3C_신증설 4열 동시설치</v>
          </cell>
          <cell r="J1969" t="str">
            <v>신증설</v>
          </cell>
          <cell r="K1969" t="str">
            <v>[시간내] 정보통신 케이블 및 콘넥터류 전원케이블 FR-8 4㎟ x 3C_신증설 4열 동시설치 신증설</v>
          </cell>
          <cell r="L1969" t="str">
            <v>M</v>
          </cell>
          <cell r="M1969">
            <v>29656</v>
          </cell>
          <cell r="N1969">
            <v>30852</v>
          </cell>
          <cell r="Q1969" t="str">
            <v>단순정비</v>
          </cell>
          <cell r="R1969">
            <v>15029</v>
          </cell>
        </row>
        <row r="1970">
          <cell r="B1970">
            <v>20002969</v>
          </cell>
          <cell r="E1970" t="str">
            <v>단순공사</v>
          </cell>
          <cell r="F1970" t="str">
            <v>[시간내]</v>
          </cell>
          <cell r="G1970" t="str">
            <v>정보통신 케이블 및 콘넥터류</v>
          </cell>
          <cell r="H1970" t="str">
            <v>전원케이블</v>
          </cell>
          <cell r="I1970" t="str">
            <v>FR-8 6㎟ x 3C_신증설 2열 동시설치</v>
          </cell>
          <cell r="J1970" t="str">
            <v>신증설</v>
          </cell>
          <cell r="K1970" t="str">
            <v>[시간내] 정보통신 케이블 및 콘넥터류 전원케이블 FR-8 6㎟ x 3C_신증설 2열 동시설치 신증설</v>
          </cell>
          <cell r="L1970" t="str">
            <v>M</v>
          </cell>
          <cell r="M1970">
            <v>18551</v>
          </cell>
          <cell r="N1970">
            <v>19305</v>
          </cell>
          <cell r="Q1970" t="str">
            <v>단순정비</v>
          </cell>
          <cell r="R1970">
            <v>9404</v>
          </cell>
        </row>
        <row r="1971">
          <cell r="B1971">
            <v>20002970</v>
          </cell>
          <cell r="E1971" t="str">
            <v>단순공사</v>
          </cell>
          <cell r="F1971" t="str">
            <v>[시간내]</v>
          </cell>
          <cell r="G1971" t="str">
            <v>정보통신 케이블 및 콘넥터류</v>
          </cell>
          <cell r="H1971" t="str">
            <v>전원케이블</v>
          </cell>
          <cell r="I1971" t="str">
            <v>FR-8 6㎟ x 3C_신증설 3열 동시설치</v>
          </cell>
          <cell r="J1971" t="str">
            <v>신증설</v>
          </cell>
          <cell r="K1971" t="str">
            <v>[시간내] 정보통신 케이블 및 콘넥터류 전원케이블 FR-8 6㎟ x 3C_신증설 3열 동시설치 신증설</v>
          </cell>
          <cell r="L1971" t="str">
            <v>M</v>
          </cell>
          <cell r="M1971">
            <v>26796</v>
          </cell>
          <cell r="N1971">
            <v>27885</v>
          </cell>
          <cell r="Q1971" t="str">
            <v>단순정비</v>
          </cell>
          <cell r="R1971">
            <v>13583</v>
          </cell>
        </row>
        <row r="1972">
          <cell r="B1972">
            <v>20002971</v>
          </cell>
          <cell r="E1972" t="str">
            <v>단순공사</v>
          </cell>
          <cell r="F1972" t="str">
            <v>[시간내]</v>
          </cell>
          <cell r="G1972" t="str">
            <v>정보통신 케이블 및 콘넥터류</v>
          </cell>
          <cell r="H1972" t="str">
            <v>전원케이블</v>
          </cell>
          <cell r="I1972" t="str">
            <v>FR-8 6㎟ x 3C_신증설 4열 동시설치</v>
          </cell>
          <cell r="J1972" t="str">
            <v>신증설</v>
          </cell>
          <cell r="K1972" t="str">
            <v>[시간내] 정보통신 케이블 및 콘넥터류 전원케이블 FR-8 6㎟ x 3C_신증설 4열 동시설치 신증설</v>
          </cell>
          <cell r="L1972" t="str">
            <v>M</v>
          </cell>
          <cell r="M1972">
            <v>35041</v>
          </cell>
          <cell r="N1972">
            <v>36465</v>
          </cell>
          <cell r="Q1972" t="str">
            <v>단순정비</v>
          </cell>
          <cell r="R1972">
            <v>17763</v>
          </cell>
        </row>
        <row r="1973">
          <cell r="B1973">
            <v>20002972</v>
          </cell>
          <cell r="E1973" t="str">
            <v>단순공사</v>
          </cell>
          <cell r="F1973" t="str">
            <v>[시간내]</v>
          </cell>
          <cell r="G1973" t="str">
            <v>배전자동화 케이블 및 콘넥터류</v>
          </cell>
          <cell r="H1973" t="str">
            <v>접지케이블</v>
          </cell>
          <cell r="I1973" t="str">
            <v>접지케이블(10㎟이하)_신증설 2열 동시설치</v>
          </cell>
          <cell r="J1973" t="str">
            <v>신증설</v>
          </cell>
          <cell r="K1973" t="str">
            <v>[시간내] 배전자동화 케이블 및 콘넥터류 접지케이블 접지케이블(10㎟이하)_신증설 2열 동시설치 신증설</v>
          </cell>
          <cell r="L1973" t="str">
            <v>M</v>
          </cell>
          <cell r="M1973">
            <v>9595</v>
          </cell>
          <cell r="N1973">
            <v>10312</v>
          </cell>
          <cell r="Q1973" t="str">
            <v>지장전주</v>
          </cell>
          <cell r="R1973">
            <v>4186</v>
          </cell>
        </row>
        <row r="1974">
          <cell r="B1974">
            <v>20002973</v>
          </cell>
          <cell r="E1974" t="str">
            <v>단순공사</v>
          </cell>
          <cell r="F1974" t="str">
            <v>[시간내]</v>
          </cell>
          <cell r="G1974" t="str">
            <v>배전자동화 케이블 및 콘넥터류</v>
          </cell>
          <cell r="H1974" t="str">
            <v>접지케이블</v>
          </cell>
          <cell r="I1974" t="str">
            <v>접지케이블(10㎟이하)_신증설 3열 동시설치</v>
          </cell>
          <cell r="J1974" t="str">
            <v>신증설</v>
          </cell>
          <cell r="K1974" t="str">
            <v>[시간내] 배전자동화 케이블 및 콘넥터류 접지케이블 접지케이블(10㎟이하)_신증설 3열 동시설치 신증설</v>
          </cell>
          <cell r="L1974" t="str">
            <v>M</v>
          </cell>
          <cell r="M1974">
            <v>13859</v>
          </cell>
          <cell r="N1974">
            <v>14895</v>
          </cell>
          <cell r="Q1974" t="str">
            <v>지장전주</v>
          </cell>
          <cell r="R1974">
            <v>6046</v>
          </cell>
        </row>
        <row r="1975">
          <cell r="B1975">
            <v>20002974</v>
          </cell>
          <cell r="E1975" t="str">
            <v>단순공사</v>
          </cell>
          <cell r="F1975" t="str">
            <v>[시간내]</v>
          </cell>
          <cell r="G1975" t="str">
            <v>배전자동화 케이블 및 콘넥터류</v>
          </cell>
          <cell r="H1975" t="str">
            <v>접지케이블</v>
          </cell>
          <cell r="I1975" t="str">
            <v>접지케이블(10㎟이하)_신증설 4열 동시설치</v>
          </cell>
          <cell r="J1975" t="str">
            <v>신증설</v>
          </cell>
          <cell r="K1975" t="str">
            <v>[시간내] 배전자동화 케이블 및 콘넥터류 접지케이블 접지케이블(10㎟이하)_신증설 4열 동시설치 신증설</v>
          </cell>
          <cell r="L1975" t="str">
            <v>M</v>
          </cell>
          <cell r="M1975">
            <v>18123</v>
          </cell>
          <cell r="N1975">
            <v>19479</v>
          </cell>
          <cell r="Q1975" t="str">
            <v>지장전주</v>
          </cell>
          <cell r="R1975">
            <v>7907</v>
          </cell>
        </row>
        <row r="1976">
          <cell r="B1976">
            <v>20002975</v>
          </cell>
          <cell r="E1976" t="str">
            <v>단순공사</v>
          </cell>
          <cell r="F1976" t="str">
            <v>[시간내]</v>
          </cell>
          <cell r="G1976" t="str">
            <v>정보통신 케이블 및 콘넥터류</v>
          </cell>
          <cell r="H1976" t="str">
            <v>스피커케이블</v>
          </cell>
          <cell r="I1976" t="str">
            <v>5.6㎟-4C이하(바닥)_신증설 2열 동시설치</v>
          </cell>
          <cell r="J1976" t="str">
            <v>신증설</v>
          </cell>
          <cell r="K1976" t="str">
            <v>[시간내] 정보통신 케이블 및 콘넥터류 스피커케이블 5.6㎟-4C이하(바닥)_신증설 2열 동시설치 신증설</v>
          </cell>
          <cell r="L1976" t="str">
            <v>M</v>
          </cell>
          <cell r="M1976">
            <v>6367</v>
          </cell>
          <cell r="N1976">
            <v>6826</v>
          </cell>
          <cell r="Q1976" t="str">
            <v>단순정비</v>
          </cell>
          <cell r="R1976">
            <v>3325</v>
          </cell>
        </row>
        <row r="1977">
          <cell r="B1977">
            <v>20002976</v>
          </cell>
          <cell r="E1977" t="str">
            <v>단순공사</v>
          </cell>
          <cell r="F1977" t="str">
            <v>[시간내]</v>
          </cell>
          <cell r="G1977" t="str">
            <v>정보통신 케이블 및 콘넥터류</v>
          </cell>
          <cell r="H1977" t="str">
            <v>스피커케이블</v>
          </cell>
          <cell r="I1977" t="str">
            <v>5.6㎟-4C이하(바닥)_신증설 3열 동시설치</v>
          </cell>
          <cell r="J1977" t="str">
            <v>신증설</v>
          </cell>
          <cell r="K1977" t="str">
            <v>[시간내] 정보통신 케이블 및 콘넥터류 스피커케이블 5.6㎟-4C이하(바닥)_신증설 3열 동시설치 신증설</v>
          </cell>
          <cell r="L1977" t="str">
            <v>M</v>
          </cell>
          <cell r="M1977">
            <v>9197</v>
          </cell>
          <cell r="N1977">
            <v>9859</v>
          </cell>
          <cell r="Q1977" t="str">
            <v>단순정비</v>
          </cell>
          <cell r="R1977">
            <v>4802</v>
          </cell>
        </row>
        <row r="1978">
          <cell r="B1978">
            <v>20002977</v>
          </cell>
          <cell r="E1978" t="str">
            <v>단순공사</v>
          </cell>
          <cell r="F1978" t="str">
            <v>[시간내]</v>
          </cell>
          <cell r="G1978" t="str">
            <v>정보통신 케이블 및 콘넥터류</v>
          </cell>
          <cell r="H1978" t="str">
            <v>스피커케이블</v>
          </cell>
          <cell r="I1978" t="str">
            <v>5.6㎟-4C이하(바닥)_신증설 4열 동시설치</v>
          </cell>
          <cell r="J1978" t="str">
            <v>신증설</v>
          </cell>
          <cell r="K1978" t="str">
            <v>[시간내] 정보통신 케이블 및 콘넥터류 스피커케이블 5.6㎟-4C이하(바닥)_신증설 4열 동시설치 신증설</v>
          </cell>
          <cell r="L1978" t="str">
            <v>M</v>
          </cell>
          <cell r="M1978">
            <v>12027</v>
          </cell>
          <cell r="N1978">
            <v>12893</v>
          </cell>
          <cell r="Q1978" t="str">
            <v>단순정비</v>
          </cell>
          <cell r="R1978">
            <v>6280</v>
          </cell>
        </row>
        <row r="1979">
          <cell r="B1979">
            <v>20002978</v>
          </cell>
          <cell r="E1979" t="str">
            <v>단순공사</v>
          </cell>
          <cell r="F1979" t="str">
            <v>[시간내]</v>
          </cell>
          <cell r="G1979" t="str">
            <v>정보통신 케이블 및 콘넥터류</v>
          </cell>
          <cell r="H1979" t="str">
            <v>스피커케이블</v>
          </cell>
          <cell r="I1979" t="str">
            <v>5.6㎟-4C이하(천장)_신증설 2열 동시설치</v>
          </cell>
          <cell r="J1979" t="str">
            <v>신증설</v>
          </cell>
          <cell r="K1979" t="str">
            <v>[시간내] 정보통신 케이블 및 콘넥터류 스피커케이블 5.6㎟-4C이하(천장)_신증설 2열 동시설치 신증설</v>
          </cell>
          <cell r="L1979" t="str">
            <v>M</v>
          </cell>
          <cell r="M1979">
            <v>7639</v>
          </cell>
          <cell r="N1979">
            <v>8195</v>
          </cell>
          <cell r="Q1979" t="str">
            <v>단순정비</v>
          </cell>
          <cell r="R1979">
            <v>3992</v>
          </cell>
        </row>
        <row r="1980">
          <cell r="B1980">
            <v>20002979</v>
          </cell>
          <cell r="E1980" t="str">
            <v>단순공사</v>
          </cell>
          <cell r="F1980" t="str">
            <v>[시간내]</v>
          </cell>
          <cell r="G1980" t="str">
            <v>정보통신 케이블 및 콘넥터류</v>
          </cell>
          <cell r="H1980" t="str">
            <v>스피커케이블</v>
          </cell>
          <cell r="I1980" t="str">
            <v>5.6㎟-4C이하(천장)_신증설 3열 동시설치</v>
          </cell>
          <cell r="J1980" t="str">
            <v>신증설</v>
          </cell>
          <cell r="K1980" t="str">
            <v>[시간내] 정보통신 케이블 및 콘넥터류 스피커케이블 5.6㎟-4C이하(천장)_신증설 3열 동시설치 신증설</v>
          </cell>
          <cell r="L1980" t="str">
            <v>M</v>
          </cell>
          <cell r="M1980">
            <v>11034</v>
          </cell>
          <cell r="N1980">
            <v>11838</v>
          </cell>
          <cell r="Q1980" t="str">
            <v>단순정비</v>
          </cell>
          <cell r="R1980">
            <v>5766</v>
          </cell>
        </row>
        <row r="1981">
          <cell r="B1981">
            <v>20002980</v>
          </cell>
          <cell r="E1981" t="str">
            <v>단순공사</v>
          </cell>
          <cell r="F1981" t="str">
            <v>[시간내]</v>
          </cell>
          <cell r="G1981" t="str">
            <v>정보통신 케이블 및 콘넥터류</v>
          </cell>
          <cell r="H1981" t="str">
            <v>스피커케이블</v>
          </cell>
          <cell r="I1981" t="str">
            <v>5.6㎟-4C이하(천장)_신증설 4열 동시설치</v>
          </cell>
          <cell r="J1981" t="str">
            <v>신증설</v>
          </cell>
          <cell r="K1981" t="str">
            <v>[시간내] 정보통신 케이블 및 콘넥터류 스피커케이블 5.6㎟-4C이하(천장)_신증설 4열 동시설치 신증설</v>
          </cell>
          <cell r="L1981" t="str">
            <v>M</v>
          </cell>
          <cell r="M1981">
            <v>14429</v>
          </cell>
          <cell r="N1981">
            <v>15480</v>
          </cell>
          <cell r="Q1981" t="str">
            <v>단순정비</v>
          </cell>
          <cell r="R1981">
            <v>7540</v>
          </cell>
        </row>
        <row r="1982">
          <cell r="B1982">
            <v>20002981</v>
          </cell>
          <cell r="E1982" t="str">
            <v>단순공사</v>
          </cell>
          <cell r="F1982" t="str">
            <v>[시간내]</v>
          </cell>
          <cell r="G1982" t="str">
            <v>정보통신 케이블 및 콘넥터류</v>
          </cell>
          <cell r="H1982" t="str">
            <v>통신케이블</v>
          </cell>
          <cell r="I1982" t="str">
            <v>인터폰선 0.6mm x 2P_신증설 2열 동시설치</v>
          </cell>
          <cell r="J1982" t="str">
            <v>철거(불용)</v>
          </cell>
          <cell r="K1982" t="str">
            <v>[시간내] 정보통신 케이블 및 콘넥터류 통신케이블 인터폰선 0.6mm x 2P_신증설 2열 동시설치 철거(불용)</v>
          </cell>
          <cell r="L1982" t="str">
            <v>M</v>
          </cell>
          <cell r="M1982">
            <v>6065</v>
          </cell>
          <cell r="N1982">
            <v>6307</v>
          </cell>
          <cell r="Q1982" t="str">
            <v>단순정비</v>
          </cell>
          <cell r="R1982">
            <v>3072</v>
          </cell>
        </row>
        <row r="1983">
          <cell r="B1983">
            <v>20002982</v>
          </cell>
          <cell r="E1983" t="str">
            <v>단순공사</v>
          </cell>
          <cell r="F1983" t="str">
            <v>[시간내]</v>
          </cell>
          <cell r="G1983" t="str">
            <v>정보통신 케이블 및 콘넥터류</v>
          </cell>
          <cell r="H1983" t="str">
            <v>통신케이블</v>
          </cell>
          <cell r="I1983" t="str">
            <v>인터폰선 0.6mm x 2P_신증설 3열 동시설치</v>
          </cell>
          <cell r="J1983" t="str">
            <v>철거(불용)</v>
          </cell>
          <cell r="K1983" t="str">
            <v>[시간내] 정보통신 케이블 및 콘넥터류 통신케이블 인터폰선 0.6mm x 2P_신증설 3열 동시설치 철거(불용)</v>
          </cell>
          <cell r="L1983" t="str">
            <v>M</v>
          </cell>
          <cell r="M1983">
            <v>8761</v>
          </cell>
          <cell r="N1983">
            <v>9110</v>
          </cell>
          <cell r="Q1983" t="str">
            <v>단순정비</v>
          </cell>
          <cell r="R1983">
            <v>4437</v>
          </cell>
        </row>
        <row r="1984">
          <cell r="B1984">
            <v>20002983</v>
          </cell>
          <cell r="E1984" t="str">
            <v>단순공사</v>
          </cell>
          <cell r="F1984" t="str">
            <v>[시간내]</v>
          </cell>
          <cell r="G1984" t="str">
            <v>정보통신 케이블 및 콘넥터류</v>
          </cell>
          <cell r="H1984" t="str">
            <v>통신케이블</v>
          </cell>
          <cell r="I1984" t="str">
            <v>인터폰선 0.6mm x 2P_신증설 4열 동시설치</v>
          </cell>
          <cell r="J1984" t="str">
            <v>철거(불용)</v>
          </cell>
          <cell r="K1984" t="str">
            <v>[시간내] 정보통신 케이블 및 콘넥터류 통신케이블 인터폰선 0.6mm x 2P_신증설 4열 동시설치 철거(불용)</v>
          </cell>
          <cell r="L1984" t="str">
            <v>M</v>
          </cell>
          <cell r="M1984">
            <v>11457</v>
          </cell>
          <cell r="N1984">
            <v>11914</v>
          </cell>
          <cell r="Q1984" t="str">
            <v>단순정비</v>
          </cell>
          <cell r="R1984">
            <v>5803</v>
          </cell>
        </row>
        <row r="1985">
          <cell r="B1985">
            <v>20002984</v>
          </cell>
          <cell r="E1985" t="str">
            <v>단순공사</v>
          </cell>
          <cell r="F1985" t="str">
            <v>[시간내]</v>
          </cell>
          <cell r="G1985" t="str">
            <v>정보통신 케이블 및 콘넥터류</v>
          </cell>
          <cell r="H1985" t="str">
            <v>통신케이블</v>
          </cell>
          <cell r="I1985" t="str">
            <v>컴퓨터용 0.5㎟ x 4C 실드_신증설 2열 동시설치</v>
          </cell>
          <cell r="J1985" t="str">
            <v>철거(불용)</v>
          </cell>
          <cell r="K1985" t="str">
            <v>[시간내] 정보통신 케이블 및 콘넥터류 통신케이블 컴퓨터용 0.5㎟ x 4C 실드_신증설 2열 동시설치 철거(불용)</v>
          </cell>
          <cell r="L1985" t="str">
            <v>M</v>
          </cell>
          <cell r="M1985">
            <v>3853</v>
          </cell>
          <cell r="N1985">
            <v>4005</v>
          </cell>
          <cell r="Q1985" t="str">
            <v>단순정비</v>
          </cell>
          <cell r="R1985">
            <v>1950</v>
          </cell>
        </row>
        <row r="1986">
          <cell r="B1986">
            <v>20002985</v>
          </cell>
          <cell r="E1986" t="str">
            <v>단순공사</v>
          </cell>
          <cell r="F1986" t="str">
            <v>[시간내]</v>
          </cell>
          <cell r="G1986" t="str">
            <v>정보통신 케이블 및 콘넥터류</v>
          </cell>
          <cell r="H1986" t="str">
            <v>통신케이블</v>
          </cell>
          <cell r="I1986" t="str">
            <v>컴퓨터용 0.5㎟ x 4C 실드_신증설 3열 동시설치</v>
          </cell>
          <cell r="J1986" t="str">
            <v>철거(불용)</v>
          </cell>
          <cell r="K1986" t="str">
            <v>[시간내] 정보통신 케이블 및 콘넥터류 통신케이블 컴퓨터용 0.5㎟ x 4C 실드_신증설 3열 동시설치 철거(불용)</v>
          </cell>
          <cell r="L1986" t="str">
            <v>M</v>
          </cell>
          <cell r="M1986">
            <v>5565</v>
          </cell>
          <cell r="N1986">
            <v>5785</v>
          </cell>
          <cell r="Q1986" t="str">
            <v>단순정비</v>
          </cell>
          <cell r="R1986">
            <v>2818</v>
          </cell>
        </row>
        <row r="1987">
          <cell r="B1987">
            <v>20002986</v>
          </cell>
          <cell r="E1987" t="str">
            <v>단순공사</v>
          </cell>
          <cell r="F1987" t="str">
            <v>[시간내]</v>
          </cell>
          <cell r="G1987" t="str">
            <v>정보통신 케이블 및 콘넥터류</v>
          </cell>
          <cell r="H1987" t="str">
            <v>통신케이블</v>
          </cell>
          <cell r="I1987" t="str">
            <v>컴퓨터용 0.5㎟ x 4C 실드_신증설 4열 동시설치</v>
          </cell>
          <cell r="J1987" t="str">
            <v>철거(불용)</v>
          </cell>
          <cell r="K1987" t="str">
            <v>[시간내] 정보통신 케이블 및 콘넥터류 통신케이블 컴퓨터용 0.5㎟ x 4C 실드_신증설 4열 동시설치 철거(불용)</v>
          </cell>
          <cell r="L1987" t="str">
            <v>M</v>
          </cell>
          <cell r="M1987">
            <v>7278</v>
          </cell>
          <cell r="N1987">
            <v>7565</v>
          </cell>
          <cell r="Q1987" t="str">
            <v>단순정비</v>
          </cell>
          <cell r="R1987">
            <v>3685</v>
          </cell>
        </row>
        <row r="1988">
          <cell r="B1988">
            <v>20002987</v>
          </cell>
          <cell r="E1988" t="str">
            <v>단순공사</v>
          </cell>
          <cell r="F1988" t="str">
            <v>[시간내]</v>
          </cell>
          <cell r="G1988" t="str">
            <v>정보통신 케이블 및 콘넥터류</v>
          </cell>
          <cell r="H1988" t="str">
            <v>LAN케이블</v>
          </cell>
          <cell r="I1988" t="str">
            <v>UTP 4Pr_신증설 2열 동시설치</v>
          </cell>
          <cell r="J1988" t="str">
            <v>철거(불용)</v>
          </cell>
          <cell r="K1988" t="str">
            <v>[시간내] 정보통신 케이블 및 콘넥터류 LAN케이블 UTP 4Pr_신증설 2열 동시설치 철거(불용)</v>
          </cell>
          <cell r="L1988" t="str">
            <v>M</v>
          </cell>
          <cell r="M1988">
            <v>3211</v>
          </cell>
          <cell r="N1988">
            <v>3339</v>
          </cell>
          <cell r="Q1988" t="str">
            <v>단순정비</v>
          </cell>
          <cell r="R1988">
            <v>1626</v>
          </cell>
        </row>
        <row r="1989">
          <cell r="B1989">
            <v>20002988</v>
          </cell>
          <cell r="E1989" t="str">
            <v>단순공사</v>
          </cell>
          <cell r="F1989" t="str">
            <v>[시간내]</v>
          </cell>
          <cell r="G1989" t="str">
            <v>정보통신 케이블 및 콘넥터류</v>
          </cell>
          <cell r="H1989" t="str">
            <v>LAN케이블</v>
          </cell>
          <cell r="I1989" t="str">
            <v>UTP 4Pr_신증설 3열 동시설치</v>
          </cell>
          <cell r="J1989" t="str">
            <v>철거(불용)</v>
          </cell>
          <cell r="K1989" t="str">
            <v>[시간내] 정보통신 케이블 및 콘넥터류 LAN케이블 UTP 4Pr_신증설 3열 동시설치 철거(불용)</v>
          </cell>
          <cell r="L1989" t="str">
            <v>M</v>
          </cell>
          <cell r="M1989">
            <v>4638</v>
          </cell>
          <cell r="N1989">
            <v>4823</v>
          </cell>
          <cell r="Q1989" t="str">
            <v>단순정비</v>
          </cell>
          <cell r="R1989">
            <v>2349</v>
          </cell>
        </row>
        <row r="1990">
          <cell r="B1990">
            <v>20002989</v>
          </cell>
          <cell r="E1990" t="str">
            <v>단순공사</v>
          </cell>
          <cell r="F1990" t="str">
            <v>[시간내]</v>
          </cell>
          <cell r="G1990" t="str">
            <v>정보통신 케이블 및 콘넥터류</v>
          </cell>
          <cell r="H1990" t="str">
            <v>LAN케이블</v>
          </cell>
          <cell r="I1990" t="str">
            <v>UTP 4Pr_신증설 4열 동시설치</v>
          </cell>
          <cell r="J1990" t="str">
            <v>철거(불용)</v>
          </cell>
          <cell r="K1990" t="str">
            <v>[시간내] 정보통신 케이블 및 콘넥터류 LAN케이블 UTP 4Pr_신증설 4열 동시설치 철거(불용)</v>
          </cell>
          <cell r="L1990" t="str">
            <v>M</v>
          </cell>
          <cell r="M1990">
            <v>6064</v>
          </cell>
          <cell r="N1990">
            <v>6307</v>
          </cell>
          <cell r="Q1990" t="str">
            <v>단순정비</v>
          </cell>
          <cell r="R1990">
            <v>3072</v>
          </cell>
        </row>
        <row r="1991">
          <cell r="B1991">
            <v>20002990</v>
          </cell>
          <cell r="E1991" t="str">
            <v>단순공사</v>
          </cell>
          <cell r="F1991" t="str">
            <v>[시간내]</v>
          </cell>
          <cell r="G1991" t="str">
            <v>정보통신 케이블 및 콘넥터류</v>
          </cell>
          <cell r="H1991" t="str">
            <v>LAN케이블</v>
          </cell>
          <cell r="I1991" t="str">
            <v>UTP 4Pr(행사/회의지원)_신증설 2열 동시설치</v>
          </cell>
          <cell r="J1991" t="str">
            <v>철거(불용)</v>
          </cell>
          <cell r="K1991" t="str">
            <v>[시간내] 정보통신 케이블 및 콘넥터류 LAN케이블 UTP 4Pr(행사/회의지원)_신증설 2열 동시설치 철거(불용)</v>
          </cell>
          <cell r="L1991" t="str">
            <v>M</v>
          </cell>
          <cell r="M1991">
            <v>2568</v>
          </cell>
          <cell r="N1991">
            <v>8905</v>
          </cell>
          <cell r="Q1991" t="str">
            <v>단순정비</v>
          </cell>
          <cell r="R1991">
            <v>4337</v>
          </cell>
        </row>
        <row r="1992">
          <cell r="B1992">
            <v>20002991</v>
          </cell>
          <cell r="E1992" t="str">
            <v>단순공사</v>
          </cell>
          <cell r="F1992" t="str">
            <v>[시간내]</v>
          </cell>
          <cell r="G1992" t="str">
            <v>정보통신 케이블 및 콘넥터류</v>
          </cell>
          <cell r="H1992" t="str">
            <v>LAN케이블</v>
          </cell>
          <cell r="I1992" t="str">
            <v>UTP 4Pr(행사/회의지원)_신증설 3열 동시설치</v>
          </cell>
          <cell r="J1992" t="str">
            <v>철거(불용)</v>
          </cell>
          <cell r="K1992" t="str">
            <v>[시간내] 정보통신 케이블 및 콘넥터류 LAN케이블 UTP 4Pr(행사/회의지원)_신증설 3열 동시설치 철거(불용)</v>
          </cell>
          <cell r="L1992" t="str">
            <v>M</v>
          </cell>
          <cell r="M1992">
            <v>3709</v>
          </cell>
          <cell r="N1992">
            <v>12862</v>
          </cell>
          <cell r="Q1992" t="str">
            <v>단순정비</v>
          </cell>
          <cell r="R1992">
            <v>6265</v>
          </cell>
        </row>
        <row r="1993">
          <cell r="B1993">
            <v>20002992</v>
          </cell>
          <cell r="E1993" t="str">
            <v>단순공사</v>
          </cell>
          <cell r="F1993" t="str">
            <v>[시간내]</v>
          </cell>
          <cell r="G1993" t="str">
            <v>정보통신 케이블 및 콘넥터류</v>
          </cell>
          <cell r="H1993" t="str">
            <v>LAN케이블</v>
          </cell>
          <cell r="I1993" t="str">
            <v>UTP 4Pr(행사/회의지원)_신증설 4열 동시설치</v>
          </cell>
          <cell r="J1993" t="str">
            <v>철거(불용)</v>
          </cell>
          <cell r="K1993" t="str">
            <v>[시간내] 정보통신 케이블 및 콘넥터류 LAN케이블 UTP 4Pr(행사/회의지원)_신증설 4열 동시설치 철거(불용)</v>
          </cell>
          <cell r="L1993" t="str">
            <v>M</v>
          </cell>
          <cell r="M1993">
            <v>4850</v>
          </cell>
          <cell r="N1993">
            <v>16820</v>
          </cell>
          <cell r="Q1993" t="str">
            <v>단순정비</v>
          </cell>
          <cell r="R1993">
            <v>8193</v>
          </cell>
        </row>
        <row r="1994">
          <cell r="B1994">
            <v>20002993</v>
          </cell>
          <cell r="E1994" t="str">
            <v>단순공사</v>
          </cell>
          <cell r="F1994" t="str">
            <v>[시간내]</v>
          </cell>
          <cell r="G1994" t="str">
            <v>정보통신 케이블 및 콘넥터류</v>
          </cell>
          <cell r="H1994" t="str">
            <v>동축케이블</v>
          </cell>
          <cell r="I1994" t="str">
            <v>5C-2V_신증설 2열 동시설치</v>
          </cell>
          <cell r="J1994" t="str">
            <v>철거(불용)</v>
          </cell>
          <cell r="K1994" t="str">
            <v>[시간내] 정보통신 케이블 및 콘넥터류 동축케이블 5C-2V_신증설 2열 동시설치 철거(불용)</v>
          </cell>
          <cell r="L1994" t="str">
            <v>M</v>
          </cell>
          <cell r="M1994">
            <v>6065</v>
          </cell>
          <cell r="N1994">
            <v>6307</v>
          </cell>
          <cell r="Q1994" t="str">
            <v>단순정비</v>
          </cell>
          <cell r="R1994">
            <v>3072</v>
          </cell>
        </row>
        <row r="1995">
          <cell r="B1995">
            <v>20002994</v>
          </cell>
          <cell r="E1995" t="str">
            <v>단순공사</v>
          </cell>
          <cell r="F1995" t="str">
            <v>[시간내]</v>
          </cell>
          <cell r="G1995" t="str">
            <v>정보통신 케이블 및 콘넥터류</v>
          </cell>
          <cell r="H1995" t="str">
            <v>동축케이블</v>
          </cell>
          <cell r="I1995" t="str">
            <v>5C-2V_신증설 3열 동시설치</v>
          </cell>
          <cell r="J1995" t="str">
            <v>철거(불용)</v>
          </cell>
          <cell r="K1995" t="str">
            <v>[시간내] 정보통신 케이블 및 콘넥터류 동축케이블 5C-2V_신증설 3열 동시설치 철거(불용)</v>
          </cell>
          <cell r="L1995" t="str">
            <v>M</v>
          </cell>
          <cell r="M1995">
            <v>8761</v>
          </cell>
          <cell r="N1995">
            <v>9110</v>
          </cell>
          <cell r="Q1995" t="str">
            <v>단순정비</v>
          </cell>
          <cell r="R1995">
            <v>4437</v>
          </cell>
        </row>
        <row r="1996">
          <cell r="B1996">
            <v>20002995</v>
          </cell>
          <cell r="E1996" t="str">
            <v>단순공사</v>
          </cell>
          <cell r="F1996" t="str">
            <v>[시간내]</v>
          </cell>
          <cell r="G1996" t="str">
            <v>정보통신 케이블 및 콘넥터류</v>
          </cell>
          <cell r="H1996" t="str">
            <v>동축케이블</v>
          </cell>
          <cell r="I1996" t="str">
            <v>5C-2V_신증설 4열 동시설치</v>
          </cell>
          <cell r="J1996" t="str">
            <v>철거(불용)</v>
          </cell>
          <cell r="K1996" t="str">
            <v>[시간내] 정보통신 케이블 및 콘넥터류 동축케이블 5C-2V_신증설 4열 동시설치 철거(불용)</v>
          </cell>
          <cell r="L1996" t="str">
            <v>M</v>
          </cell>
          <cell r="M1996">
            <v>11457</v>
          </cell>
          <cell r="N1996">
            <v>11914</v>
          </cell>
          <cell r="Q1996" t="str">
            <v>단순정비</v>
          </cell>
          <cell r="R1996">
            <v>5803</v>
          </cell>
        </row>
        <row r="1997">
          <cell r="B1997">
            <v>20002996</v>
          </cell>
          <cell r="E1997" t="str">
            <v>단순공사</v>
          </cell>
          <cell r="F1997" t="str">
            <v>[시간내]</v>
          </cell>
          <cell r="G1997" t="str">
            <v>정보통신 케이블 및 콘넥터류</v>
          </cell>
          <cell r="H1997" t="str">
            <v>전원케이블</v>
          </cell>
          <cell r="I1997" t="str">
            <v>600V VCT 2.5㎟ x 2C_신증설 2열 동시설치</v>
          </cell>
          <cell r="J1997" t="str">
            <v>철거(불용)</v>
          </cell>
          <cell r="K1997" t="str">
            <v>[시간내] 정보통신 케이블 및 콘넥터류 전원케이블 600V VCT 2.5㎟ x 2C_신증설 2열 동시설치 철거(불용)</v>
          </cell>
          <cell r="L1997" t="str">
            <v>M</v>
          </cell>
          <cell r="M1997">
            <v>4994</v>
          </cell>
          <cell r="N1997">
            <v>5191</v>
          </cell>
          <cell r="Q1997" t="str">
            <v>단순정비</v>
          </cell>
          <cell r="R1997">
            <v>2528</v>
          </cell>
        </row>
        <row r="1998">
          <cell r="B1998">
            <v>20002997</v>
          </cell>
          <cell r="E1998" t="str">
            <v>단순공사</v>
          </cell>
          <cell r="F1998" t="str">
            <v>[시간내]</v>
          </cell>
          <cell r="G1998" t="str">
            <v>정보통신 케이블 및 콘넥터류</v>
          </cell>
          <cell r="H1998" t="str">
            <v>전원케이블</v>
          </cell>
          <cell r="I1998" t="str">
            <v>600V VCT 2.5㎟ x 2C_신증설 3열 동시설치</v>
          </cell>
          <cell r="J1998" t="str">
            <v>철거(불용)</v>
          </cell>
          <cell r="K1998" t="str">
            <v>[시간내] 정보통신 케이블 및 콘넥터류 전원케이블 600V VCT 2.5㎟ x 2C_신증설 3열 동시설치 철거(불용)</v>
          </cell>
          <cell r="L1998" t="str">
            <v>M</v>
          </cell>
          <cell r="M1998">
            <v>7214</v>
          </cell>
          <cell r="N1998">
            <v>7498</v>
          </cell>
          <cell r="Q1998" t="str">
            <v>단순정비</v>
          </cell>
          <cell r="R1998">
            <v>3652</v>
          </cell>
        </row>
        <row r="1999">
          <cell r="B1999">
            <v>20002998</v>
          </cell>
          <cell r="E1999" t="str">
            <v>단순공사</v>
          </cell>
          <cell r="F1999" t="str">
            <v>[시간내]</v>
          </cell>
          <cell r="G1999" t="str">
            <v>정보통신 케이블 및 콘넥터류</v>
          </cell>
          <cell r="H1999" t="str">
            <v>전원케이블</v>
          </cell>
          <cell r="I1999" t="str">
            <v>600V VCT 2.5㎟ x 2C_신증설 4열 동시설치</v>
          </cell>
          <cell r="J1999" t="str">
            <v>철거(불용)</v>
          </cell>
          <cell r="K1999" t="str">
            <v>[시간내] 정보통신 케이블 및 콘넥터류 전원케이블 600V VCT 2.5㎟ x 2C_신증설 4열 동시설치 철거(불용)</v>
          </cell>
          <cell r="L1999" t="str">
            <v>M</v>
          </cell>
          <cell r="M1999">
            <v>9433</v>
          </cell>
          <cell r="N1999">
            <v>9806</v>
          </cell>
          <cell r="Q1999" t="str">
            <v>단순정비</v>
          </cell>
          <cell r="R1999">
            <v>4776</v>
          </cell>
        </row>
        <row r="2000">
          <cell r="B2000">
            <v>20002999</v>
          </cell>
          <cell r="E2000" t="str">
            <v>단순공사</v>
          </cell>
          <cell r="F2000" t="str">
            <v>[시간내]</v>
          </cell>
          <cell r="G2000" t="str">
            <v>정보통신 케이블 및 콘넥터류</v>
          </cell>
          <cell r="H2000" t="str">
            <v>전원케이블</v>
          </cell>
          <cell r="I2000" t="str">
            <v>600V VCT 2.5㎟ x 3C_신증설 2열 동시설치</v>
          </cell>
          <cell r="J2000" t="str">
            <v>철거(불용)</v>
          </cell>
          <cell r="K2000" t="str">
            <v>[시간내] 정보통신 케이블 및 콘넥터류 전원케이블 600V VCT 2.5㎟ x 3C_신증설 2열 동시설치 철거(불용)</v>
          </cell>
          <cell r="L2000" t="str">
            <v>M</v>
          </cell>
          <cell r="M2000">
            <v>6779</v>
          </cell>
          <cell r="N2000">
            <v>7052</v>
          </cell>
          <cell r="Q2000" t="str">
            <v>단순정비</v>
          </cell>
          <cell r="R2000">
            <v>3435</v>
          </cell>
        </row>
        <row r="2001">
          <cell r="B2001">
            <v>20003000</v>
          </cell>
          <cell r="E2001" t="str">
            <v>단순공사</v>
          </cell>
          <cell r="F2001" t="str">
            <v>[시간내]</v>
          </cell>
          <cell r="G2001" t="str">
            <v>정보통신 케이블 및 콘넥터류</v>
          </cell>
          <cell r="H2001" t="str">
            <v>전원케이블</v>
          </cell>
          <cell r="I2001" t="str">
            <v>600V VCT 2.5㎟ x 3C_신증설 3열 동시설치</v>
          </cell>
          <cell r="J2001" t="str">
            <v>철거(불용)</v>
          </cell>
          <cell r="K2001" t="str">
            <v>[시간내] 정보통신 케이블 및 콘넥터류 전원케이블 600V VCT 2.5㎟ x 3C_신증설 3열 동시설치 철거(불용)</v>
          </cell>
          <cell r="L2001" t="str">
            <v>M</v>
          </cell>
          <cell r="M2001">
            <v>9792</v>
          </cell>
          <cell r="N2001">
            <v>10187</v>
          </cell>
          <cell r="Q2001" t="str">
            <v>단순정비</v>
          </cell>
          <cell r="R2001">
            <v>4962</v>
          </cell>
        </row>
        <row r="2002">
          <cell r="B2002">
            <v>20003001</v>
          </cell>
          <cell r="E2002" t="str">
            <v>단순공사</v>
          </cell>
          <cell r="F2002" t="str">
            <v>[시간내]</v>
          </cell>
          <cell r="G2002" t="str">
            <v>정보통신 케이블 및 콘넥터류</v>
          </cell>
          <cell r="H2002" t="str">
            <v>전원케이블</v>
          </cell>
          <cell r="I2002" t="str">
            <v>600V VCT 2.5㎟ x 3C_신증설 4열 동시설치</v>
          </cell>
          <cell r="J2002" t="str">
            <v>철거(불용)</v>
          </cell>
          <cell r="K2002" t="str">
            <v>[시간내] 정보통신 케이블 및 콘넥터류 전원케이블 600V VCT 2.5㎟ x 3C_신증설 4열 동시설치 철거(불용)</v>
          </cell>
          <cell r="L2002" t="str">
            <v>M</v>
          </cell>
          <cell r="M2002">
            <v>12805</v>
          </cell>
          <cell r="N2002">
            <v>13321</v>
          </cell>
          <cell r="Q2002" t="str">
            <v>단순정비</v>
          </cell>
          <cell r="R2002">
            <v>6489</v>
          </cell>
        </row>
        <row r="2003">
          <cell r="B2003">
            <v>20003002</v>
          </cell>
          <cell r="E2003" t="str">
            <v>단순공사</v>
          </cell>
          <cell r="F2003" t="str">
            <v>[시간내]</v>
          </cell>
          <cell r="G2003" t="str">
            <v>정보통신 케이블 및 콘넥터류</v>
          </cell>
          <cell r="H2003" t="str">
            <v>제어케이블</v>
          </cell>
          <cell r="I2003" t="str">
            <v>CVV-S 1.5㎟ x 2C_신증설 2열 동시설치</v>
          </cell>
          <cell r="J2003" t="str">
            <v>철거(불용)</v>
          </cell>
          <cell r="K2003" t="str">
            <v>[시간내] 정보통신 케이블 및 콘넥터류 제어케이블 CVV-S 1.5㎟ x 2C_신증설 2열 동시설치 철거(불용)</v>
          </cell>
          <cell r="L2003" t="str">
            <v>M</v>
          </cell>
          <cell r="M2003">
            <v>4280</v>
          </cell>
          <cell r="N2003">
            <v>4450</v>
          </cell>
          <cell r="Q2003" t="str">
            <v>단순정비</v>
          </cell>
          <cell r="R2003">
            <v>2167</v>
          </cell>
        </row>
        <row r="2004">
          <cell r="B2004">
            <v>20003003</v>
          </cell>
          <cell r="E2004" t="str">
            <v>단순공사</v>
          </cell>
          <cell r="F2004" t="str">
            <v>[시간내]</v>
          </cell>
          <cell r="G2004" t="str">
            <v>정보통신 케이블 및 콘넥터류</v>
          </cell>
          <cell r="H2004" t="str">
            <v>제어케이블</v>
          </cell>
          <cell r="I2004" t="str">
            <v>CVV-S 1.5㎟ x 2C_신증설 3열 동시설치</v>
          </cell>
          <cell r="J2004" t="str">
            <v>철거(불용)</v>
          </cell>
          <cell r="K2004" t="str">
            <v>[시간내] 정보통신 케이블 및 콘넥터류 제어케이블 CVV-S 1.5㎟ x 2C_신증설 3열 동시설치 철거(불용)</v>
          </cell>
          <cell r="L2004" t="str">
            <v>M</v>
          </cell>
          <cell r="M2004">
            <v>6182</v>
          </cell>
          <cell r="N2004">
            <v>6427</v>
          </cell>
          <cell r="Q2004" t="str">
            <v>단순정비</v>
          </cell>
          <cell r="R2004">
            <v>3130</v>
          </cell>
        </row>
        <row r="2005">
          <cell r="B2005">
            <v>20003004</v>
          </cell>
          <cell r="E2005" t="str">
            <v>단순공사</v>
          </cell>
          <cell r="F2005" t="str">
            <v>[시간내]</v>
          </cell>
          <cell r="G2005" t="str">
            <v>정보통신 케이블 및 콘넥터류</v>
          </cell>
          <cell r="H2005" t="str">
            <v>제어케이블</v>
          </cell>
          <cell r="I2005" t="str">
            <v>CVV-S 1.5㎟ x 2C_신증설 4열 동시설치</v>
          </cell>
          <cell r="J2005" t="str">
            <v>철거(불용)</v>
          </cell>
          <cell r="K2005" t="str">
            <v>[시간내] 정보통신 케이블 및 콘넥터류 제어케이블 CVV-S 1.5㎟ x 2C_신증설 4열 동시설치 철거(불용)</v>
          </cell>
          <cell r="L2005" t="str">
            <v>M</v>
          </cell>
          <cell r="M2005">
            <v>8084</v>
          </cell>
          <cell r="N2005">
            <v>8405</v>
          </cell>
          <cell r="Q2005" t="str">
            <v>단순정비</v>
          </cell>
          <cell r="R2005">
            <v>4094</v>
          </cell>
        </row>
        <row r="2006">
          <cell r="B2006">
            <v>20003005</v>
          </cell>
          <cell r="E2006" t="str">
            <v>단순공사</v>
          </cell>
          <cell r="F2006" t="str">
            <v>[시간내]</v>
          </cell>
          <cell r="G2006" t="str">
            <v>정보통신 케이블 및 콘넥터류</v>
          </cell>
          <cell r="H2006" t="str">
            <v>전원케이블</v>
          </cell>
          <cell r="I2006" t="str">
            <v>FR-8 4㎟ x 3C_신증설 2열 동시설치</v>
          </cell>
          <cell r="J2006" t="str">
            <v>철거(불용)</v>
          </cell>
          <cell r="K2006" t="str">
            <v>[시간내] 정보통신 케이블 및 콘넥터류 전원케이블 FR-8 4㎟ x 3C_신증설 2열 동시설치 철거(불용)</v>
          </cell>
          <cell r="L2006" t="str">
            <v>M</v>
          </cell>
          <cell r="M2006">
            <v>7850</v>
          </cell>
          <cell r="N2006">
            <v>8165</v>
          </cell>
          <cell r="Q2006" t="str">
            <v>단순정비</v>
          </cell>
          <cell r="R2006">
            <v>3977</v>
          </cell>
        </row>
        <row r="2007">
          <cell r="B2007">
            <v>20003006</v>
          </cell>
          <cell r="E2007" t="str">
            <v>단순공사</v>
          </cell>
          <cell r="F2007" t="str">
            <v>[시간내]</v>
          </cell>
          <cell r="G2007" t="str">
            <v>정보통신 케이블 및 콘넥터류</v>
          </cell>
          <cell r="H2007" t="str">
            <v>전원케이블</v>
          </cell>
          <cell r="I2007" t="str">
            <v>FR-8 4㎟ x 3C_신증설 3열 동시설치</v>
          </cell>
          <cell r="J2007" t="str">
            <v>철거(불용)</v>
          </cell>
          <cell r="K2007" t="str">
            <v>[시간내] 정보통신 케이블 및 콘넥터류 전원케이블 FR-8 4㎟ x 3C_신증설 3열 동시설치 철거(불용)</v>
          </cell>
          <cell r="L2007" t="str">
            <v>M</v>
          </cell>
          <cell r="M2007">
            <v>11339</v>
          </cell>
          <cell r="N2007">
            <v>11794</v>
          </cell>
          <cell r="Q2007" t="str">
            <v>단순정비</v>
          </cell>
          <cell r="R2007">
            <v>5745</v>
          </cell>
        </row>
        <row r="2008">
          <cell r="B2008">
            <v>20003007</v>
          </cell>
          <cell r="E2008" t="str">
            <v>단순공사</v>
          </cell>
          <cell r="F2008" t="str">
            <v>[시간내]</v>
          </cell>
          <cell r="G2008" t="str">
            <v>정보통신 케이블 및 콘넥터류</v>
          </cell>
          <cell r="H2008" t="str">
            <v>전원케이블</v>
          </cell>
          <cell r="I2008" t="str">
            <v>FR-8 4㎟ x 3C_신증설 4열 동시설치</v>
          </cell>
          <cell r="J2008" t="str">
            <v>철거(불용)</v>
          </cell>
          <cell r="K2008" t="str">
            <v>[시간내] 정보통신 케이블 및 콘넥터류 전원케이블 FR-8 4㎟ x 3C_신증설 4열 동시설치 철거(불용)</v>
          </cell>
          <cell r="L2008" t="str">
            <v>M</v>
          </cell>
          <cell r="M2008">
            <v>14828</v>
          </cell>
          <cell r="N2008">
            <v>15422</v>
          </cell>
          <cell r="Q2008" t="str">
            <v>단순정비</v>
          </cell>
          <cell r="R2008">
            <v>7512</v>
          </cell>
        </row>
        <row r="2009">
          <cell r="B2009">
            <v>20003008</v>
          </cell>
          <cell r="E2009" t="str">
            <v>단순공사</v>
          </cell>
          <cell r="F2009" t="str">
            <v>[시간내]</v>
          </cell>
          <cell r="G2009" t="str">
            <v>정보통신 케이블 및 콘넥터류</v>
          </cell>
          <cell r="H2009" t="str">
            <v>전원케이블</v>
          </cell>
          <cell r="I2009" t="str">
            <v>FR-8 6㎟ x 3C_신증설 2열 동시설치</v>
          </cell>
          <cell r="J2009" t="str">
            <v>철거(불용)</v>
          </cell>
          <cell r="K2009" t="str">
            <v>[시간내] 정보통신 케이블 및 콘넥터류 전원케이블 FR-8 6㎟ x 3C_신증설 2열 동시설치 철거(불용)</v>
          </cell>
          <cell r="L2009" t="str">
            <v>M</v>
          </cell>
          <cell r="M2009">
            <v>9276</v>
          </cell>
          <cell r="N2009">
            <v>9650</v>
          </cell>
          <cell r="Q2009" t="str">
            <v>단순정비</v>
          </cell>
          <cell r="R2009">
            <v>4700</v>
          </cell>
        </row>
        <row r="2010">
          <cell r="B2010">
            <v>20003009</v>
          </cell>
          <cell r="E2010" t="str">
            <v>단순공사</v>
          </cell>
          <cell r="F2010" t="str">
            <v>[시간내]</v>
          </cell>
          <cell r="G2010" t="str">
            <v>정보통신 케이블 및 콘넥터류</v>
          </cell>
          <cell r="H2010" t="str">
            <v>전원케이블</v>
          </cell>
          <cell r="I2010" t="str">
            <v>FR-8 6㎟ x 3C_신증설 3열 동시설치</v>
          </cell>
          <cell r="J2010" t="str">
            <v>철거(불용)</v>
          </cell>
          <cell r="K2010" t="str">
            <v>[시간내] 정보통신 케이블 및 콘넥터류 전원케이블 FR-8 6㎟ x 3C_신증설 3열 동시설치 철거(불용)</v>
          </cell>
          <cell r="L2010" t="str">
            <v>M</v>
          </cell>
          <cell r="M2010">
            <v>13398</v>
          </cell>
          <cell r="N2010">
            <v>13939</v>
          </cell>
          <cell r="Q2010" t="str">
            <v>단순정비</v>
          </cell>
          <cell r="R2010">
            <v>6790</v>
          </cell>
        </row>
        <row r="2011">
          <cell r="B2011">
            <v>20003010</v>
          </cell>
          <cell r="E2011" t="str">
            <v>단순공사</v>
          </cell>
          <cell r="F2011" t="str">
            <v>[시간내]</v>
          </cell>
          <cell r="G2011" t="str">
            <v>정보통신 케이블 및 콘넥터류</v>
          </cell>
          <cell r="H2011" t="str">
            <v>전원케이블</v>
          </cell>
          <cell r="I2011" t="str">
            <v>FR-8 6㎟ x 3C_신증설 4열 동시설치</v>
          </cell>
          <cell r="J2011" t="str">
            <v>철거(불용)</v>
          </cell>
          <cell r="K2011" t="str">
            <v>[시간내] 정보통신 케이블 및 콘넥터류 전원케이블 FR-8 6㎟ x 3C_신증설 4열 동시설치 철거(불용)</v>
          </cell>
          <cell r="L2011" t="str">
            <v>M</v>
          </cell>
          <cell r="M2011">
            <v>17521</v>
          </cell>
          <cell r="N2011">
            <v>18227</v>
          </cell>
          <cell r="Q2011" t="str">
            <v>단순정비</v>
          </cell>
          <cell r="R2011">
            <v>8879</v>
          </cell>
        </row>
        <row r="2012">
          <cell r="B2012">
            <v>20003011</v>
          </cell>
          <cell r="E2012" t="str">
            <v>단순공사</v>
          </cell>
          <cell r="F2012" t="str">
            <v>[시간내]</v>
          </cell>
          <cell r="G2012" t="str">
            <v>배전자동화 케이블 및 콘넥터류</v>
          </cell>
          <cell r="H2012" t="str">
            <v>접지케이블</v>
          </cell>
          <cell r="I2012" t="str">
            <v>접지케이블(10㎟이하)_신증설 2열 동시설치</v>
          </cell>
          <cell r="J2012" t="str">
            <v>철거(불용)</v>
          </cell>
          <cell r="K2012" t="str">
            <v>[시간내] 배전자동화 케이블 및 콘넥터류 접지케이블 접지케이블(10㎟이하)_신증설 2열 동시설치 철거(불용)</v>
          </cell>
          <cell r="L2012" t="str">
            <v>M</v>
          </cell>
          <cell r="M2012">
            <v>4797</v>
          </cell>
          <cell r="N2012">
            <v>5153</v>
          </cell>
          <cell r="Q2012" t="str">
            <v>지장전주</v>
          </cell>
          <cell r="R2012">
            <v>2091</v>
          </cell>
        </row>
        <row r="2013">
          <cell r="B2013">
            <v>20003012</v>
          </cell>
          <cell r="E2013" t="str">
            <v>단순공사</v>
          </cell>
          <cell r="F2013" t="str">
            <v>[시간내]</v>
          </cell>
          <cell r="G2013" t="str">
            <v>배전자동화 케이블 및 콘넥터류</v>
          </cell>
          <cell r="H2013" t="str">
            <v>접지케이블</v>
          </cell>
          <cell r="I2013" t="str">
            <v>접지케이블(10㎟이하)_신증설 3열 동시설치</v>
          </cell>
          <cell r="J2013" t="str">
            <v>철거(불용)</v>
          </cell>
          <cell r="K2013" t="str">
            <v>[시간내] 배전자동화 케이블 및 콘넥터류 접지케이블 접지케이블(10㎟이하)_신증설 3열 동시설치 철거(불용)</v>
          </cell>
          <cell r="L2013" t="str">
            <v>M</v>
          </cell>
          <cell r="M2013">
            <v>6930</v>
          </cell>
          <cell r="N2013">
            <v>7444</v>
          </cell>
          <cell r="Q2013" t="str">
            <v>지장전주</v>
          </cell>
          <cell r="R2013">
            <v>3021</v>
          </cell>
        </row>
        <row r="2014">
          <cell r="B2014">
            <v>20003013</v>
          </cell>
          <cell r="E2014" t="str">
            <v>단순공사</v>
          </cell>
          <cell r="F2014" t="str">
            <v>[시간내]</v>
          </cell>
          <cell r="G2014" t="str">
            <v>배전자동화 케이블 및 콘넥터류</v>
          </cell>
          <cell r="H2014" t="str">
            <v>접지케이블</v>
          </cell>
          <cell r="I2014" t="str">
            <v>접지케이블(10㎟이하)_신증설 4열 동시설치</v>
          </cell>
          <cell r="J2014" t="str">
            <v>철거(불용)</v>
          </cell>
          <cell r="K2014" t="str">
            <v>[시간내] 배전자동화 케이블 및 콘넥터류 접지케이블 접지케이블(10㎟이하)_신증설 4열 동시설치 철거(불용)</v>
          </cell>
          <cell r="L2014" t="str">
            <v>M</v>
          </cell>
          <cell r="M2014">
            <v>9062</v>
          </cell>
          <cell r="N2014">
            <v>9734</v>
          </cell>
          <cell r="Q2014" t="str">
            <v>지장전주</v>
          </cell>
          <cell r="R2014">
            <v>3951</v>
          </cell>
        </row>
        <row r="2015">
          <cell r="B2015">
            <v>20003014</v>
          </cell>
          <cell r="E2015" t="str">
            <v>단순공사</v>
          </cell>
          <cell r="F2015" t="str">
            <v>[시간내]</v>
          </cell>
          <cell r="G2015" t="str">
            <v>정보통신 케이블 및 콘넥터류</v>
          </cell>
          <cell r="H2015" t="str">
            <v>스피커케이블</v>
          </cell>
          <cell r="I2015" t="str">
            <v>5.6㎟-4C이하(바닥)_신증설 2열 동시설치</v>
          </cell>
          <cell r="J2015" t="str">
            <v>철거(불용)</v>
          </cell>
          <cell r="K2015" t="str">
            <v>[시간내] 정보통신 케이블 및 콘넥터류 스피커케이블 5.6㎟-4C이하(바닥)_신증설 2열 동시설치 철거(불용)</v>
          </cell>
          <cell r="L2015" t="str">
            <v>M</v>
          </cell>
          <cell r="M2015">
            <v>3184</v>
          </cell>
          <cell r="N2015">
            <v>3411</v>
          </cell>
          <cell r="Q2015" t="str">
            <v>단순정비</v>
          </cell>
          <cell r="R2015">
            <v>1661</v>
          </cell>
        </row>
        <row r="2016">
          <cell r="B2016">
            <v>20003015</v>
          </cell>
          <cell r="E2016" t="str">
            <v>단순공사</v>
          </cell>
          <cell r="F2016" t="str">
            <v>[시간내]</v>
          </cell>
          <cell r="G2016" t="str">
            <v>정보통신 케이블 및 콘넥터류</v>
          </cell>
          <cell r="H2016" t="str">
            <v>스피커케이블</v>
          </cell>
          <cell r="I2016" t="str">
            <v>5.6㎟-4C이하(바닥)_신증설 3열 동시설치</v>
          </cell>
          <cell r="J2016" t="str">
            <v>철거(불용)</v>
          </cell>
          <cell r="K2016" t="str">
            <v>[시간내] 정보통신 케이블 및 콘넥터류 스피커케이블 5.6㎟-4C이하(바닥)_신증설 3열 동시설치 철거(불용)</v>
          </cell>
          <cell r="L2016" t="str">
            <v>M</v>
          </cell>
          <cell r="M2016">
            <v>4599</v>
          </cell>
          <cell r="N2016">
            <v>4927</v>
          </cell>
          <cell r="Q2016" t="str">
            <v>단순정비</v>
          </cell>
          <cell r="R2016">
            <v>2400</v>
          </cell>
        </row>
        <row r="2017">
          <cell r="B2017">
            <v>20003016</v>
          </cell>
          <cell r="E2017" t="str">
            <v>단순공사</v>
          </cell>
          <cell r="F2017" t="str">
            <v>[시간내]</v>
          </cell>
          <cell r="G2017" t="str">
            <v>정보통신 케이블 및 콘넥터류</v>
          </cell>
          <cell r="H2017" t="str">
            <v>스피커케이블</v>
          </cell>
          <cell r="I2017" t="str">
            <v>5.6㎟-4C이하(바닥)_신증설 4열 동시설치</v>
          </cell>
          <cell r="J2017" t="str">
            <v>철거(불용)</v>
          </cell>
          <cell r="K2017" t="str">
            <v>[시간내] 정보통신 케이블 및 콘넥터류 스피커케이블 5.6㎟-4C이하(바닥)_신증설 4열 동시설치 철거(불용)</v>
          </cell>
          <cell r="L2017" t="str">
            <v>M</v>
          </cell>
          <cell r="M2017">
            <v>6014</v>
          </cell>
          <cell r="N2017">
            <v>6443</v>
          </cell>
          <cell r="Q2017" t="str">
            <v>단순정비</v>
          </cell>
          <cell r="R2017">
            <v>3138</v>
          </cell>
        </row>
        <row r="2018">
          <cell r="B2018">
            <v>20003017</v>
          </cell>
          <cell r="E2018" t="str">
            <v>단순공사</v>
          </cell>
          <cell r="F2018" t="str">
            <v>[시간내]</v>
          </cell>
          <cell r="G2018" t="str">
            <v>정보통신 케이블 및 콘넥터류</v>
          </cell>
          <cell r="H2018" t="str">
            <v>스피커케이블</v>
          </cell>
          <cell r="I2018" t="str">
            <v>5.6㎟-4C이하(천장)_신증설 2열 동시설치</v>
          </cell>
          <cell r="J2018" t="str">
            <v>철거(불용)</v>
          </cell>
          <cell r="K2018" t="str">
            <v>[시간내] 정보통신 케이블 및 콘넥터류 스피커케이블 5.6㎟-4C이하(천장)_신증설 2열 동시설치 철거(불용)</v>
          </cell>
          <cell r="L2018" t="str">
            <v>M</v>
          </cell>
          <cell r="M2018">
            <v>3819</v>
          </cell>
          <cell r="N2018">
            <v>4095</v>
          </cell>
          <cell r="Q2018" t="str">
            <v>단순정비</v>
          </cell>
          <cell r="R2018">
            <v>1994</v>
          </cell>
        </row>
        <row r="2019">
          <cell r="B2019">
            <v>20003018</v>
          </cell>
          <cell r="E2019" t="str">
            <v>단순공사</v>
          </cell>
          <cell r="F2019" t="str">
            <v>[시간내]</v>
          </cell>
          <cell r="G2019" t="str">
            <v>정보통신 케이블 및 콘넥터류</v>
          </cell>
          <cell r="H2019" t="str">
            <v>스피커케이블</v>
          </cell>
          <cell r="I2019" t="str">
            <v>5.6㎟-4C이하(천장)_신증설 3열 동시설치</v>
          </cell>
          <cell r="J2019" t="str">
            <v>철거(불용)</v>
          </cell>
          <cell r="K2019" t="str">
            <v>[시간내] 정보통신 케이블 및 콘넥터류 스피커케이블 5.6㎟-4C이하(천장)_신증설 3열 동시설치 철거(불용)</v>
          </cell>
          <cell r="L2019" t="str">
            <v>M</v>
          </cell>
          <cell r="M2019">
            <v>5517</v>
          </cell>
          <cell r="N2019">
            <v>5915</v>
          </cell>
          <cell r="Q2019" t="str">
            <v>단순정비</v>
          </cell>
          <cell r="R2019">
            <v>2881</v>
          </cell>
        </row>
        <row r="2020">
          <cell r="B2020">
            <v>20003019</v>
          </cell>
          <cell r="E2020" t="str">
            <v>단순공사</v>
          </cell>
          <cell r="F2020" t="str">
            <v>[시간내]</v>
          </cell>
          <cell r="G2020" t="str">
            <v>정보통신 케이블 및 콘넥터류</v>
          </cell>
          <cell r="H2020" t="str">
            <v>스피커케이블</v>
          </cell>
          <cell r="I2020" t="str">
            <v>5.6㎟-4C이하(천장)_신증설 4열 동시설치</v>
          </cell>
          <cell r="J2020" t="str">
            <v>철거(불용)</v>
          </cell>
          <cell r="K2020" t="str">
            <v>[시간내] 정보통신 케이블 및 콘넥터류 스피커케이블 5.6㎟-4C이하(천장)_신증설 4열 동시설치 철거(불용)</v>
          </cell>
          <cell r="L2020" t="str">
            <v>M</v>
          </cell>
          <cell r="M2020">
            <v>7214</v>
          </cell>
          <cell r="N2020">
            <v>7735</v>
          </cell>
          <cell r="Q2020" t="str">
            <v>단순정비</v>
          </cell>
          <cell r="R2020">
            <v>3768</v>
          </cell>
        </row>
        <row r="2021">
          <cell r="B2021">
            <v>20003098</v>
          </cell>
          <cell r="E2021" t="str">
            <v>단순공사</v>
          </cell>
          <cell r="F2021" t="str">
            <v>[시간내]</v>
          </cell>
          <cell r="G2021" t="str">
            <v>정보통신 기기류</v>
          </cell>
          <cell r="H2021" t="str">
            <v>감지기</v>
          </cell>
          <cell r="I2021" t="str">
            <v>적외선감지기</v>
          </cell>
          <cell r="J2021" t="str">
            <v>신증설</v>
          </cell>
          <cell r="K2021" t="str">
            <v>[시간내] 정보통신 기기류 감지기 적외선감지기 신증설</v>
          </cell>
          <cell r="L2021" t="str">
            <v>조</v>
          </cell>
          <cell r="N2021">
            <v>41273</v>
          </cell>
          <cell r="Q2021" t="str">
            <v>단순정비</v>
          </cell>
          <cell r="R2021">
            <v>20105</v>
          </cell>
        </row>
        <row r="2022">
          <cell r="B2022">
            <v>20003099</v>
          </cell>
          <cell r="E2022" t="str">
            <v>단순공사</v>
          </cell>
          <cell r="F2022" t="str">
            <v>[시간내]</v>
          </cell>
          <cell r="G2022" t="str">
            <v>정보통신 기기류</v>
          </cell>
          <cell r="H2022" t="str">
            <v>감지기</v>
          </cell>
          <cell r="I2022" t="str">
            <v>적외선감지기</v>
          </cell>
          <cell r="J2022" t="str">
            <v>철거(불용)</v>
          </cell>
          <cell r="K2022" t="str">
            <v>[시간내] 정보통신 기기류 감지기 적외선감지기 철거(불용)</v>
          </cell>
          <cell r="L2022" t="str">
            <v>조</v>
          </cell>
          <cell r="N2022">
            <v>20633</v>
          </cell>
          <cell r="Q2022" t="str">
            <v>단순정비</v>
          </cell>
          <cell r="R2022">
            <v>10051</v>
          </cell>
        </row>
        <row r="2023">
          <cell r="B2023">
            <v>20003100</v>
          </cell>
          <cell r="E2023" t="str">
            <v>단순공사</v>
          </cell>
          <cell r="F2023" t="str">
            <v>[시간내]</v>
          </cell>
          <cell r="G2023" t="str">
            <v>정보통신 기기류</v>
          </cell>
          <cell r="H2023" t="str">
            <v>감지기</v>
          </cell>
          <cell r="I2023" t="str">
            <v>적외선감지기</v>
          </cell>
          <cell r="J2023" t="str">
            <v>철거(재사용)</v>
          </cell>
          <cell r="K2023" t="str">
            <v>[시간내] 정보통신 기기류 감지기 적외선감지기 철거(재사용)</v>
          </cell>
          <cell r="L2023" t="str">
            <v>조</v>
          </cell>
          <cell r="N2023">
            <v>33017</v>
          </cell>
          <cell r="Q2023" t="str">
            <v>단순정비</v>
          </cell>
          <cell r="R2023">
            <v>16083</v>
          </cell>
        </row>
        <row r="2024">
          <cell r="B2024">
            <v>20003101</v>
          </cell>
          <cell r="E2024" t="str">
            <v>단순공사</v>
          </cell>
          <cell r="F2024" t="str">
            <v>[시간내]</v>
          </cell>
          <cell r="G2024" t="str">
            <v>정보통신 기기류</v>
          </cell>
          <cell r="H2024" t="str">
            <v>감지기</v>
          </cell>
          <cell r="I2024" t="str">
            <v>적외선감지기</v>
          </cell>
          <cell r="J2024" t="str">
            <v>이설</v>
          </cell>
          <cell r="K2024" t="str">
            <v>[시간내] 정보통신 기기류 감지기 적외선감지기 이설</v>
          </cell>
          <cell r="L2024" t="str">
            <v>조</v>
          </cell>
          <cell r="N2024">
            <v>74291</v>
          </cell>
          <cell r="Q2024" t="str">
            <v>단순정비</v>
          </cell>
          <cell r="R2024">
            <v>36190</v>
          </cell>
        </row>
        <row r="2025">
          <cell r="B2025">
            <v>20003102</v>
          </cell>
          <cell r="E2025" t="str">
            <v>단순공사</v>
          </cell>
          <cell r="F2025" t="str">
            <v>[시간내]</v>
          </cell>
          <cell r="G2025" t="str">
            <v>정보통신 기기류</v>
          </cell>
          <cell r="H2025" t="str">
            <v>감지기</v>
          </cell>
          <cell r="I2025" t="str">
            <v>자석/열선감지기</v>
          </cell>
          <cell r="J2025" t="str">
            <v>신증설</v>
          </cell>
          <cell r="K2025" t="str">
            <v>[시간내] 정보통신 기기류 감지기 자석/열선감지기 신증설</v>
          </cell>
          <cell r="L2025" t="str">
            <v>개</v>
          </cell>
          <cell r="N2025">
            <v>20633</v>
          </cell>
          <cell r="Q2025" t="str">
            <v>단순정비</v>
          </cell>
          <cell r="R2025">
            <v>10051</v>
          </cell>
        </row>
        <row r="2026">
          <cell r="B2026">
            <v>20003103</v>
          </cell>
          <cell r="E2026" t="str">
            <v>단순공사</v>
          </cell>
          <cell r="F2026" t="str">
            <v>[시간내]</v>
          </cell>
          <cell r="G2026" t="str">
            <v>정보통신 기기류</v>
          </cell>
          <cell r="H2026" t="str">
            <v>감지기</v>
          </cell>
          <cell r="I2026" t="str">
            <v>자석/열선감지기</v>
          </cell>
          <cell r="J2026" t="str">
            <v>철거(불용)</v>
          </cell>
          <cell r="K2026" t="str">
            <v>[시간내] 정보통신 기기류 감지기 자석/열선감지기 철거(불용)</v>
          </cell>
          <cell r="L2026" t="str">
            <v>개</v>
          </cell>
          <cell r="N2026">
            <v>10316</v>
          </cell>
          <cell r="Q2026" t="str">
            <v>단순정비</v>
          </cell>
          <cell r="R2026">
            <v>5025</v>
          </cell>
        </row>
        <row r="2027">
          <cell r="B2027">
            <v>20003104</v>
          </cell>
          <cell r="E2027" t="str">
            <v>단순공사</v>
          </cell>
          <cell r="F2027" t="str">
            <v>[시간내]</v>
          </cell>
          <cell r="G2027" t="str">
            <v>정보통신 기기류</v>
          </cell>
          <cell r="H2027" t="str">
            <v>감지기</v>
          </cell>
          <cell r="I2027" t="str">
            <v>자석/열선감지기</v>
          </cell>
          <cell r="J2027" t="str">
            <v>철거(재사용)</v>
          </cell>
          <cell r="K2027" t="str">
            <v>[시간내] 정보통신 기기류 감지기 자석/열선감지기 철거(재사용)</v>
          </cell>
          <cell r="L2027" t="str">
            <v>개</v>
          </cell>
          <cell r="N2027">
            <v>16507</v>
          </cell>
          <cell r="Q2027" t="str">
            <v>단순정비</v>
          </cell>
          <cell r="R2027">
            <v>8041</v>
          </cell>
        </row>
        <row r="2028">
          <cell r="B2028">
            <v>20003105</v>
          </cell>
          <cell r="E2028" t="str">
            <v>단순공사</v>
          </cell>
          <cell r="F2028" t="str">
            <v>[시간내]</v>
          </cell>
          <cell r="G2028" t="str">
            <v>정보통신 기기류</v>
          </cell>
          <cell r="H2028" t="str">
            <v>감지기</v>
          </cell>
          <cell r="I2028" t="str">
            <v>자석/열선감지기</v>
          </cell>
          <cell r="J2028" t="str">
            <v>이설</v>
          </cell>
          <cell r="K2028" t="str">
            <v>[시간내] 정보통신 기기류 감지기 자석/열선감지기 이설</v>
          </cell>
          <cell r="L2028" t="str">
            <v>개</v>
          </cell>
          <cell r="N2028">
            <v>37143</v>
          </cell>
          <cell r="Q2028" t="str">
            <v>단순정비</v>
          </cell>
          <cell r="R2028">
            <v>18093</v>
          </cell>
        </row>
        <row r="2029">
          <cell r="B2029">
            <v>20003106</v>
          </cell>
          <cell r="E2029" t="str">
            <v>단순공사</v>
          </cell>
          <cell r="F2029" t="str">
            <v>[시간내]</v>
          </cell>
          <cell r="G2029" t="str">
            <v>정보통신 기기류</v>
          </cell>
          <cell r="H2029" t="str">
            <v>감지기</v>
          </cell>
          <cell r="I2029" t="str">
            <v>셧터감지기</v>
          </cell>
          <cell r="J2029" t="str">
            <v>신증설</v>
          </cell>
          <cell r="K2029" t="str">
            <v>[시간내] 정보통신 기기류 감지기 셧터감지기 신증설</v>
          </cell>
          <cell r="L2029" t="str">
            <v>개</v>
          </cell>
          <cell r="N2029">
            <v>26531</v>
          </cell>
          <cell r="Q2029" t="str">
            <v>단순정비</v>
          </cell>
          <cell r="R2029">
            <v>12924</v>
          </cell>
        </row>
        <row r="2030">
          <cell r="B2030">
            <v>20003107</v>
          </cell>
          <cell r="E2030" t="str">
            <v>단순공사</v>
          </cell>
          <cell r="F2030" t="str">
            <v>[시간내]</v>
          </cell>
          <cell r="G2030" t="str">
            <v>정보통신 기기류</v>
          </cell>
          <cell r="H2030" t="str">
            <v>감지기</v>
          </cell>
          <cell r="I2030" t="str">
            <v>셧터감지기</v>
          </cell>
          <cell r="J2030" t="str">
            <v>철거(불용)</v>
          </cell>
          <cell r="K2030" t="str">
            <v>[시간내] 정보통신 기기류 감지기 셧터감지기 철거(불용)</v>
          </cell>
          <cell r="L2030" t="str">
            <v>개</v>
          </cell>
          <cell r="N2030">
            <v>13263</v>
          </cell>
          <cell r="Q2030" t="str">
            <v>단순정비</v>
          </cell>
          <cell r="R2030">
            <v>6460</v>
          </cell>
        </row>
        <row r="2031">
          <cell r="B2031">
            <v>20003108</v>
          </cell>
          <cell r="E2031" t="str">
            <v>단순공사</v>
          </cell>
          <cell r="F2031" t="str">
            <v>[시간내]</v>
          </cell>
          <cell r="G2031" t="str">
            <v>정보통신 기기류</v>
          </cell>
          <cell r="H2031" t="str">
            <v>감지기</v>
          </cell>
          <cell r="I2031" t="str">
            <v>셧터감지기</v>
          </cell>
          <cell r="J2031" t="str">
            <v>철거(재사용)</v>
          </cell>
          <cell r="K2031" t="str">
            <v>[시간내] 정보통신 기기류 감지기 셧터감지기 철거(재사용)</v>
          </cell>
          <cell r="L2031" t="str">
            <v>개</v>
          </cell>
          <cell r="N2031">
            <v>21223</v>
          </cell>
          <cell r="Q2031" t="str">
            <v>단순정비</v>
          </cell>
          <cell r="R2031">
            <v>10338</v>
          </cell>
        </row>
        <row r="2032">
          <cell r="B2032">
            <v>20003109</v>
          </cell>
          <cell r="E2032" t="str">
            <v>단순공사</v>
          </cell>
          <cell r="F2032" t="str">
            <v>[시간내]</v>
          </cell>
          <cell r="G2032" t="str">
            <v>정보통신 기기류</v>
          </cell>
          <cell r="H2032" t="str">
            <v>감지기</v>
          </cell>
          <cell r="I2032" t="str">
            <v>셧터감지기</v>
          </cell>
          <cell r="J2032" t="str">
            <v>이설</v>
          </cell>
          <cell r="K2032" t="str">
            <v>[시간내] 정보통신 기기류 감지기 셧터감지기 이설</v>
          </cell>
          <cell r="L2032" t="str">
            <v>개</v>
          </cell>
          <cell r="N2032">
            <v>47759</v>
          </cell>
          <cell r="Q2032" t="str">
            <v>단순정비</v>
          </cell>
          <cell r="R2032">
            <v>23265</v>
          </cell>
        </row>
        <row r="2033">
          <cell r="B2033">
            <v>20003110</v>
          </cell>
          <cell r="E2033" t="str">
            <v>단순공사</v>
          </cell>
          <cell r="F2033" t="str">
            <v>[시간내]</v>
          </cell>
          <cell r="G2033" t="str">
            <v>정보통신 기기류</v>
          </cell>
          <cell r="H2033" t="str">
            <v>감지기</v>
          </cell>
          <cell r="I2033" t="str">
            <v>E/M Lock</v>
          </cell>
          <cell r="J2033" t="str">
            <v>신증설</v>
          </cell>
          <cell r="K2033" t="str">
            <v>[시간내] 정보통신 기기류 감지기 E/M Lock 신증설</v>
          </cell>
          <cell r="L2033" t="str">
            <v>조</v>
          </cell>
          <cell r="N2033">
            <v>339543</v>
          </cell>
          <cell r="Q2033" t="str">
            <v>단순정비</v>
          </cell>
          <cell r="R2033">
            <v>165404</v>
          </cell>
        </row>
        <row r="2034">
          <cell r="B2034">
            <v>20003111</v>
          </cell>
          <cell r="E2034" t="str">
            <v>단순공사</v>
          </cell>
          <cell r="F2034" t="str">
            <v>[시간내]</v>
          </cell>
          <cell r="G2034" t="str">
            <v>정보통신 기기류</v>
          </cell>
          <cell r="H2034" t="str">
            <v>감지기</v>
          </cell>
          <cell r="I2034" t="str">
            <v>E/M Lock</v>
          </cell>
          <cell r="J2034" t="str">
            <v>철거(불용)</v>
          </cell>
          <cell r="K2034" t="str">
            <v>[시간내] 정보통신 기기류 감지기 E/M Lock 철거(불용)</v>
          </cell>
          <cell r="L2034" t="str">
            <v>조</v>
          </cell>
          <cell r="N2034">
            <v>101861</v>
          </cell>
          <cell r="Q2034" t="str">
            <v>단순정비</v>
          </cell>
          <cell r="R2034">
            <v>49620</v>
          </cell>
        </row>
        <row r="2035">
          <cell r="B2035">
            <v>20003112</v>
          </cell>
          <cell r="E2035" t="str">
            <v>단순공사</v>
          </cell>
          <cell r="F2035" t="str">
            <v>[시간내]</v>
          </cell>
          <cell r="G2035" t="str">
            <v>정보통신 기기류</v>
          </cell>
          <cell r="H2035" t="str">
            <v>감지기</v>
          </cell>
          <cell r="I2035" t="str">
            <v>E/M Lock</v>
          </cell>
          <cell r="J2035" t="str">
            <v>철거(재사용)</v>
          </cell>
          <cell r="K2035" t="str">
            <v>[시간내] 정보통신 기기류 감지기 E/M Lock 철거(재사용)</v>
          </cell>
          <cell r="L2035" t="str">
            <v>조</v>
          </cell>
          <cell r="N2035">
            <v>271636</v>
          </cell>
          <cell r="Q2035" t="str">
            <v>단순정비</v>
          </cell>
          <cell r="R2035">
            <v>132324</v>
          </cell>
        </row>
        <row r="2036">
          <cell r="B2036">
            <v>20003113</v>
          </cell>
          <cell r="E2036" t="str">
            <v>단순공사</v>
          </cell>
          <cell r="F2036" t="str">
            <v>[시간내]</v>
          </cell>
          <cell r="G2036" t="str">
            <v>정보통신 기기류</v>
          </cell>
          <cell r="H2036" t="str">
            <v>감지기</v>
          </cell>
          <cell r="I2036" t="str">
            <v>E/M Lock</v>
          </cell>
          <cell r="J2036" t="str">
            <v>이설</v>
          </cell>
          <cell r="K2036" t="str">
            <v>[시간내] 정보통신 기기류 감지기 E/M Lock 이설</v>
          </cell>
          <cell r="L2036" t="str">
            <v>조</v>
          </cell>
          <cell r="N2036">
            <v>611183</v>
          </cell>
          <cell r="Q2036" t="str">
            <v>단순정비</v>
          </cell>
          <cell r="R2036">
            <v>297731</v>
          </cell>
        </row>
        <row r="2037">
          <cell r="B2037">
            <v>20003114</v>
          </cell>
          <cell r="E2037" t="str">
            <v>단순공사</v>
          </cell>
          <cell r="F2037" t="str">
            <v>[시간내]</v>
          </cell>
          <cell r="G2037" t="str">
            <v>배전자동화 케이블 및 콘넥터류</v>
          </cell>
          <cell r="H2037" t="str">
            <v>케이블</v>
          </cell>
          <cell r="I2037" t="str">
            <v>광점퍼코드(1본)</v>
          </cell>
          <cell r="J2037" t="str">
            <v>신증설 2열 동시설치</v>
          </cell>
          <cell r="K2037" t="str">
            <v>[시간내] 배전자동화 케이블 및 콘넥터류 케이블 광점퍼코드(1본) 신증설 2열 동시설치</v>
          </cell>
          <cell r="L2037" t="str">
            <v>M</v>
          </cell>
          <cell r="N2037">
            <v>9437</v>
          </cell>
          <cell r="Q2037" t="str">
            <v>지장전주</v>
          </cell>
          <cell r="R2037">
            <v>3830</v>
          </cell>
        </row>
        <row r="2038">
          <cell r="B2038">
            <v>20003115</v>
          </cell>
          <cell r="E2038" t="str">
            <v>단순공사</v>
          </cell>
          <cell r="F2038" t="str">
            <v>[시간내]</v>
          </cell>
          <cell r="G2038" t="str">
            <v>배전자동화 케이블 및 콘넥터류</v>
          </cell>
          <cell r="H2038" t="str">
            <v>케이블</v>
          </cell>
          <cell r="I2038" t="str">
            <v>광점퍼코드(1본)</v>
          </cell>
          <cell r="J2038" t="str">
            <v>신증설 3열 동시설치</v>
          </cell>
          <cell r="K2038" t="str">
            <v>[시간내] 배전자동화 케이블 및 콘넥터류 케이블 광점퍼코드(1본) 신증설 3열 동시설치</v>
          </cell>
          <cell r="L2038" t="str">
            <v>M</v>
          </cell>
          <cell r="N2038">
            <v>13632</v>
          </cell>
          <cell r="Q2038" t="str">
            <v>지장전주</v>
          </cell>
          <cell r="R2038">
            <v>5533</v>
          </cell>
        </row>
        <row r="2039">
          <cell r="B2039">
            <v>20003116</v>
          </cell>
          <cell r="E2039" t="str">
            <v>단순공사</v>
          </cell>
          <cell r="F2039" t="str">
            <v>[시간내]</v>
          </cell>
          <cell r="G2039" t="str">
            <v>배전자동화 케이블 및 콘넥터류</v>
          </cell>
          <cell r="H2039" t="str">
            <v>케이블</v>
          </cell>
          <cell r="I2039" t="str">
            <v>광점퍼코드(1본)</v>
          </cell>
          <cell r="J2039" t="str">
            <v>신증설 4열 동시설치</v>
          </cell>
          <cell r="K2039" t="str">
            <v>[시간내] 배전자동화 케이블 및 콘넥터류 케이블 광점퍼코드(1본) 신증설 4열 동시설치</v>
          </cell>
          <cell r="L2039" t="str">
            <v>M</v>
          </cell>
          <cell r="N2039">
            <v>17826</v>
          </cell>
          <cell r="Q2039" t="str">
            <v>지장전주</v>
          </cell>
          <cell r="R2039">
            <v>7236</v>
          </cell>
        </row>
        <row r="2040">
          <cell r="B2040">
            <v>20003117</v>
          </cell>
          <cell r="E2040" t="str">
            <v>단순공사</v>
          </cell>
          <cell r="F2040" t="str">
            <v>[시간내]</v>
          </cell>
          <cell r="G2040" t="str">
            <v>배전자동화 케이블 및 콘넥터류</v>
          </cell>
          <cell r="H2040" t="str">
            <v>케이블</v>
          </cell>
          <cell r="I2040" t="str">
            <v>광점퍼코드(1본)</v>
          </cell>
          <cell r="J2040" t="str">
            <v>철거(불용) 2열 동시철거</v>
          </cell>
          <cell r="K2040" t="str">
            <v>[시간내] 배전자동화 케이블 및 콘넥터류 케이블 광점퍼코드(1본) 철거(불용) 2열 동시철거</v>
          </cell>
          <cell r="L2040" t="str">
            <v>M</v>
          </cell>
          <cell r="N2040">
            <v>2828</v>
          </cell>
          <cell r="Q2040" t="str">
            <v>지장전주</v>
          </cell>
          <cell r="R2040">
            <v>1148</v>
          </cell>
        </row>
        <row r="2041">
          <cell r="B2041">
            <v>20003118</v>
          </cell>
          <cell r="E2041" t="str">
            <v>단순공사</v>
          </cell>
          <cell r="F2041" t="str">
            <v>[시간내]</v>
          </cell>
          <cell r="G2041" t="str">
            <v>배전자동화 케이블 및 콘넥터류</v>
          </cell>
          <cell r="H2041" t="str">
            <v>케이블</v>
          </cell>
          <cell r="I2041" t="str">
            <v>광점퍼코드(1본)</v>
          </cell>
          <cell r="J2041" t="str">
            <v>철거(불용) 2열 동시철거</v>
          </cell>
          <cell r="K2041" t="str">
            <v>[시간내] 배전자동화 케이블 및 콘넥터류 케이블 광점퍼코드(1본) 철거(불용) 2열 동시철거</v>
          </cell>
          <cell r="L2041" t="str">
            <v>M</v>
          </cell>
          <cell r="N2041">
            <v>4085</v>
          </cell>
          <cell r="Q2041" t="str">
            <v>지장전주</v>
          </cell>
          <cell r="R2041">
            <v>1658</v>
          </cell>
        </row>
        <row r="2042">
          <cell r="B2042">
            <v>20003119</v>
          </cell>
          <cell r="E2042" t="str">
            <v>단순공사</v>
          </cell>
          <cell r="F2042" t="str">
            <v>[시간내]</v>
          </cell>
          <cell r="G2042" t="str">
            <v>배전자동화 케이블 및 콘넥터류</v>
          </cell>
          <cell r="H2042" t="str">
            <v>케이블</v>
          </cell>
          <cell r="I2042" t="str">
            <v>광점퍼코드(1본)</v>
          </cell>
          <cell r="J2042" t="str">
            <v>철거(불용) 2열 동시철거</v>
          </cell>
          <cell r="K2042" t="str">
            <v>[시간내] 배전자동화 케이블 및 콘넥터류 케이블 광점퍼코드(1본) 철거(불용) 2열 동시철거</v>
          </cell>
          <cell r="L2042" t="str">
            <v>M</v>
          </cell>
          <cell r="N2042">
            <v>5341</v>
          </cell>
          <cell r="Q2042" t="str">
            <v>지장전주</v>
          </cell>
          <cell r="R2042">
            <v>2168</v>
          </cell>
        </row>
        <row r="2043">
          <cell r="B2043">
            <v>20003020</v>
          </cell>
          <cell r="E2043" t="str">
            <v>단순공사</v>
          </cell>
          <cell r="F2043" t="str">
            <v>[시간외]</v>
          </cell>
          <cell r="G2043" t="str">
            <v>정보통신 케이블 및 콘넥터류</v>
          </cell>
          <cell r="H2043" t="str">
            <v>통신케이블</v>
          </cell>
          <cell r="I2043" t="str">
            <v>인터폰선 0.6mm x 2P_신증설 2열 동시설치</v>
          </cell>
          <cell r="J2043" t="str">
            <v>신증설</v>
          </cell>
          <cell r="K2043" t="str">
            <v>[시간외] 정보통신 케이블 및 콘넥터류 통신케이블 인터폰선 0.6mm x 2P_신증설 2열 동시설치 신증설</v>
          </cell>
          <cell r="L2043" t="str">
            <v>M</v>
          </cell>
          <cell r="M2043">
            <v>18196</v>
          </cell>
          <cell r="N2043">
            <v>18930</v>
          </cell>
          <cell r="Q2043" t="str">
            <v>단순정비</v>
          </cell>
          <cell r="R2043">
            <v>9221</v>
          </cell>
        </row>
        <row r="2044">
          <cell r="B2044">
            <v>20003021</v>
          </cell>
          <cell r="E2044" t="str">
            <v>단순공사</v>
          </cell>
          <cell r="F2044" t="str">
            <v>[시간외]</v>
          </cell>
          <cell r="G2044" t="str">
            <v>정보통신 케이블 및 콘넥터류</v>
          </cell>
          <cell r="H2044" t="str">
            <v>통신케이블</v>
          </cell>
          <cell r="I2044" t="str">
            <v>인터폰선 0.6mm x 2P_신증설 3열 동시설치</v>
          </cell>
          <cell r="J2044" t="str">
            <v>신증설</v>
          </cell>
          <cell r="K2044" t="str">
            <v>[시간외] 정보통신 케이블 및 콘넥터류 통신케이블 인터폰선 0.6mm x 2P_신증설 3열 동시설치 신증설</v>
          </cell>
          <cell r="L2044" t="str">
            <v>M</v>
          </cell>
          <cell r="M2044">
            <v>26283</v>
          </cell>
          <cell r="N2044">
            <v>27344</v>
          </cell>
          <cell r="Q2044" t="str">
            <v>단순정비</v>
          </cell>
          <cell r="R2044">
            <v>13320</v>
          </cell>
        </row>
        <row r="2045">
          <cell r="B2045">
            <v>20003022</v>
          </cell>
          <cell r="E2045" t="str">
            <v>단순공사</v>
          </cell>
          <cell r="F2045" t="str">
            <v>[시간외]</v>
          </cell>
          <cell r="G2045" t="str">
            <v>정보통신 케이블 및 콘넥터류</v>
          </cell>
          <cell r="H2045" t="str">
            <v>통신케이블</v>
          </cell>
          <cell r="I2045" t="str">
            <v>인터폰선 0.6mm x 2P_신증설 4열 동시설치</v>
          </cell>
          <cell r="J2045" t="str">
            <v>신증설</v>
          </cell>
          <cell r="K2045" t="str">
            <v>[시간외] 정보통신 케이블 및 콘넥터류 통신케이블 인터폰선 0.6mm x 2P_신증설 4열 동시설치 신증설</v>
          </cell>
          <cell r="L2045" t="str">
            <v>M</v>
          </cell>
          <cell r="M2045">
            <v>34371</v>
          </cell>
          <cell r="N2045">
            <v>35756</v>
          </cell>
          <cell r="Q2045" t="str">
            <v>단순정비</v>
          </cell>
          <cell r="R2045">
            <v>17418</v>
          </cell>
        </row>
        <row r="2046">
          <cell r="B2046">
            <v>20003023</v>
          </cell>
          <cell r="E2046" t="str">
            <v>단순공사</v>
          </cell>
          <cell r="F2046" t="str">
            <v>[시간외]</v>
          </cell>
          <cell r="G2046" t="str">
            <v>정보통신 케이블 및 콘넥터류</v>
          </cell>
          <cell r="H2046" t="str">
            <v>통신케이블</v>
          </cell>
          <cell r="I2046" t="str">
            <v>컴퓨터용 0.5㎟ x 4C 실드_신증설 2열 동시설치</v>
          </cell>
          <cell r="J2046" t="str">
            <v>신증설</v>
          </cell>
          <cell r="K2046" t="str">
            <v>[시간외] 정보통신 케이블 및 콘넥터류 통신케이블 컴퓨터용 0.5㎟ x 4C 실드_신증설 2열 동시설치 신증설</v>
          </cell>
          <cell r="L2046" t="str">
            <v>M</v>
          </cell>
          <cell r="M2046">
            <v>19264</v>
          </cell>
          <cell r="N2046">
            <v>20042</v>
          </cell>
          <cell r="Q2046" t="str">
            <v>단순정비</v>
          </cell>
          <cell r="R2046">
            <v>9763</v>
          </cell>
        </row>
        <row r="2047">
          <cell r="B2047">
            <v>20003024</v>
          </cell>
          <cell r="E2047" t="str">
            <v>단순공사</v>
          </cell>
          <cell r="F2047" t="str">
            <v>[시간외]</v>
          </cell>
          <cell r="G2047" t="str">
            <v>정보통신 케이블 및 콘넥터류</v>
          </cell>
          <cell r="H2047" t="str">
            <v>통신케이블</v>
          </cell>
          <cell r="I2047" t="str">
            <v>컴퓨터용 0.5㎟ x 4C 실드_신증설 3열 동시설치</v>
          </cell>
          <cell r="J2047" t="str">
            <v>신증설</v>
          </cell>
          <cell r="K2047" t="str">
            <v>[시간외] 정보통신 케이블 및 콘넥터류 통신케이블 컴퓨터용 0.5㎟ x 4C 실드_신증설 3열 동시설치 신증설</v>
          </cell>
          <cell r="L2047" t="str">
            <v>M</v>
          </cell>
          <cell r="M2047">
            <v>27826</v>
          </cell>
          <cell r="N2047">
            <v>28950</v>
          </cell>
          <cell r="Q2047" t="str">
            <v>단순정비</v>
          </cell>
          <cell r="R2047">
            <v>14102</v>
          </cell>
        </row>
        <row r="2048">
          <cell r="B2048">
            <v>20003025</v>
          </cell>
          <cell r="E2048" t="str">
            <v>단순공사</v>
          </cell>
          <cell r="F2048" t="str">
            <v>[시간외]</v>
          </cell>
          <cell r="G2048" t="str">
            <v>정보통신 케이블 및 콘넥터류</v>
          </cell>
          <cell r="H2048" t="str">
            <v>통신케이블</v>
          </cell>
          <cell r="I2048" t="str">
            <v>컴퓨터용 0.5㎟ x 4C 실드_신증설 4열 동시설치</v>
          </cell>
          <cell r="J2048" t="str">
            <v>신증설</v>
          </cell>
          <cell r="K2048" t="str">
            <v>[시간외] 정보통신 케이블 및 콘넥터류 통신케이블 컴퓨터용 0.5㎟ x 4C 실드_신증설 4열 동시설치 신증설</v>
          </cell>
          <cell r="L2048" t="str">
            <v>M</v>
          </cell>
          <cell r="M2048">
            <v>36388</v>
          </cell>
          <cell r="N2048">
            <v>37857</v>
          </cell>
          <cell r="Q2048" t="str">
            <v>단순정비</v>
          </cell>
          <cell r="R2048">
            <v>18441</v>
          </cell>
        </row>
        <row r="2049">
          <cell r="B2049">
            <v>20003026</v>
          </cell>
          <cell r="E2049" t="str">
            <v>단순공사</v>
          </cell>
          <cell r="F2049" t="str">
            <v>[시간외]</v>
          </cell>
          <cell r="G2049" t="str">
            <v>정보통신 케이블 및 콘넥터류</v>
          </cell>
          <cell r="H2049" t="str">
            <v>LAN케이블</v>
          </cell>
          <cell r="I2049" t="str">
            <v>UTP 4Pr_신증설 2열 동시설치</v>
          </cell>
          <cell r="J2049" t="str">
            <v>신증설</v>
          </cell>
          <cell r="K2049" t="str">
            <v>[시간외] 정보통신 케이블 및 콘넥터류 LAN케이블 UTP 4Pr_신증설 2열 동시설치 신증설</v>
          </cell>
          <cell r="L2049" t="str">
            <v>M</v>
          </cell>
          <cell r="M2049">
            <v>16053</v>
          </cell>
          <cell r="N2049">
            <v>16703</v>
          </cell>
          <cell r="Q2049" t="str">
            <v>단순정비</v>
          </cell>
          <cell r="R2049">
            <v>8136</v>
          </cell>
        </row>
        <row r="2050">
          <cell r="B2050">
            <v>20003027</v>
          </cell>
          <cell r="E2050" t="str">
            <v>단순공사</v>
          </cell>
          <cell r="F2050" t="str">
            <v>[시간외]</v>
          </cell>
          <cell r="G2050" t="str">
            <v>정보통신 케이블 및 콘넥터류</v>
          </cell>
          <cell r="H2050" t="str">
            <v>LAN케이블</v>
          </cell>
          <cell r="I2050" t="str">
            <v>UTP 4Pr_신증설 3열 동시설치</v>
          </cell>
          <cell r="J2050" t="str">
            <v>신증설</v>
          </cell>
          <cell r="K2050" t="str">
            <v>[시간외] 정보통신 케이블 및 콘넥터류 LAN케이블 UTP 4Pr_신증설 3열 동시설치 신증설</v>
          </cell>
          <cell r="L2050" t="str">
            <v>M</v>
          </cell>
          <cell r="M2050">
            <v>23188</v>
          </cell>
          <cell r="N2050">
            <v>24126</v>
          </cell>
          <cell r="Q2050" t="str">
            <v>단순정비</v>
          </cell>
          <cell r="R2050">
            <v>11752</v>
          </cell>
        </row>
        <row r="2051">
          <cell r="B2051">
            <v>20003028</v>
          </cell>
          <cell r="E2051" t="str">
            <v>단순공사</v>
          </cell>
          <cell r="F2051" t="str">
            <v>[시간외]</v>
          </cell>
          <cell r="G2051" t="str">
            <v>정보통신 케이블 및 콘넥터류</v>
          </cell>
          <cell r="H2051" t="str">
            <v>LAN케이블</v>
          </cell>
          <cell r="I2051" t="str">
            <v>UTP 4Pr_신증설 4열 동시설치</v>
          </cell>
          <cell r="J2051" t="str">
            <v>신증설</v>
          </cell>
          <cell r="K2051" t="str">
            <v>[시간외] 정보통신 케이블 및 콘넥터류 LAN케이블 UTP 4Pr_신증설 4열 동시설치 신증설</v>
          </cell>
          <cell r="L2051" t="str">
            <v>M</v>
          </cell>
          <cell r="M2051">
            <v>30322</v>
          </cell>
          <cell r="N2051">
            <v>31548</v>
          </cell>
          <cell r="Q2051" t="str">
            <v>단순정비</v>
          </cell>
          <cell r="R2051">
            <v>15368</v>
          </cell>
        </row>
        <row r="2052">
          <cell r="B2052">
            <v>20003029</v>
          </cell>
          <cell r="E2052" t="str">
            <v>단순공사</v>
          </cell>
          <cell r="F2052" t="str">
            <v>[시간외]</v>
          </cell>
          <cell r="G2052" t="str">
            <v>정보통신 케이블 및 콘넥터류</v>
          </cell>
          <cell r="H2052" t="str">
            <v>LAN케이블</v>
          </cell>
          <cell r="I2052" t="str">
            <v>UTP 4Pr(행사/회의지원)_신증설 2열 동시설치</v>
          </cell>
          <cell r="J2052" t="str">
            <v>신증설</v>
          </cell>
          <cell r="K2052" t="str">
            <v>[시간외] 정보통신 케이블 및 콘넥터류 LAN케이블 UTP 4Pr(행사/회의지원)_신증설 2열 동시설치 신증설</v>
          </cell>
          <cell r="L2052" t="str">
            <v>M</v>
          </cell>
          <cell r="M2052">
            <v>12839</v>
          </cell>
          <cell r="N2052">
            <v>13358</v>
          </cell>
          <cell r="Q2052" t="str">
            <v>단순정비</v>
          </cell>
          <cell r="R2052">
            <v>6507</v>
          </cell>
        </row>
        <row r="2053">
          <cell r="B2053">
            <v>20003030</v>
          </cell>
          <cell r="E2053" t="str">
            <v>단순공사</v>
          </cell>
          <cell r="F2053" t="str">
            <v>[시간외]</v>
          </cell>
          <cell r="G2053" t="str">
            <v>정보통신 케이블 및 콘넥터류</v>
          </cell>
          <cell r="H2053" t="str">
            <v>LAN케이블</v>
          </cell>
          <cell r="I2053" t="str">
            <v>UTP 4Pr(행사/회의지원)_신증설 3열 동시설치</v>
          </cell>
          <cell r="J2053" t="str">
            <v>신증설</v>
          </cell>
          <cell r="K2053" t="str">
            <v>[시간외] 정보통신 케이블 및 콘넥터류 LAN케이블 UTP 4Pr(행사/회의지원)_신증설 3열 동시설치 신증설</v>
          </cell>
          <cell r="L2053" t="str">
            <v>M</v>
          </cell>
          <cell r="M2053">
            <v>18546</v>
          </cell>
          <cell r="N2053">
            <v>19293</v>
          </cell>
          <cell r="Q2053" t="str">
            <v>단순정비</v>
          </cell>
          <cell r="R2053">
            <v>9398</v>
          </cell>
        </row>
        <row r="2054">
          <cell r="B2054">
            <v>20003031</v>
          </cell>
          <cell r="E2054" t="str">
            <v>단순공사</v>
          </cell>
          <cell r="F2054" t="str">
            <v>[시간외]</v>
          </cell>
          <cell r="G2054" t="str">
            <v>정보통신 케이블 및 콘넥터류</v>
          </cell>
          <cell r="H2054" t="str">
            <v>LAN케이블</v>
          </cell>
          <cell r="I2054" t="str">
            <v>UTP 4Pr(행사/회의지원)_신증설 4열 동시설치</v>
          </cell>
          <cell r="J2054" t="str">
            <v>신증설</v>
          </cell>
          <cell r="K2054" t="str">
            <v>[시간외] 정보통신 케이블 및 콘넥터류 LAN케이블 UTP 4Pr(행사/회의지원)_신증설 4열 동시설치 신증설</v>
          </cell>
          <cell r="L2054" t="str">
            <v>M</v>
          </cell>
          <cell r="M2054">
            <v>24252</v>
          </cell>
          <cell r="N2054">
            <v>25230</v>
          </cell>
          <cell r="Q2054" t="str">
            <v>단순정비</v>
          </cell>
          <cell r="R2054">
            <v>12290</v>
          </cell>
        </row>
        <row r="2055">
          <cell r="B2055">
            <v>20003032</v>
          </cell>
          <cell r="E2055" t="str">
            <v>단순공사</v>
          </cell>
          <cell r="F2055" t="str">
            <v>[시간외]</v>
          </cell>
          <cell r="G2055" t="str">
            <v>정보통신 케이블 및 콘넥터류</v>
          </cell>
          <cell r="H2055" t="str">
            <v>동축케이블</v>
          </cell>
          <cell r="I2055" t="str">
            <v>5C-2V_신증설 2열 동시설치</v>
          </cell>
          <cell r="J2055" t="str">
            <v>신증설</v>
          </cell>
          <cell r="K2055" t="str">
            <v>[시간외] 정보통신 케이블 및 콘넥터류 동축케이블 5C-2V_신증설 2열 동시설치 신증설</v>
          </cell>
          <cell r="L2055" t="str">
            <v>M</v>
          </cell>
          <cell r="M2055">
            <v>18196</v>
          </cell>
          <cell r="N2055">
            <v>18930</v>
          </cell>
          <cell r="Q2055" t="str">
            <v>단순정비</v>
          </cell>
          <cell r="R2055">
            <v>9221</v>
          </cell>
        </row>
        <row r="2056">
          <cell r="B2056">
            <v>20003033</v>
          </cell>
          <cell r="E2056" t="str">
            <v>단순공사</v>
          </cell>
          <cell r="F2056" t="str">
            <v>[시간외]</v>
          </cell>
          <cell r="G2056" t="str">
            <v>정보통신 케이블 및 콘넥터류</v>
          </cell>
          <cell r="H2056" t="str">
            <v>동축케이블</v>
          </cell>
          <cell r="I2056" t="str">
            <v>5C-2V_신증설 3열 동시설치</v>
          </cell>
          <cell r="J2056" t="str">
            <v>신증설</v>
          </cell>
          <cell r="K2056" t="str">
            <v>[시간외] 정보통신 케이블 및 콘넥터류 동축케이블 5C-2V_신증설 3열 동시설치 신증설</v>
          </cell>
          <cell r="L2056" t="str">
            <v>M</v>
          </cell>
          <cell r="M2056">
            <v>26283</v>
          </cell>
          <cell r="N2056">
            <v>27344</v>
          </cell>
          <cell r="Q2056" t="str">
            <v>단순정비</v>
          </cell>
          <cell r="R2056">
            <v>13320</v>
          </cell>
        </row>
        <row r="2057">
          <cell r="B2057">
            <v>20003034</v>
          </cell>
          <cell r="E2057" t="str">
            <v>단순공사</v>
          </cell>
          <cell r="F2057" t="str">
            <v>[시간외]</v>
          </cell>
          <cell r="G2057" t="str">
            <v>정보통신 케이블 및 콘넥터류</v>
          </cell>
          <cell r="H2057" t="str">
            <v>동축케이블</v>
          </cell>
          <cell r="I2057" t="str">
            <v>5C-2V_신증설 4열 동시설치</v>
          </cell>
          <cell r="J2057" t="str">
            <v>신증설</v>
          </cell>
          <cell r="K2057" t="str">
            <v>[시간외] 정보통신 케이블 및 콘넥터류 동축케이블 5C-2V_신증설 4열 동시설치 신증설</v>
          </cell>
          <cell r="L2057" t="str">
            <v>M</v>
          </cell>
          <cell r="M2057">
            <v>34371</v>
          </cell>
          <cell r="N2057">
            <v>35756</v>
          </cell>
          <cell r="Q2057" t="str">
            <v>단순정비</v>
          </cell>
          <cell r="R2057">
            <v>17418</v>
          </cell>
        </row>
        <row r="2058">
          <cell r="B2058">
            <v>20003035</v>
          </cell>
          <cell r="E2058" t="str">
            <v>단순공사</v>
          </cell>
          <cell r="F2058" t="str">
            <v>[시간외]</v>
          </cell>
          <cell r="G2058" t="str">
            <v>정보통신 케이블 및 콘넥터류</v>
          </cell>
          <cell r="H2058" t="str">
            <v>전원케이블</v>
          </cell>
          <cell r="I2058" t="str">
            <v>600V VCT 2.5㎟ x 2C_신증설 2열 동시설치</v>
          </cell>
          <cell r="J2058" t="str">
            <v>신증설</v>
          </cell>
          <cell r="K2058" t="str">
            <v>[시간외] 정보통신 케이블 및 콘넥터류 전원케이블 600V VCT 2.5㎟ x 2C_신증설 2열 동시설치 신증설</v>
          </cell>
          <cell r="L2058" t="str">
            <v>M</v>
          </cell>
          <cell r="M2058">
            <v>14983</v>
          </cell>
          <cell r="N2058">
            <v>15587</v>
          </cell>
          <cell r="Q2058" t="str">
            <v>단순정비</v>
          </cell>
          <cell r="R2058">
            <v>7593</v>
          </cell>
        </row>
        <row r="2059">
          <cell r="B2059">
            <v>20003036</v>
          </cell>
          <cell r="E2059" t="str">
            <v>단순공사</v>
          </cell>
          <cell r="F2059" t="str">
            <v>[시간외]</v>
          </cell>
          <cell r="G2059" t="str">
            <v>정보통신 케이블 및 콘넥터류</v>
          </cell>
          <cell r="H2059" t="str">
            <v>전원케이블</v>
          </cell>
          <cell r="I2059" t="str">
            <v>600V VCT 2.5㎟ x 2C_신증설 3열 동시설치</v>
          </cell>
          <cell r="J2059" t="str">
            <v>신증설</v>
          </cell>
          <cell r="K2059" t="str">
            <v>[시간외] 정보통신 케이블 및 콘넥터류 전원케이블 600V VCT 2.5㎟ x 2C_신증설 3열 동시설치 신증설</v>
          </cell>
          <cell r="L2059" t="str">
            <v>M</v>
          </cell>
          <cell r="M2059">
            <v>21641</v>
          </cell>
          <cell r="N2059">
            <v>22515</v>
          </cell>
          <cell r="Q2059" t="str">
            <v>단순정비</v>
          </cell>
          <cell r="R2059">
            <v>10967</v>
          </cell>
        </row>
        <row r="2060">
          <cell r="B2060">
            <v>20003037</v>
          </cell>
          <cell r="E2060" t="str">
            <v>단순공사</v>
          </cell>
          <cell r="F2060" t="str">
            <v>[시간외]</v>
          </cell>
          <cell r="G2060" t="str">
            <v>정보통신 케이블 및 콘넥터류</v>
          </cell>
          <cell r="H2060" t="str">
            <v>전원케이블</v>
          </cell>
          <cell r="I2060" t="str">
            <v>600V VCT 2.5㎟ x 2C_신증설 4열 동시설치</v>
          </cell>
          <cell r="J2060" t="str">
            <v>신증설</v>
          </cell>
          <cell r="K2060" t="str">
            <v>[시간외] 정보통신 케이블 및 콘넥터류 전원케이블 600V VCT 2.5㎟ x 2C_신증설 4열 동시설치 신증설</v>
          </cell>
          <cell r="L2060" t="str">
            <v>M</v>
          </cell>
          <cell r="M2060">
            <v>28300</v>
          </cell>
          <cell r="N2060">
            <v>29442</v>
          </cell>
          <cell r="Q2060" t="str">
            <v>단순정비</v>
          </cell>
          <cell r="R2060">
            <v>14342</v>
          </cell>
        </row>
        <row r="2061">
          <cell r="B2061">
            <v>20003038</v>
          </cell>
          <cell r="E2061" t="str">
            <v>단순공사</v>
          </cell>
          <cell r="F2061" t="str">
            <v>[시간외]</v>
          </cell>
          <cell r="G2061" t="str">
            <v>정보통신 케이블 및 콘넥터류</v>
          </cell>
          <cell r="H2061" t="str">
            <v>전원케이블</v>
          </cell>
          <cell r="I2061" t="str">
            <v>600V VCT 2.5㎟ x 3C_신증설 2열 동시설치</v>
          </cell>
          <cell r="J2061" t="str">
            <v>신증설</v>
          </cell>
          <cell r="K2061" t="str">
            <v>[시간외] 정보통신 케이블 및 콘넥터류 전원케이블 600V VCT 2.5㎟ x 3C_신증설 2열 동시설치 신증설</v>
          </cell>
          <cell r="L2061" t="str">
            <v>M</v>
          </cell>
          <cell r="M2061">
            <v>20337</v>
          </cell>
          <cell r="N2061">
            <v>21158</v>
          </cell>
          <cell r="Q2061" t="str">
            <v>단순정비</v>
          </cell>
          <cell r="R2061">
            <v>10306</v>
          </cell>
        </row>
        <row r="2062">
          <cell r="B2062">
            <v>20003039</v>
          </cell>
          <cell r="E2062" t="str">
            <v>단순공사</v>
          </cell>
          <cell r="F2062" t="str">
            <v>[시간외]</v>
          </cell>
          <cell r="G2062" t="str">
            <v>정보통신 케이블 및 콘넥터류</v>
          </cell>
          <cell r="H2062" t="str">
            <v>전원케이블</v>
          </cell>
          <cell r="I2062" t="str">
            <v>600V VCT 2.5㎟ x 3C_신증설 3열 동시설치</v>
          </cell>
          <cell r="J2062" t="str">
            <v>신증설</v>
          </cell>
          <cell r="K2062" t="str">
            <v>[시간외] 정보통신 케이블 및 콘넥터류 전원케이블 600V VCT 2.5㎟ x 3C_신증설 3열 동시설치 신증설</v>
          </cell>
          <cell r="L2062" t="str">
            <v>M</v>
          </cell>
          <cell r="M2062">
            <v>29376</v>
          </cell>
          <cell r="N2062">
            <v>30561</v>
          </cell>
          <cell r="Q2062" t="str">
            <v>단순정비</v>
          </cell>
          <cell r="R2062">
            <v>14887</v>
          </cell>
        </row>
        <row r="2063">
          <cell r="B2063">
            <v>20003040</v>
          </cell>
          <cell r="E2063" t="str">
            <v>단순공사</v>
          </cell>
          <cell r="F2063" t="str">
            <v>[시간외]</v>
          </cell>
          <cell r="G2063" t="str">
            <v>정보통신 케이블 및 콘넥터류</v>
          </cell>
          <cell r="H2063" t="str">
            <v>전원케이블</v>
          </cell>
          <cell r="I2063" t="str">
            <v>600V VCT 2.5㎟ x 3C_신증설 4열 동시설치</v>
          </cell>
          <cell r="J2063" t="str">
            <v>신증설</v>
          </cell>
          <cell r="K2063" t="str">
            <v>[시간외] 정보통신 케이블 및 콘넥터류 전원케이블 600V VCT 2.5㎟ x 3C_신증설 4열 동시설치 신증설</v>
          </cell>
          <cell r="L2063" t="str">
            <v>M</v>
          </cell>
          <cell r="M2063">
            <v>38414</v>
          </cell>
          <cell r="N2063">
            <v>39963</v>
          </cell>
          <cell r="Q2063" t="str">
            <v>단순정비</v>
          </cell>
          <cell r="R2063">
            <v>19467</v>
          </cell>
        </row>
        <row r="2064">
          <cell r="B2064">
            <v>20003041</v>
          </cell>
          <cell r="E2064" t="str">
            <v>단순공사</v>
          </cell>
          <cell r="F2064" t="str">
            <v>[시간외]</v>
          </cell>
          <cell r="G2064" t="str">
            <v>정보통신 케이블 및 콘넥터류</v>
          </cell>
          <cell r="H2064" t="str">
            <v>제어케이블</v>
          </cell>
          <cell r="I2064" t="str">
            <v>CVV-S 1.5㎟ x 2C_신증설 2열 동시설치</v>
          </cell>
          <cell r="J2064" t="str">
            <v>신증설</v>
          </cell>
          <cell r="K2064" t="str">
            <v>[시간외] 정보통신 케이블 및 콘넥터류 제어케이블 CVV-S 1.5㎟ x 2C_신증설 2열 동시설치 신증설</v>
          </cell>
          <cell r="L2064" t="str">
            <v>M</v>
          </cell>
          <cell r="M2064">
            <v>12839</v>
          </cell>
          <cell r="N2064">
            <v>13358</v>
          </cell>
          <cell r="Q2064" t="str">
            <v>단순정비</v>
          </cell>
          <cell r="R2064">
            <v>6507</v>
          </cell>
        </row>
        <row r="2065">
          <cell r="B2065">
            <v>20003042</v>
          </cell>
          <cell r="E2065" t="str">
            <v>단순공사</v>
          </cell>
          <cell r="F2065" t="str">
            <v>[시간외]</v>
          </cell>
          <cell r="G2065" t="str">
            <v>정보통신 케이블 및 콘넥터류</v>
          </cell>
          <cell r="H2065" t="str">
            <v>제어케이블</v>
          </cell>
          <cell r="I2065" t="str">
            <v>CVV-S 1.5㎟ x 2C_신증설 3열 동시설치</v>
          </cell>
          <cell r="J2065" t="str">
            <v>신증설</v>
          </cell>
          <cell r="K2065" t="str">
            <v>[시간외] 정보통신 케이블 및 콘넥터류 제어케이블 CVV-S 1.5㎟ x 2C_신증설 3열 동시설치 신증설</v>
          </cell>
          <cell r="L2065" t="str">
            <v>M</v>
          </cell>
          <cell r="M2065">
            <v>18546</v>
          </cell>
          <cell r="N2065">
            <v>19293</v>
          </cell>
          <cell r="Q2065" t="str">
            <v>단순정비</v>
          </cell>
          <cell r="R2065">
            <v>9398</v>
          </cell>
        </row>
        <row r="2066">
          <cell r="B2066">
            <v>20003043</v>
          </cell>
          <cell r="E2066" t="str">
            <v>단순공사</v>
          </cell>
          <cell r="F2066" t="str">
            <v>[시간외]</v>
          </cell>
          <cell r="G2066" t="str">
            <v>정보통신 케이블 및 콘넥터류</v>
          </cell>
          <cell r="H2066" t="str">
            <v>제어케이블</v>
          </cell>
          <cell r="I2066" t="str">
            <v>CVV-S 1.5㎟ x 2C_신증설 4열 동시설치</v>
          </cell>
          <cell r="J2066" t="str">
            <v>신증설</v>
          </cell>
          <cell r="K2066" t="str">
            <v>[시간외] 정보통신 케이블 및 콘넥터류 제어케이블 CVV-S 1.5㎟ x 2C_신증설 4열 동시설치 신증설</v>
          </cell>
          <cell r="L2066" t="str">
            <v>M</v>
          </cell>
          <cell r="M2066">
            <v>24252</v>
          </cell>
          <cell r="N2066">
            <v>25230</v>
          </cell>
          <cell r="Q2066" t="str">
            <v>단순정비</v>
          </cell>
          <cell r="R2066">
            <v>12290</v>
          </cell>
        </row>
        <row r="2067">
          <cell r="B2067">
            <v>20003044</v>
          </cell>
          <cell r="E2067" t="str">
            <v>단순공사</v>
          </cell>
          <cell r="F2067" t="str">
            <v>[시간외]</v>
          </cell>
          <cell r="G2067" t="str">
            <v>정보통신 케이블 및 콘넥터류</v>
          </cell>
          <cell r="H2067" t="str">
            <v>전원케이블</v>
          </cell>
          <cell r="I2067" t="str">
            <v>FR-8 4㎟ x 3C_신증설 2열 동시설치</v>
          </cell>
          <cell r="J2067" t="str">
            <v>신증설</v>
          </cell>
          <cell r="K2067" t="str">
            <v>[시간외] 정보통신 케이블 및 콘넥터류 전원케이블 FR-8 4㎟ x 3C_신증설 2열 동시설치 신증설</v>
          </cell>
          <cell r="L2067" t="str">
            <v>M</v>
          </cell>
          <cell r="M2067">
            <v>23551</v>
          </cell>
          <cell r="N2067">
            <v>24500</v>
          </cell>
          <cell r="Q2067" t="str">
            <v>단순정비</v>
          </cell>
          <cell r="R2067">
            <v>11934</v>
          </cell>
        </row>
        <row r="2068">
          <cell r="B2068">
            <v>20003045</v>
          </cell>
          <cell r="E2068" t="str">
            <v>단순공사</v>
          </cell>
          <cell r="F2068" t="str">
            <v>[시간외]</v>
          </cell>
          <cell r="G2068" t="str">
            <v>정보통신 케이블 및 콘넥터류</v>
          </cell>
          <cell r="H2068" t="str">
            <v>전원케이블</v>
          </cell>
          <cell r="I2068" t="str">
            <v>FR-8 4㎟ x 3C_신증설 3열 동시설치</v>
          </cell>
          <cell r="J2068" t="str">
            <v>신증설</v>
          </cell>
          <cell r="K2068" t="str">
            <v>[시간외] 정보통신 케이블 및 콘넥터류 전원케이블 FR-8 4㎟ x 3C_신증설 3열 동시설치 신증설</v>
          </cell>
          <cell r="L2068" t="str">
            <v>M</v>
          </cell>
          <cell r="M2068">
            <v>34018</v>
          </cell>
          <cell r="N2068">
            <v>35388</v>
          </cell>
          <cell r="Q2068" t="str">
            <v>단순정비</v>
          </cell>
          <cell r="R2068">
            <v>17238</v>
          </cell>
        </row>
        <row r="2069">
          <cell r="B2069">
            <v>20003046</v>
          </cell>
          <cell r="E2069" t="str">
            <v>단순공사</v>
          </cell>
          <cell r="F2069" t="str">
            <v>[시간외]</v>
          </cell>
          <cell r="G2069" t="str">
            <v>정보통신 케이블 및 콘넥터류</v>
          </cell>
          <cell r="H2069" t="str">
            <v>전원케이블</v>
          </cell>
          <cell r="I2069" t="str">
            <v>FR-8 4㎟ x 3C_신증설 4열 동시설치</v>
          </cell>
          <cell r="J2069" t="str">
            <v>신증설</v>
          </cell>
          <cell r="K2069" t="str">
            <v>[시간외] 정보통신 케이블 및 콘넥터류 전원케이블 FR-8 4㎟ x 3C_신증설 4열 동시설치 신증설</v>
          </cell>
          <cell r="L2069" t="str">
            <v>M</v>
          </cell>
          <cell r="M2069">
            <v>44484</v>
          </cell>
          <cell r="N2069">
            <v>46278</v>
          </cell>
          <cell r="Q2069" t="str">
            <v>단순정비</v>
          </cell>
          <cell r="R2069">
            <v>22543</v>
          </cell>
        </row>
        <row r="2070">
          <cell r="B2070">
            <v>20003047</v>
          </cell>
          <cell r="E2070" t="str">
            <v>단순공사</v>
          </cell>
          <cell r="F2070" t="str">
            <v>[시간외]</v>
          </cell>
          <cell r="G2070" t="str">
            <v>정보통신 케이블 및 콘넥터류</v>
          </cell>
          <cell r="H2070" t="str">
            <v>전원케이블</v>
          </cell>
          <cell r="I2070" t="str">
            <v>FR-8 6㎟ x 3C_신증설 2열 동시설치</v>
          </cell>
          <cell r="J2070" t="str">
            <v>신증설</v>
          </cell>
          <cell r="K2070" t="str">
            <v>[시간외] 정보통신 케이블 및 콘넥터류 전원케이블 FR-8 6㎟ x 3C_신증설 2열 동시설치 신증설</v>
          </cell>
          <cell r="L2070" t="str">
            <v>M</v>
          </cell>
          <cell r="M2070">
            <v>27827</v>
          </cell>
          <cell r="N2070">
            <v>28958</v>
          </cell>
          <cell r="Q2070" t="str">
            <v>단순정비</v>
          </cell>
          <cell r="R2070">
            <v>14106</v>
          </cell>
        </row>
        <row r="2071">
          <cell r="B2071">
            <v>20003048</v>
          </cell>
          <cell r="E2071" t="str">
            <v>단순공사</v>
          </cell>
          <cell r="F2071" t="str">
            <v>[시간외]</v>
          </cell>
          <cell r="G2071" t="str">
            <v>정보통신 케이블 및 콘넥터류</v>
          </cell>
          <cell r="H2071" t="str">
            <v>전원케이블</v>
          </cell>
          <cell r="I2071" t="str">
            <v>FR-8 6㎟ x 3C_신증설 3열 동시설치</v>
          </cell>
          <cell r="J2071" t="str">
            <v>신증설</v>
          </cell>
          <cell r="K2071" t="str">
            <v>[시간외] 정보통신 케이블 및 콘넥터류 전원케이블 FR-8 6㎟ x 3C_신증설 3열 동시설치 신증설</v>
          </cell>
          <cell r="L2071" t="str">
            <v>M</v>
          </cell>
          <cell r="M2071">
            <v>40194</v>
          </cell>
          <cell r="N2071">
            <v>41828</v>
          </cell>
          <cell r="Q2071" t="str">
            <v>단순정비</v>
          </cell>
          <cell r="R2071">
            <v>20376</v>
          </cell>
        </row>
        <row r="2072">
          <cell r="B2072">
            <v>20003049</v>
          </cell>
          <cell r="E2072" t="str">
            <v>단순공사</v>
          </cell>
          <cell r="F2072" t="str">
            <v>[시간외]</v>
          </cell>
          <cell r="G2072" t="str">
            <v>정보통신 케이블 및 콘넥터류</v>
          </cell>
          <cell r="H2072" t="str">
            <v>전원케이블</v>
          </cell>
          <cell r="I2072" t="str">
            <v>FR-8 6㎟ x 3C_신증설 4열 동시설치</v>
          </cell>
          <cell r="J2072" t="str">
            <v>신증설</v>
          </cell>
          <cell r="K2072" t="str">
            <v>[시간외] 정보통신 케이블 및 콘넥터류 전원케이블 FR-8 6㎟ x 3C_신증설 4열 동시설치 신증설</v>
          </cell>
          <cell r="L2072" t="str">
            <v>M</v>
          </cell>
          <cell r="M2072">
            <v>52562</v>
          </cell>
          <cell r="N2072">
            <v>54698</v>
          </cell>
          <cell r="Q2072" t="str">
            <v>단순정비</v>
          </cell>
          <cell r="R2072">
            <v>26645</v>
          </cell>
        </row>
        <row r="2073">
          <cell r="B2073">
            <v>20003050</v>
          </cell>
          <cell r="E2073" t="str">
            <v>단순공사</v>
          </cell>
          <cell r="F2073" t="str">
            <v>[시간외]</v>
          </cell>
          <cell r="G2073" t="str">
            <v>배전자동화 케이블 및 콘넥터류</v>
          </cell>
          <cell r="H2073" t="str">
            <v>접지케이블</v>
          </cell>
          <cell r="I2073" t="str">
            <v>접지케이블(10㎟이하)_신증설 2열 동시설치</v>
          </cell>
          <cell r="J2073" t="str">
            <v>신증설</v>
          </cell>
          <cell r="K2073" t="str">
            <v>[시간외] 배전자동화 케이블 및 콘넥터류 접지케이블 접지케이블(10㎟이하)_신증설 2열 동시설치 신증설</v>
          </cell>
          <cell r="L2073" t="str">
            <v>M</v>
          </cell>
          <cell r="M2073">
            <v>14392</v>
          </cell>
          <cell r="N2073">
            <v>15468</v>
          </cell>
          <cell r="Q2073" t="str">
            <v>지장전주</v>
          </cell>
          <cell r="R2073">
            <v>6279</v>
          </cell>
        </row>
        <row r="2074">
          <cell r="B2074">
            <v>20003051</v>
          </cell>
          <cell r="E2074" t="str">
            <v>단순공사</v>
          </cell>
          <cell r="F2074" t="str">
            <v>[시간외]</v>
          </cell>
          <cell r="G2074" t="str">
            <v>배전자동화 케이블 및 콘넥터류</v>
          </cell>
          <cell r="H2074" t="str">
            <v>접지케이블</v>
          </cell>
          <cell r="I2074" t="str">
            <v>접지케이블(10㎟이하)_신증설 3열 동시설치</v>
          </cell>
          <cell r="J2074" t="str">
            <v>신증설</v>
          </cell>
          <cell r="K2074" t="str">
            <v>[시간외] 배전자동화 케이블 및 콘넥터류 접지케이블 접지케이블(10㎟이하)_신증설 3열 동시설치 신증설</v>
          </cell>
          <cell r="L2074" t="str">
            <v>M</v>
          </cell>
          <cell r="M2074">
            <v>20789</v>
          </cell>
          <cell r="N2074">
            <v>22343</v>
          </cell>
          <cell r="Q2074" t="str">
            <v>지장전주</v>
          </cell>
          <cell r="R2074">
            <v>9070</v>
          </cell>
        </row>
        <row r="2075">
          <cell r="B2075">
            <v>20003052</v>
          </cell>
          <cell r="E2075" t="str">
            <v>단순공사</v>
          </cell>
          <cell r="F2075" t="str">
            <v>[시간외]</v>
          </cell>
          <cell r="G2075" t="str">
            <v>배전자동화 케이블 및 콘넥터류</v>
          </cell>
          <cell r="H2075" t="str">
            <v>접지케이블</v>
          </cell>
          <cell r="I2075" t="str">
            <v>접지케이블(10㎟이하)_신증설 4열 동시설치</v>
          </cell>
          <cell r="J2075" t="str">
            <v>신증설</v>
          </cell>
          <cell r="K2075" t="str">
            <v>[시간외] 배전자동화 케이블 및 콘넥터류 접지케이블 접지케이블(10㎟이하)_신증설 4열 동시설치 신증설</v>
          </cell>
          <cell r="L2075" t="str">
            <v>M</v>
          </cell>
          <cell r="M2075">
            <v>27185</v>
          </cell>
          <cell r="N2075">
            <v>29219</v>
          </cell>
          <cell r="Q2075" t="str">
            <v>지장전주</v>
          </cell>
          <cell r="R2075">
            <v>11861</v>
          </cell>
        </row>
        <row r="2076">
          <cell r="B2076">
            <v>20003053</v>
          </cell>
          <cell r="E2076" t="str">
            <v>단순공사</v>
          </cell>
          <cell r="F2076" t="str">
            <v>[시간외]</v>
          </cell>
          <cell r="G2076" t="str">
            <v>정보통신 케이블 및 콘넥터류</v>
          </cell>
          <cell r="H2076" t="str">
            <v>스피커케이블</v>
          </cell>
          <cell r="I2076" t="str">
            <v>5.6㎟-4C이하(바닥)_신증설 2열 동시설치</v>
          </cell>
          <cell r="J2076" t="str">
            <v>신증설</v>
          </cell>
          <cell r="K2076" t="str">
            <v>[시간외] 정보통신 케이블 및 콘넥터류 스피커케이블 5.6㎟-4C이하(바닥)_신증설 2열 동시설치 신증설</v>
          </cell>
          <cell r="L2076" t="str">
            <v>M</v>
          </cell>
          <cell r="M2076">
            <v>9551</v>
          </cell>
          <cell r="N2076">
            <v>10239</v>
          </cell>
          <cell r="Q2076" t="str">
            <v>단순정비</v>
          </cell>
          <cell r="R2076">
            <v>4987</v>
          </cell>
        </row>
        <row r="2077">
          <cell r="B2077">
            <v>20003054</v>
          </cell>
          <cell r="E2077" t="str">
            <v>단순공사</v>
          </cell>
          <cell r="F2077" t="str">
            <v>[시간외]</v>
          </cell>
          <cell r="G2077" t="str">
            <v>정보통신 케이블 및 콘넥터류</v>
          </cell>
          <cell r="H2077" t="str">
            <v>스피커케이블</v>
          </cell>
          <cell r="I2077" t="str">
            <v>5.6㎟-4C이하(바닥)_신증설 3열 동시설치</v>
          </cell>
          <cell r="J2077" t="str">
            <v>신증설</v>
          </cell>
          <cell r="K2077" t="str">
            <v>[시간외] 정보통신 케이블 및 콘넥터류 스피커케이블 5.6㎟-4C이하(바닥)_신증설 3열 동시설치 신증설</v>
          </cell>
          <cell r="L2077" t="str">
            <v>M</v>
          </cell>
          <cell r="M2077">
            <v>13796</v>
          </cell>
          <cell r="N2077">
            <v>14789</v>
          </cell>
          <cell r="Q2077" t="str">
            <v>단순정비</v>
          </cell>
          <cell r="R2077">
            <v>7204</v>
          </cell>
        </row>
        <row r="2078">
          <cell r="B2078">
            <v>20003055</v>
          </cell>
          <cell r="E2078" t="str">
            <v>단순공사</v>
          </cell>
          <cell r="F2078" t="str">
            <v>[시간외]</v>
          </cell>
          <cell r="G2078" t="str">
            <v>정보통신 케이블 및 콘넥터류</v>
          </cell>
          <cell r="H2078" t="str">
            <v>스피커케이블</v>
          </cell>
          <cell r="I2078" t="str">
            <v>5.6㎟-4C이하(바닥)_신증설 4열 동시설치</v>
          </cell>
          <cell r="J2078" t="str">
            <v>신증설</v>
          </cell>
          <cell r="K2078" t="str">
            <v>[시간외] 정보통신 케이블 및 콘넥터류 스피커케이블 5.6㎟-4C이하(바닥)_신증설 4열 동시설치 신증설</v>
          </cell>
          <cell r="L2078" t="str">
            <v>M</v>
          </cell>
          <cell r="M2078">
            <v>18041</v>
          </cell>
          <cell r="N2078">
            <v>19340</v>
          </cell>
          <cell r="Q2078" t="str">
            <v>단순정비</v>
          </cell>
          <cell r="R2078">
            <v>9421</v>
          </cell>
        </row>
        <row r="2079">
          <cell r="B2079">
            <v>20003056</v>
          </cell>
          <cell r="E2079" t="str">
            <v>단순공사</v>
          </cell>
          <cell r="F2079" t="str">
            <v>[시간외]</v>
          </cell>
          <cell r="G2079" t="str">
            <v>정보통신 케이블 및 콘넥터류</v>
          </cell>
          <cell r="H2079" t="str">
            <v>스피커케이블</v>
          </cell>
          <cell r="I2079" t="str">
            <v>5.6㎟-4C이하(천장)_신증설 2열 동시설치</v>
          </cell>
          <cell r="J2079" t="str">
            <v>신증설</v>
          </cell>
          <cell r="K2079" t="str">
            <v>[시간외] 정보통신 케이블 및 콘넥터류 스피커케이블 5.6㎟-4C이하(천장)_신증설 2열 동시설치 신증설</v>
          </cell>
          <cell r="L2079" t="str">
            <v>M</v>
          </cell>
          <cell r="M2079">
            <v>11458</v>
          </cell>
          <cell r="N2079">
            <v>12293</v>
          </cell>
          <cell r="Q2079" t="str">
            <v>단순정비</v>
          </cell>
          <cell r="R2079">
            <v>5988</v>
          </cell>
        </row>
        <row r="2080">
          <cell r="B2080">
            <v>20003057</v>
          </cell>
          <cell r="E2080" t="str">
            <v>단순공사</v>
          </cell>
          <cell r="F2080" t="str">
            <v>[시간외]</v>
          </cell>
          <cell r="G2080" t="str">
            <v>정보통신 케이블 및 콘넥터류</v>
          </cell>
          <cell r="H2080" t="str">
            <v>스피커케이블</v>
          </cell>
          <cell r="I2080" t="str">
            <v>5.6㎟-4C이하(천장)_신증설 3열 동시설치</v>
          </cell>
          <cell r="J2080" t="str">
            <v>신증설</v>
          </cell>
          <cell r="K2080" t="str">
            <v>[시간외] 정보통신 케이블 및 콘넥터류 스피커케이블 5.6㎟-4C이하(천장)_신증설 3열 동시설치 신증설</v>
          </cell>
          <cell r="L2080" t="str">
            <v>M</v>
          </cell>
          <cell r="M2080">
            <v>16551</v>
          </cell>
          <cell r="N2080">
            <v>17757</v>
          </cell>
          <cell r="Q2080" t="str">
            <v>단순정비</v>
          </cell>
          <cell r="R2080">
            <v>8650</v>
          </cell>
        </row>
        <row r="2081">
          <cell r="B2081">
            <v>20003058</v>
          </cell>
          <cell r="E2081" t="str">
            <v>단순공사</v>
          </cell>
          <cell r="F2081" t="str">
            <v>[시간외]</v>
          </cell>
          <cell r="G2081" t="str">
            <v>정보통신 케이블 및 콘넥터류</v>
          </cell>
          <cell r="H2081" t="str">
            <v>스피커케이블</v>
          </cell>
          <cell r="I2081" t="str">
            <v>5.6㎟-4C이하(천장)_신증설 4열 동시설치</v>
          </cell>
          <cell r="J2081" t="str">
            <v>신증설</v>
          </cell>
          <cell r="K2081" t="str">
            <v>[시간외] 정보통신 케이블 및 콘넥터류 스피커케이블 5.6㎟-4C이하(천장)_신증설 4열 동시설치 신증설</v>
          </cell>
          <cell r="L2081" t="str">
            <v>M</v>
          </cell>
          <cell r="M2081">
            <v>21643</v>
          </cell>
          <cell r="N2081">
            <v>23220</v>
          </cell>
          <cell r="Q2081" t="str">
            <v>단순정비</v>
          </cell>
          <cell r="R2081">
            <v>11311</v>
          </cell>
        </row>
        <row r="2082">
          <cell r="B2082">
            <v>20003059</v>
          </cell>
          <cell r="E2082" t="str">
            <v>단순공사</v>
          </cell>
          <cell r="F2082" t="str">
            <v>[시간외]</v>
          </cell>
          <cell r="G2082" t="str">
            <v>정보통신 케이블 및 콘넥터류</v>
          </cell>
          <cell r="H2082" t="str">
            <v>통신케이블</v>
          </cell>
          <cell r="I2082" t="str">
            <v>인터폰선 0.6mm x 2P_신증설 2열 동시설치</v>
          </cell>
          <cell r="J2082" t="str">
            <v>철거(불용)</v>
          </cell>
          <cell r="K2082" t="str">
            <v>[시간외] 정보통신 케이블 및 콘넥터류 통신케이블 인터폰선 0.6mm x 2P_신증설 2열 동시설치 철거(불용)</v>
          </cell>
          <cell r="L2082" t="str">
            <v>M</v>
          </cell>
          <cell r="M2082">
            <v>9098</v>
          </cell>
          <cell r="N2082">
            <v>9461</v>
          </cell>
          <cell r="Q2082" t="str">
            <v>단순정비</v>
          </cell>
          <cell r="R2082">
            <v>4608</v>
          </cell>
        </row>
        <row r="2083">
          <cell r="B2083">
            <v>20003060</v>
          </cell>
          <cell r="E2083" t="str">
            <v>단순공사</v>
          </cell>
          <cell r="F2083" t="str">
            <v>[시간외]</v>
          </cell>
          <cell r="G2083" t="str">
            <v>정보통신 케이블 및 콘넥터류</v>
          </cell>
          <cell r="H2083" t="str">
            <v>통신케이블</v>
          </cell>
          <cell r="I2083" t="str">
            <v>인터폰선 0.6mm x 2P_신증설 3열 동시설치</v>
          </cell>
          <cell r="J2083" t="str">
            <v>철거(불용)</v>
          </cell>
          <cell r="K2083" t="str">
            <v>[시간외] 정보통신 케이블 및 콘넥터류 통신케이블 인터폰선 0.6mm x 2P_신증설 3열 동시설치 철거(불용)</v>
          </cell>
          <cell r="L2083" t="str">
            <v>M</v>
          </cell>
          <cell r="M2083">
            <v>13142</v>
          </cell>
          <cell r="N2083">
            <v>13665</v>
          </cell>
          <cell r="Q2083" t="str">
            <v>단순정비</v>
          </cell>
          <cell r="R2083">
            <v>6656</v>
          </cell>
        </row>
        <row r="2084">
          <cell r="B2084">
            <v>20003061</v>
          </cell>
          <cell r="E2084" t="str">
            <v>단순공사</v>
          </cell>
          <cell r="F2084" t="str">
            <v>[시간외]</v>
          </cell>
          <cell r="G2084" t="str">
            <v>정보통신 케이블 및 콘넥터류</v>
          </cell>
          <cell r="H2084" t="str">
            <v>통신케이블</v>
          </cell>
          <cell r="I2084" t="str">
            <v>인터폰선 0.6mm x 2P_신증설 4열 동시설치</v>
          </cell>
          <cell r="J2084" t="str">
            <v>철거(불용)</v>
          </cell>
          <cell r="K2084" t="str">
            <v>[시간외] 정보통신 케이블 및 콘넥터류 통신케이블 인터폰선 0.6mm x 2P_신증설 4열 동시설치 철거(불용)</v>
          </cell>
          <cell r="L2084" t="str">
            <v>M</v>
          </cell>
          <cell r="M2084">
            <v>17185</v>
          </cell>
          <cell r="N2084">
            <v>17871</v>
          </cell>
          <cell r="Q2084" t="str">
            <v>단순정비</v>
          </cell>
          <cell r="R2084">
            <v>8705</v>
          </cell>
        </row>
        <row r="2085">
          <cell r="B2085">
            <v>20003062</v>
          </cell>
          <cell r="E2085" t="str">
            <v>단순공사</v>
          </cell>
          <cell r="F2085" t="str">
            <v>[시간외]</v>
          </cell>
          <cell r="G2085" t="str">
            <v>정보통신 케이블 및 콘넥터류</v>
          </cell>
          <cell r="H2085" t="str">
            <v>통신케이블</v>
          </cell>
          <cell r="I2085" t="str">
            <v>컴퓨터용 0.5㎟ x 4C 실드_신증설 2열 동시설치</v>
          </cell>
          <cell r="J2085" t="str">
            <v>철거(불용)</v>
          </cell>
          <cell r="K2085" t="str">
            <v>[시간외] 정보통신 케이블 및 콘넥터류 통신케이블 컴퓨터용 0.5㎟ x 4C 실드_신증설 2열 동시설치 철거(불용)</v>
          </cell>
          <cell r="L2085" t="str">
            <v>M</v>
          </cell>
          <cell r="M2085">
            <v>5779</v>
          </cell>
          <cell r="N2085">
            <v>6008</v>
          </cell>
          <cell r="Q2085" t="str">
            <v>단순정비</v>
          </cell>
          <cell r="R2085">
            <v>2926</v>
          </cell>
        </row>
        <row r="2086">
          <cell r="B2086">
            <v>20003063</v>
          </cell>
          <cell r="E2086" t="str">
            <v>단순공사</v>
          </cell>
          <cell r="F2086" t="str">
            <v>[시간외]</v>
          </cell>
          <cell r="G2086" t="str">
            <v>정보통신 케이블 및 콘넥터류</v>
          </cell>
          <cell r="H2086" t="str">
            <v>통신케이블</v>
          </cell>
          <cell r="I2086" t="str">
            <v>컴퓨터용 0.5㎟ x 4C 실드_신증설 3열 동시설치</v>
          </cell>
          <cell r="J2086" t="str">
            <v>철거(불용)</v>
          </cell>
          <cell r="K2086" t="str">
            <v>[시간외] 정보통신 케이블 및 콘넥터류 통신케이블 컴퓨터용 0.5㎟ x 4C 실드_신증설 3열 동시설치 철거(불용)</v>
          </cell>
          <cell r="L2086" t="str">
            <v>M</v>
          </cell>
          <cell r="M2086">
            <v>8348</v>
          </cell>
          <cell r="N2086">
            <v>8678</v>
          </cell>
          <cell r="Q2086" t="str">
            <v>단순정비</v>
          </cell>
          <cell r="R2086">
            <v>4227</v>
          </cell>
        </row>
        <row r="2087">
          <cell r="B2087">
            <v>20003064</v>
          </cell>
          <cell r="E2087" t="str">
            <v>단순공사</v>
          </cell>
          <cell r="F2087" t="str">
            <v>[시간외]</v>
          </cell>
          <cell r="G2087" t="str">
            <v>정보통신 케이블 및 콘넥터류</v>
          </cell>
          <cell r="H2087" t="str">
            <v>통신케이블</v>
          </cell>
          <cell r="I2087" t="str">
            <v>컴퓨터용 0.5㎟ x 4C 실드_신증설 4열 동시설치</v>
          </cell>
          <cell r="J2087" t="str">
            <v>철거(불용)</v>
          </cell>
          <cell r="K2087" t="str">
            <v>[시간외] 정보통신 케이블 및 콘넥터류 통신케이블 컴퓨터용 0.5㎟ x 4C 실드_신증설 4열 동시설치 철거(불용)</v>
          </cell>
          <cell r="L2087" t="str">
            <v>M</v>
          </cell>
          <cell r="M2087">
            <v>10916</v>
          </cell>
          <cell r="N2087">
            <v>11348</v>
          </cell>
          <cell r="Q2087" t="str">
            <v>단순정비</v>
          </cell>
          <cell r="R2087">
            <v>5528</v>
          </cell>
        </row>
        <row r="2088">
          <cell r="B2088">
            <v>20003065</v>
          </cell>
          <cell r="E2088" t="str">
            <v>단순공사</v>
          </cell>
          <cell r="F2088" t="str">
            <v>[시간외]</v>
          </cell>
          <cell r="G2088" t="str">
            <v>정보통신 케이블 및 콘넥터류</v>
          </cell>
          <cell r="H2088" t="str">
            <v>LAN케이블</v>
          </cell>
          <cell r="I2088" t="str">
            <v>UTP 4Pr_신증설 2열 동시설치</v>
          </cell>
          <cell r="J2088" t="str">
            <v>철거(불용)</v>
          </cell>
          <cell r="K2088" t="str">
            <v>[시간외] 정보통신 케이블 및 콘넥터류 LAN케이블 UTP 4Pr_신증설 2열 동시설치 철거(불용)</v>
          </cell>
          <cell r="L2088" t="str">
            <v>M</v>
          </cell>
          <cell r="M2088">
            <v>4816</v>
          </cell>
          <cell r="N2088">
            <v>5009</v>
          </cell>
          <cell r="Q2088" t="str">
            <v>단순정비</v>
          </cell>
          <cell r="R2088">
            <v>2440</v>
          </cell>
        </row>
        <row r="2089">
          <cell r="B2089">
            <v>20003066</v>
          </cell>
          <cell r="E2089" t="str">
            <v>단순공사</v>
          </cell>
          <cell r="F2089" t="str">
            <v>[시간외]</v>
          </cell>
          <cell r="G2089" t="str">
            <v>정보통신 케이블 및 콘넥터류</v>
          </cell>
          <cell r="H2089" t="str">
            <v>LAN케이블</v>
          </cell>
          <cell r="I2089" t="str">
            <v>UTP 4Pr_신증설 3열 동시설치</v>
          </cell>
          <cell r="J2089" t="str">
            <v>철거(불용)</v>
          </cell>
          <cell r="K2089" t="str">
            <v>[시간외] 정보통신 케이블 및 콘넥터류 LAN케이블 UTP 4Pr_신증설 3열 동시설치 철거(불용)</v>
          </cell>
          <cell r="L2089" t="str">
            <v>M</v>
          </cell>
          <cell r="M2089">
            <v>6956</v>
          </cell>
          <cell r="N2089">
            <v>7235</v>
          </cell>
          <cell r="Q2089" t="str">
            <v>단순정비</v>
          </cell>
          <cell r="R2089">
            <v>3524</v>
          </cell>
        </row>
        <row r="2090">
          <cell r="B2090">
            <v>20003067</v>
          </cell>
          <cell r="E2090" t="str">
            <v>단순공사</v>
          </cell>
          <cell r="F2090" t="str">
            <v>[시간외]</v>
          </cell>
          <cell r="G2090" t="str">
            <v>정보통신 케이블 및 콘넥터류</v>
          </cell>
          <cell r="H2090" t="str">
            <v>LAN케이블</v>
          </cell>
          <cell r="I2090" t="str">
            <v>UTP 4Pr_신증설 4열 동시설치</v>
          </cell>
          <cell r="J2090" t="str">
            <v>철거(불용)</v>
          </cell>
          <cell r="K2090" t="str">
            <v>[시간외] 정보통신 케이블 및 콘넥터류 LAN케이블 UTP 4Pr_신증설 4열 동시설치 철거(불용)</v>
          </cell>
          <cell r="L2090" t="str">
            <v>M</v>
          </cell>
          <cell r="M2090">
            <v>9097</v>
          </cell>
          <cell r="N2090">
            <v>9461</v>
          </cell>
          <cell r="Q2090" t="str">
            <v>단순정비</v>
          </cell>
          <cell r="R2090">
            <v>4608</v>
          </cell>
        </row>
        <row r="2091">
          <cell r="B2091">
            <v>20003068</v>
          </cell>
          <cell r="E2091" t="str">
            <v>단순공사</v>
          </cell>
          <cell r="F2091" t="str">
            <v>[시간외]</v>
          </cell>
          <cell r="G2091" t="str">
            <v>정보통신 케이블 및 콘넥터류</v>
          </cell>
          <cell r="H2091" t="str">
            <v>LAN케이블</v>
          </cell>
          <cell r="I2091" t="str">
            <v>UTP 4Pr(행사/회의지원)_신증설 2열 동시설치</v>
          </cell>
          <cell r="J2091" t="str">
            <v>철거(불용)</v>
          </cell>
          <cell r="K2091" t="str">
            <v>[시간외] 정보통신 케이블 및 콘넥터류 LAN케이블 UTP 4Pr(행사/회의지원)_신증설 2열 동시설치 철거(불용)</v>
          </cell>
          <cell r="L2091" t="str">
            <v>M</v>
          </cell>
          <cell r="M2091">
            <v>3852</v>
          </cell>
          <cell r="N2091">
            <v>13358</v>
          </cell>
          <cell r="Q2091" t="str">
            <v>단순정비</v>
          </cell>
          <cell r="R2091">
            <v>6507</v>
          </cell>
        </row>
        <row r="2092">
          <cell r="B2092">
            <v>20003069</v>
          </cell>
          <cell r="E2092" t="str">
            <v>단순공사</v>
          </cell>
          <cell r="F2092" t="str">
            <v>[시간외]</v>
          </cell>
          <cell r="G2092" t="str">
            <v>정보통신 케이블 및 콘넥터류</v>
          </cell>
          <cell r="H2092" t="str">
            <v>LAN케이블</v>
          </cell>
          <cell r="I2092" t="str">
            <v>UTP 4Pr(행사/회의지원)_신증설 3열 동시설치</v>
          </cell>
          <cell r="J2092" t="str">
            <v>철거(불용)</v>
          </cell>
          <cell r="K2092" t="str">
            <v>[시간외] 정보통신 케이블 및 콘넥터류 LAN케이블 UTP 4Pr(행사/회의지원)_신증설 3열 동시설치 철거(불용)</v>
          </cell>
          <cell r="L2092" t="str">
            <v>M</v>
          </cell>
          <cell r="M2092">
            <v>5564</v>
          </cell>
          <cell r="N2092">
            <v>19293</v>
          </cell>
          <cell r="Q2092" t="str">
            <v>단순정비</v>
          </cell>
          <cell r="R2092">
            <v>9398</v>
          </cell>
        </row>
        <row r="2093">
          <cell r="B2093">
            <v>20003070</v>
          </cell>
          <cell r="E2093" t="str">
            <v>단순공사</v>
          </cell>
          <cell r="F2093" t="str">
            <v>[시간외]</v>
          </cell>
          <cell r="G2093" t="str">
            <v>정보통신 케이블 및 콘넥터류</v>
          </cell>
          <cell r="H2093" t="str">
            <v>LAN케이블</v>
          </cell>
          <cell r="I2093" t="str">
            <v>UTP 4Pr(행사/회의지원)_신증설 4열 동시설치</v>
          </cell>
          <cell r="J2093" t="str">
            <v>철거(불용)</v>
          </cell>
          <cell r="K2093" t="str">
            <v>[시간외] 정보통신 케이블 및 콘넥터류 LAN케이블 UTP 4Pr(행사/회의지원)_신증설 4열 동시설치 철거(불용)</v>
          </cell>
          <cell r="L2093" t="str">
            <v>M</v>
          </cell>
          <cell r="M2093">
            <v>7276</v>
          </cell>
          <cell r="N2093">
            <v>25230</v>
          </cell>
          <cell r="Q2093" t="str">
            <v>단순정비</v>
          </cell>
          <cell r="R2093">
            <v>12290</v>
          </cell>
        </row>
        <row r="2094">
          <cell r="B2094">
            <v>20003071</v>
          </cell>
          <cell r="E2094" t="str">
            <v>단순공사</v>
          </cell>
          <cell r="F2094" t="str">
            <v>[시간외]</v>
          </cell>
          <cell r="G2094" t="str">
            <v>정보통신 케이블 및 콘넥터류</v>
          </cell>
          <cell r="H2094" t="str">
            <v>동축케이블</v>
          </cell>
          <cell r="I2094" t="str">
            <v>5C-2V_신증설 2열 동시설치</v>
          </cell>
          <cell r="J2094" t="str">
            <v>철거(불용)</v>
          </cell>
          <cell r="K2094" t="str">
            <v>[시간외] 정보통신 케이블 및 콘넥터류 동축케이블 5C-2V_신증설 2열 동시설치 철거(불용)</v>
          </cell>
          <cell r="L2094" t="str">
            <v>M</v>
          </cell>
          <cell r="M2094">
            <v>9098</v>
          </cell>
          <cell r="N2094">
            <v>9461</v>
          </cell>
          <cell r="Q2094" t="str">
            <v>단순정비</v>
          </cell>
          <cell r="R2094">
            <v>4608</v>
          </cell>
        </row>
        <row r="2095">
          <cell r="B2095">
            <v>20003072</v>
          </cell>
          <cell r="E2095" t="str">
            <v>단순공사</v>
          </cell>
          <cell r="F2095" t="str">
            <v>[시간외]</v>
          </cell>
          <cell r="G2095" t="str">
            <v>정보통신 케이블 및 콘넥터류</v>
          </cell>
          <cell r="H2095" t="str">
            <v>동축케이블</v>
          </cell>
          <cell r="I2095" t="str">
            <v>5C-2V_신증설 3열 동시설치</v>
          </cell>
          <cell r="J2095" t="str">
            <v>철거(불용)</v>
          </cell>
          <cell r="K2095" t="str">
            <v>[시간외] 정보통신 케이블 및 콘넥터류 동축케이블 5C-2V_신증설 3열 동시설치 철거(불용)</v>
          </cell>
          <cell r="L2095" t="str">
            <v>M</v>
          </cell>
          <cell r="M2095">
            <v>13142</v>
          </cell>
          <cell r="N2095">
            <v>13665</v>
          </cell>
          <cell r="Q2095" t="str">
            <v>단순정비</v>
          </cell>
          <cell r="R2095">
            <v>6656</v>
          </cell>
        </row>
        <row r="2096">
          <cell r="B2096">
            <v>20003073</v>
          </cell>
          <cell r="E2096" t="str">
            <v>단순공사</v>
          </cell>
          <cell r="F2096" t="str">
            <v>[시간외]</v>
          </cell>
          <cell r="G2096" t="str">
            <v>정보통신 케이블 및 콘넥터류</v>
          </cell>
          <cell r="H2096" t="str">
            <v>동축케이블</v>
          </cell>
          <cell r="I2096" t="str">
            <v>5C-2V_신증설 4열 동시설치</v>
          </cell>
          <cell r="J2096" t="str">
            <v>철거(불용)</v>
          </cell>
          <cell r="K2096" t="str">
            <v>[시간외] 정보통신 케이블 및 콘넥터류 동축케이블 5C-2V_신증설 4열 동시설치 철거(불용)</v>
          </cell>
          <cell r="L2096" t="str">
            <v>M</v>
          </cell>
          <cell r="M2096">
            <v>17185</v>
          </cell>
          <cell r="N2096">
            <v>17871</v>
          </cell>
          <cell r="Q2096" t="str">
            <v>단순정비</v>
          </cell>
          <cell r="R2096">
            <v>8705</v>
          </cell>
        </row>
        <row r="2097">
          <cell r="B2097">
            <v>20003074</v>
          </cell>
          <cell r="E2097" t="str">
            <v>단순공사</v>
          </cell>
          <cell r="F2097" t="str">
            <v>[시간외]</v>
          </cell>
          <cell r="G2097" t="str">
            <v>정보통신 케이블 및 콘넥터류</v>
          </cell>
          <cell r="H2097" t="str">
            <v>전원케이블</v>
          </cell>
          <cell r="I2097" t="str">
            <v>600V VCT 2.5㎟ x 2C_신증설 2열 동시설치</v>
          </cell>
          <cell r="J2097" t="str">
            <v>철거(불용)</v>
          </cell>
          <cell r="K2097" t="str">
            <v>[시간외] 정보통신 케이블 및 콘넥터류 전원케이블 600V VCT 2.5㎟ x 2C_신증설 2열 동시설치 철거(불용)</v>
          </cell>
          <cell r="L2097" t="str">
            <v>M</v>
          </cell>
          <cell r="M2097">
            <v>7491</v>
          </cell>
          <cell r="N2097">
            <v>7787</v>
          </cell>
          <cell r="Q2097" t="str">
            <v>단순정비</v>
          </cell>
          <cell r="R2097">
            <v>3793</v>
          </cell>
        </row>
        <row r="2098">
          <cell r="B2098">
            <v>20003075</v>
          </cell>
          <cell r="E2098" t="str">
            <v>단순공사</v>
          </cell>
          <cell r="F2098" t="str">
            <v>[시간외]</v>
          </cell>
          <cell r="G2098" t="str">
            <v>정보통신 케이블 및 콘넥터류</v>
          </cell>
          <cell r="H2098" t="str">
            <v>전원케이블</v>
          </cell>
          <cell r="I2098" t="str">
            <v>600V VCT 2.5㎟ x 2C_신증설 3열 동시설치</v>
          </cell>
          <cell r="J2098" t="str">
            <v>철거(불용)</v>
          </cell>
          <cell r="K2098" t="str">
            <v>[시간외] 정보통신 케이블 및 콘넥터류 전원케이블 600V VCT 2.5㎟ x 2C_신증설 3열 동시설치 철거(불용)</v>
          </cell>
          <cell r="L2098" t="str">
            <v>M</v>
          </cell>
          <cell r="M2098">
            <v>10821</v>
          </cell>
          <cell r="N2098">
            <v>11247</v>
          </cell>
          <cell r="Q2098" t="str">
            <v>단순정비</v>
          </cell>
          <cell r="R2098">
            <v>5478</v>
          </cell>
        </row>
        <row r="2099">
          <cell r="B2099">
            <v>20003076</v>
          </cell>
          <cell r="E2099" t="str">
            <v>단순공사</v>
          </cell>
          <cell r="F2099" t="str">
            <v>[시간외]</v>
          </cell>
          <cell r="G2099" t="str">
            <v>정보통신 케이블 및 콘넥터류</v>
          </cell>
          <cell r="H2099" t="str">
            <v>전원케이블</v>
          </cell>
          <cell r="I2099" t="str">
            <v>600V VCT 2.5㎟ x 2C_신증설 4열 동시설치</v>
          </cell>
          <cell r="J2099" t="str">
            <v>철거(불용)</v>
          </cell>
          <cell r="K2099" t="str">
            <v>[시간외] 정보통신 케이블 및 콘넥터류 전원케이블 600V VCT 2.5㎟ x 2C_신증설 4열 동시설치 철거(불용)</v>
          </cell>
          <cell r="L2099" t="str">
            <v>M</v>
          </cell>
          <cell r="M2099">
            <v>14150</v>
          </cell>
          <cell r="N2099">
            <v>14709</v>
          </cell>
          <cell r="Q2099" t="str">
            <v>단순정비</v>
          </cell>
          <cell r="R2099">
            <v>7165</v>
          </cell>
        </row>
        <row r="2100">
          <cell r="B2100">
            <v>20003077</v>
          </cell>
          <cell r="E2100" t="str">
            <v>단순공사</v>
          </cell>
          <cell r="F2100" t="str">
            <v>[시간외]</v>
          </cell>
          <cell r="G2100" t="str">
            <v>정보통신 케이블 및 콘넥터류</v>
          </cell>
          <cell r="H2100" t="str">
            <v>전원케이블</v>
          </cell>
          <cell r="I2100" t="str">
            <v>600V VCT 2.5㎟ x 3C_신증설 2열 동시설치</v>
          </cell>
          <cell r="J2100" t="str">
            <v>철거(불용)</v>
          </cell>
          <cell r="K2100" t="str">
            <v>[시간외] 정보통신 케이블 및 콘넥터류 전원케이블 600V VCT 2.5㎟ x 3C_신증설 2열 동시설치 철거(불용)</v>
          </cell>
          <cell r="L2100" t="str">
            <v>M</v>
          </cell>
          <cell r="M2100">
            <v>10168</v>
          </cell>
          <cell r="N2100">
            <v>10578</v>
          </cell>
          <cell r="Q2100" t="str">
            <v>단순정비</v>
          </cell>
          <cell r="R2100">
            <v>5152</v>
          </cell>
        </row>
        <row r="2101">
          <cell r="B2101">
            <v>20003078</v>
          </cell>
          <cell r="E2101" t="str">
            <v>단순공사</v>
          </cell>
          <cell r="F2101" t="str">
            <v>[시간외]</v>
          </cell>
          <cell r="G2101" t="str">
            <v>정보통신 케이블 및 콘넥터류</v>
          </cell>
          <cell r="H2101" t="str">
            <v>전원케이블</v>
          </cell>
          <cell r="I2101" t="str">
            <v>600V VCT 2.5㎟ x 3C_신증설 3열 동시설치</v>
          </cell>
          <cell r="J2101" t="str">
            <v>철거(불용)</v>
          </cell>
          <cell r="K2101" t="str">
            <v>[시간외] 정보통신 케이블 및 콘넥터류 전원케이블 600V VCT 2.5㎟ x 3C_신증설 3열 동시설치 철거(불용)</v>
          </cell>
          <cell r="L2101" t="str">
            <v>M</v>
          </cell>
          <cell r="M2101">
            <v>14688</v>
          </cell>
          <cell r="N2101">
            <v>15281</v>
          </cell>
          <cell r="Q2101" t="str">
            <v>단순정비</v>
          </cell>
          <cell r="R2101">
            <v>7443</v>
          </cell>
        </row>
        <row r="2102">
          <cell r="B2102">
            <v>20003079</v>
          </cell>
          <cell r="E2102" t="str">
            <v>단순공사</v>
          </cell>
          <cell r="F2102" t="str">
            <v>[시간외]</v>
          </cell>
          <cell r="G2102" t="str">
            <v>정보통신 케이블 및 콘넥터류</v>
          </cell>
          <cell r="H2102" t="str">
            <v>전원케이블</v>
          </cell>
          <cell r="I2102" t="str">
            <v>600V VCT 2.5㎟ x 3C_신증설 4열 동시설치</v>
          </cell>
          <cell r="J2102" t="str">
            <v>철거(불용)</v>
          </cell>
          <cell r="K2102" t="str">
            <v>[시간외] 정보통신 케이블 및 콘넥터류 전원케이블 600V VCT 2.5㎟ x 3C_신증설 4열 동시설치 철거(불용)</v>
          </cell>
          <cell r="L2102" t="str">
            <v>M</v>
          </cell>
          <cell r="M2102">
            <v>19207</v>
          </cell>
          <cell r="N2102">
            <v>19982</v>
          </cell>
          <cell r="Q2102" t="str">
            <v>단순정비</v>
          </cell>
          <cell r="R2102">
            <v>9734</v>
          </cell>
        </row>
        <row r="2103">
          <cell r="B2103">
            <v>20003080</v>
          </cell>
          <cell r="E2103" t="str">
            <v>단순공사</v>
          </cell>
          <cell r="F2103" t="str">
            <v>[시간외]</v>
          </cell>
          <cell r="G2103" t="str">
            <v>정보통신 케이블 및 콘넥터류</v>
          </cell>
          <cell r="H2103" t="str">
            <v>제어케이블</v>
          </cell>
          <cell r="I2103" t="str">
            <v>CVV-S 1.5㎟ x 2C_신증설 2열 동시설치</v>
          </cell>
          <cell r="J2103" t="str">
            <v>철거(불용)</v>
          </cell>
          <cell r="K2103" t="str">
            <v>[시간외] 정보통신 케이블 및 콘넥터류 제어케이블 CVV-S 1.5㎟ x 2C_신증설 2열 동시설치 철거(불용)</v>
          </cell>
          <cell r="L2103" t="str">
            <v>M</v>
          </cell>
          <cell r="M2103">
            <v>6420</v>
          </cell>
          <cell r="N2103">
            <v>6675</v>
          </cell>
          <cell r="Q2103" t="str">
            <v>단순정비</v>
          </cell>
          <cell r="R2103">
            <v>3251</v>
          </cell>
        </row>
        <row r="2104">
          <cell r="B2104">
            <v>20003081</v>
          </cell>
          <cell r="E2104" t="str">
            <v>단순공사</v>
          </cell>
          <cell r="F2104" t="str">
            <v>[시간외]</v>
          </cell>
          <cell r="G2104" t="str">
            <v>정보통신 케이블 및 콘넥터류</v>
          </cell>
          <cell r="H2104" t="str">
            <v>제어케이블</v>
          </cell>
          <cell r="I2104" t="str">
            <v>CVV-S 1.5㎟ x 2C_신증설 3열 동시설치</v>
          </cell>
          <cell r="J2104" t="str">
            <v>철거(불용)</v>
          </cell>
          <cell r="K2104" t="str">
            <v>[시간외] 정보통신 케이블 및 콘넥터류 제어케이블 CVV-S 1.5㎟ x 2C_신증설 3열 동시설치 철거(불용)</v>
          </cell>
          <cell r="L2104" t="str">
            <v>M</v>
          </cell>
          <cell r="M2104">
            <v>9273</v>
          </cell>
          <cell r="N2104">
            <v>9641</v>
          </cell>
          <cell r="Q2104" t="str">
            <v>단순정비</v>
          </cell>
          <cell r="R2104">
            <v>4696</v>
          </cell>
        </row>
        <row r="2105">
          <cell r="B2105">
            <v>20003082</v>
          </cell>
          <cell r="E2105" t="str">
            <v>단순공사</v>
          </cell>
          <cell r="F2105" t="str">
            <v>[시간외]</v>
          </cell>
          <cell r="G2105" t="str">
            <v>정보통신 케이블 및 콘넥터류</v>
          </cell>
          <cell r="H2105" t="str">
            <v>제어케이블</v>
          </cell>
          <cell r="I2105" t="str">
            <v>CVV-S 1.5㎟ x 2C_신증설 4열 동시설치</v>
          </cell>
          <cell r="J2105" t="str">
            <v>철거(불용)</v>
          </cell>
          <cell r="K2105" t="str">
            <v>[시간외] 정보통신 케이블 및 콘넥터류 제어케이블 CVV-S 1.5㎟ x 2C_신증설 4열 동시설치 철거(불용)</v>
          </cell>
          <cell r="L2105" t="str">
            <v>M</v>
          </cell>
          <cell r="M2105">
            <v>12126</v>
          </cell>
          <cell r="N2105">
            <v>12608</v>
          </cell>
          <cell r="Q2105" t="str">
            <v>단순정비</v>
          </cell>
          <cell r="R2105">
            <v>6141</v>
          </cell>
        </row>
        <row r="2106">
          <cell r="B2106">
            <v>20003083</v>
          </cell>
          <cell r="E2106" t="str">
            <v>단순공사</v>
          </cell>
          <cell r="F2106" t="str">
            <v>[시간외]</v>
          </cell>
          <cell r="G2106" t="str">
            <v>정보통신 케이블 및 콘넥터류</v>
          </cell>
          <cell r="H2106" t="str">
            <v>전원케이블</v>
          </cell>
          <cell r="I2106" t="str">
            <v>FR-8 4㎟ x 3C_신증설 2열 동시설치</v>
          </cell>
          <cell r="J2106" t="str">
            <v>철거(불용)</v>
          </cell>
          <cell r="K2106" t="str">
            <v>[시간외] 정보통신 케이블 및 콘넥터류 전원케이블 FR-8 4㎟ x 3C_신증설 2열 동시설치 철거(불용)</v>
          </cell>
          <cell r="L2106" t="str">
            <v>M</v>
          </cell>
          <cell r="M2106">
            <v>11775</v>
          </cell>
          <cell r="N2106">
            <v>12248</v>
          </cell>
          <cell r="Q2106" t="str">
            <v>단순정비</v>
          </cell>
          <cell r="R2106">
            <v>5966</v>
          </cell>
        </row>
        <row r="2107">
          <cell r="B2107">
            <v>20003084</v>
          </cell>
          <cell r="E2107" t="str">
            <v>단순공사</v>
          </cell>
          <cell r="F2107" t="str">
            <v>[시간외]</v>
          </cell>
          <cell r="G2107" t="str">
            <v>정보통신 케이블 및 콘넥터류</v>
          </cell>
          <cell r="H2107" t="str">
            <v>전원케이블</v>
          </cell>
          <cell r="I2107" t="str">
            <v>FR-8 4㎟ x 3C_신증설 3열 동시설치</v>
          </cell>
          <cell r="J2107" t="str">
            <v>철거(불용)</v>
          </cell>
          <cell r="K2107" t="str">
            <v>[시간외] 정보통신 케이블 및 콘넥터류 전원케이블 FR-8 4㎟ x 3C_신증설 3열 동시설치 철거(불용)</v>
          </cell>
          <cell r="L2107" t="str">
            <v>M</v>
          </cell>
          <cell r="M2107">
            <v>17009</v>
          </cell>
          <cell r="N2107">
            <v>17691</v>
          </cell>
          <cell r="Q2107" t="str">
            <v>단순정비</v>
          </cell>
          <cell r="R2107">
            <v>8617</v>
          </cell>
        </row>
        <row r="2108">
          <cell r="B2108">
            <v>20003085</v>
          </cell>
          <cell r="E2108" t="str">
            <v>단순공사</v>
          </cell>
          <cell r="F2108" t="str">
            <v>[시간외]</v>
          </cell>
          <cell r="G2108" t="str">
            <v>정보통신 케이블 및 콘넥터류</v>
          </cell>
          <cell r="H2108" t="str">
            <v>전원케이블</v>
          </cell>
          <cell r="I2108" t="str">
            <v>FR-8 4㎟ x 3C_신증설 4열 동시설치</v>
          </cell>
          <cell r="J2108" t="str">
            <v>철거(불용)</v>
          </cell>
          <cell r="K2108" t="str">
            <v>[시간외] 정보통신 케이블 및 콘넥터류 전원케이블 FR-8 4㎟ x 3C_신증설 4열 동시설치 철거(불용)</v>
          </cell>
          <cell r="L2108" t="str">
            <v>M</v>
          </cell>
          <cell r="M2108">
            <v>22242</v>
          </cell>
          <cell r="N2108">
            <v>23133</v>
          </cell>
          <cell r="Q2108" t="str">
            <v>단순정비</v>
          </cell>
          <cell r="R2108">
            <v>11269</v>
          </cell>
        </row>
        <row r="2109">
          <cell r="B2109">
            <v>20003086</v>
          </cell>
          <cell r="E2109" t="str">
            <v>단순공사</v>
          </cell>
          <cell r="F2109" t="str">
            <v>[시간외]</v>
          </cell>
          <cell r="G2109" t="str">
            <v>정보통신 케이블 및 콘넥터류</v>
          </cell>
          <cell r="H2109" t="str">
            <v>전원케이블</v>
          </cell>
          <cell r="I2109" t="str">
            <v>FR-8 6㎟ x 3C_신증설 2열 동시설치</v>
          </cell>
          <cell r="J2109" t="str">
            <v>철거(불용)</v>
          </cell>
          <cell r="K2109" t="str">
            <v>[시간외] 정보통신 케이블 및 콘넥터류 전원케이블 FR-8 6㎟ x 3C_신증설 2열 동시설치 철거(불용)</v>
          </cell>
          <cell r="L2109" t="str">
            <v>M</v>
          </cell>
          <cell r="M2109">
            <v>13913</v>
          </cell>
          <cell r="N2109">
            <v>14475</v>
          </cell>
          <cell r="Q2109" t="str">
            <v>단순정비</v>
          </cell>
          <cell r="R2109">
            <v>7051</v>
          </cell>
        </row>
        <row r="2110">
          <cell r="B2110">
            <v>20003087</v>
          </cell>
          <cell r="E2110" t="str">
            <v>단순공사</v>
          </cell>
          <cell r="F2110" t="str">
            <v>[시간외]</v>
          </cell>
          <cell r="G2110" t="str">
            <v>정보통신 케이블 및 콘넥터류</v>
          </cell>
          <cell r="H2110" t="str">
            <v>전원케이블</v>
          </cell>
          <cell r="I2110" t="str">
            <v>FR-8 6㎟ x 3C_신증설 3열 동시설치</v>
          </cell>
          <cell r="J2110" t="str">
            <v>철거(불용)</v>
          </cell>
          <cell r="K2110" t="str">
            <v>[시간외] 정보통신 케이블 및 콘넥터류 전원케이블 FR-8 6㎟ x 3C_신증설 3열 동시설치 철거(불용)</v>
          </cell>
          <cell r="L2110" t="str">
            <v>M</v>
          </cell>
          <cell r="M2110">
            <v>20097</v>
          </cell>
          <cell r="N2110">
            <v>20909</v>
          </cell>
          <cell r="Q2110" t="str">
            <v>단순정비</v>
          </cell>
          <cell r="R2110">
            <v>10185</v>
          </cell>
        </row>
        <row r="2111">
          <cell r="B2111">
            <v>20003088</v>
          </cell>
          <cell r="E2111" t="str">
            <v>단순공사</v>
          </cell>
          <cell r="F2111" t="str">
            <v>[시간외]</v>
          </cell>
          <cell r="G2111" t="str">
            <v>정보통신 케이블 및 콘넥터류</v>
          </cell>
          <cell r="H2111" t="str">
            <v>전원케이블</v>
          </cell>
          <cell r="I2111" t="str">
            <v>FR-8 6㎟ x 3C_신증설 4열 동시설치</v>
          </cell>
          <cell r="J2111" t="str">
            <v>철거(불용)</v>
          </cell>
          <cell r="K2111" t="str">
            <v>[시간외] 정보통신 케이블 및 콘넥터류 전원케이블 FR-8 6㎟ x 3C_신증설 4열 동시설치 철거(불용)</v>
          </cell>
          <cell r="L2111" t="str">
            <v>M</v>
          </cell>
          <cell r="M2111">
            <v>26281</v>
          </cell>
          <cell r="N2111">
            <v>27341</v>
          </cell>
          <cell r="Q2111" t="str">
            <v>단순정비</v>
          </cell>
          <cell r="R2111">
            <v>13318</v>
          </cell>
        </row>
        <row r="2112">
          <cell r="B2112">
            <v>20003089</v>
          </cell>
          <cell r="E2112" t="str">
            <v>단순공사</v>
          </cell>
          <cell r="F2112" t="str">
            <v>[시간외]</v>
          </cell>
          <cell r="G2112" t="str">
            <v>배전자동화 케이블 및 콘넥터류</v>
          </cell>
          <cell r="H2112" t="str">
            <v>접지케이블</v>
          </cell>
          <cell r="I2112" t="str">
            <v>접지케이블(10㎟이하)_신증설 2열 동시설치</v>
          </cell>
          <cell r="J2112" t="str">
            <v>철거(불용)</v>
          </cell>
          <cell r="K2112" t="str">
            <v>[시간외] 배전자동화 케이블 및 콘넥터류 접지케이블 접지케이블(10㎟이하)_신증설 2열 동시설치 철거(불용)</v>
          </cell>
          <cell r="L2112" t="str">
            <v>M</v>
          </cell>
          <cell r="M2112">
            <v>7196</v>
          </cell>
          <cell r="N2112">
            <v>7730</v>
          </cell>
          <cell r="Q2112" t="str">
            <v>지장전주</v>
          </cell>
          <cell r="R2112">
            <v>3137</v>
          </cell>
        </row>
        <row r="2113">
          <cell r="B2113">
            <v>20003090</v>
          </cell>
          <cell r="E2113" t="str">
            <v>단순공사</v>
          </cell>
          <cell r="F2113" t="str">
            <v>[시간외]</v>
          </cell>
          <cell r="G2113" t="str">
            <v>배전자동화 케이블 및 콘넥터류</v>
          </cell>
          <cell r="H2113" t="str">
            <v>접지케이블</v>
          </cell>
          <cell r="I2113" t="str">
            <v>접지케이블(10㎟이하)_신증설 3열 동시설치</v>
          </cell>
          <cell r="J2113" t="str">
            <v>철거(불용)</v>
          </cell>
          <cell r="K2113" t="str">
            <v>[시간외] 배전자동화 케이블 및 콘넥터류 접지케이블 접지케이블(10㎟이하)_신증설 3열 동시설치 철거(불용)</v>
          </cell>
          <cell r="L2113" t="str">
            <v>M</v>
          </cell>
          <cell r="M2113">
            <v>10394</v>
          </cell>
          <cell r="N2113">
            <v>11166</v>
          </cell>
          <cell r="Q2113" t="str">
            <v>지장전주</v>
          </cell>
          <cell r="R2113">
            <v>4532</v>
          </cell>
        </row>
        <row r="2114">
          <cell r="B2114">
            <v>20003091</v>
          </cell>
          <cell r="E2114" t="str">
            <v>단순공사</v>
          </cell>
          <cell r="F2114" t="str">
            <v>[시간외]</v>
          </cell>
          <cell r="G2114" t="str">
            <v>배전자동화 케이블 및 콘넥터류</v>
          </cell>
          <cell r="H2114" t="str">
            <v>접지케이블</v>
          </cell>
          <cell r="I2114" t="str">
            <v>접지케이블(10㎟이하)_신증설 4열 동시설치</v>
          </cell>
          <cell r="J2114" t="str">
            <v>철거(불용)</v>
          </cell>
          <cell r="K2114" t="str">
            <v>[시간외] 배전자동화 케이블 및 콘넥터류 접지케이블 접지케이블(10㎟이하)_신증설 4열 동시설치 철거(불용)</v>
          </cell>
          <cell r="L2114" t="str">
            <v>M</v>
          </cell>
          <cell r="M2114">
            <v>13593</v>
          </cell>
          <cell r="N2114">
            <v>14601</v>
          </cell>
          <cell r="Q2114" t="str">
            <v>지장전주</v>
          </cell>
          <cell r="R2114">
            <v>5927</v>
          </cell>
        </row>
        <row r="2115">
          <cell r="B2115">
            <v>20003092</v>
          </cell>
          <cell r="E2115" t="str">
            <v>단순공사</v>
          </cell>
          <cell r="F2115" t="str">
            <v>[시간외]</v>
          </cell>
          <cell r="G2115" t="str">
            <v>정보통신 케이블 및 콘넥터류</v>
          </cell>
          <cell r="H2115" t="str">
            <v>스피커케이블</v>
          </cell>
          <cell r="I2115" t="str">
            <v>5.6㎟-4C이하(바닥)_신증설 2열 동시설치</v>
          </cell>
          <cell r="J2115" t="str">
            <v>철거(불용)</v>
          </cell>
          <cell r="K2115" t="str">
            <v>[시간외] 정보통신 케이블 및 콘넥터류 스피커케이블 5.6㎟-4C이하(바닥)_신증설 2열 동시설치 철거(불용)</v>
          </cell>
          <cell r="L2115" t="str">
            <v>M</v>
          </cell>
          <cell r="M2115">
            <v>4776</v>
          </cell>
          <cell r="N2115">
            <v>5117</v>
          </cell>
          <cell r="Q2115" t="str">
            <v>단순정비</v>
          </cell>
          <cell r="R2115">
            <v>2492</v>
          </cell>
        </row>
        <row r="2116">
          <cell r="B2116">
            <v>20003093</v>
          </cell>
          <cell r="E2116" t="str">
            <v>단순공사</v>
          </cell>
          <cell r="F2116" t="str">
            <v>[시간외]</v>
          </cell>
          <cell r="G2116" t="str">
            <v>정보통신 케이블 및 콘넥터류</v>
          </cell>
          <cell r="H2116" t="str">
            <v>스피커케이블</v>
          </cell>
          <cell r="I2116" t="str">
            <v>5.6㎟-4C이하(바닥)_신증설 3열 동시설치</v>
          </cell>
          <cell r="J2116" t="str">
            <v>철거(불용)</v>
          </cell>
          <cell r="K2116" t="str">
            <v>[시간외] 정보통신 케이블 및 콘넥터류 스피커케이블 5.6㎟-4C이하(바닥)_신증설 3열 동시설치 철거(불용)</v>
          </cell>
          <cell r="L2116" t="str">
            <v>M</v>
          </cell>
          <cell r="M2116">
            <v>6898</v>
          </cell>
          <cell r="N2116">
            <v>7391</v>
          </cell>
          <cell r="Q2116" t="str">
            <v>단순정비</v>
          </cell>
          <cell r="R2116">
            <v>3600</v>
          </cell>
        </row>
        <row r="2117">
          <cell r="B2117">
            <v>20003094</v>
          </cell>
          <cell r="E2117" t="str">
            <v>단순공사</v>
          </cell>
          <cell r="F2117" t="str">
            <v>[시간외]</v>
          </cell>
          <cell r="G2117" t="str">
            <v>정보통신 케이블 및 콘넥터류</v>
          </cell>
          <cell r="H2117" t="str">
            <v>스피커케이블</v>
          </cell>
          <cell r="I2117" t="str">
            <v>5.6㎟-4C이하(바닥)_신증설 4열 동시설치</v>
          </cell>
          <cell r="J2117" t="str">
            <v>철거(불용)</v>
          </cell>
          <cell r="K2117" t="str">
            <v>[시간외] 정보통신 케이블 및 콘넥터류 스피커케이블 5.6㎟-4C이하(바닥)_신증설 4열 동시설치 철거(불용)</v>
          </cell>
          <cell r="L2117" t="str">
            <v>M</v>
          </cell>
          <cell r="M2117">
            <v>9021</v>
          </cell>
          <cell r="N2117">
            <v>9665</v>
          </cell>
          <cell r="Q2117" t="str">
            <v>단순정비</v>
          </cell>
          <cell r="R2117">
            <v>4708</v>
          </cell>
        </row>
        <row r="2118">
          <cell r="B2118">
            <v>20003095</v>
          </cell>
          <cell r="E2118" t="str">
            <v>단순공사</v>
          </cell>
          <cell r="F2118" t="str">
            <v>[시간외]</v>
          </cell>
          <cell r="G2118" t="str">
            <v>정보통신 케이블 및 콘넥터류</v>
          </cell>
          <cell r="H2118" t="str">
            <v>스피커케이블</v>
          </cell>
          <cell r="I2118" t="str">
            <v>5.6㎟-4C이하(천장)_신증설 2열 동시설치</v>
          </cell>
          <cell r="J2118" t="str">
            <v>철거(불용)</v>
          </cell>
          <cell r="K2118" t="str">
            <v>[시간외] 정보통신 케이블 및 콘넥터류 스피커케이블 5.6㎟-4C이하(천장)_신증설 2열 동시설치 철거(불용)</v>
          </cell>
          <cell r="L2118" t="str">
            <v>M</v>
          </cell>
          <cell r="M2118">
            <v>5729</v>
          </cell>
          <cell r="N2118">
            <v>6143</v>
          </cell>
          <cell r="Q2118" t="str">
            <v>단순정비</v>
          </cell>
          <cell r="R2118">
            <v>2992</v>
          </cell>
        </row>
        <row r="2119">
          <cell r="B2119">
            <v>20003096</v>
          </cell>
          <cell r="E2119" t="str">
            <v>단순공사</v>
          </cell>
          <cell r="F2119" t="str">
            <v>[시간외]</v>
          </cell>
          <cell r="G2119" t="str">
            <v>정보통신 케이블 및 콘넥터류</v>
          </cell>
          <cell r="H2119" t="str">
            <v>스피커케이블</v>
          </cell>
          <cell r="I2119" t="str">
            <v>5.6㎟-4C이하(천장)_신증설 3열 동시설치</v>
          </cell>
          <cell r="J2119" t="str">
            <v>철거(불용)</v>
          </cell>
          <cell r="K2119" t="str">
            <v>[시간외] 정보통신 케이블 및 콘넥터류 스피커케이블 5.6㎟-4C이하(천장)_신증설 3열 동시설치 철거(불용)</v>
          </cell>
          <cell r="L2119" t="str">
            <v>M</v>
          </cell>
          <cell r="M2119">
            <v>8275</v>
          </cell>
          <cell r="N2119">
            <v>8873</v>
          </cell>
          <cell r="Q2119" t="str">
            <v>단순정비</v>
          </cell>
          <cell r="R2119">
            <v>4322</v>
          </cell>
        </row>
        <row r="2120">
          <cell r="B2120">
            <v>20003097</v>
          </cell>
          <cell r="E2120" t="str">
            <v>단순공사</v>
          </cell>
          <cell r="F2120" t="str">
            <v>[시간외]</v>
          </cell>
          <cell r="G2120" t="str">
            <v>정보통신 케이블 및 콘넥터류</v>
          </cell>
          <cell r="H2120" t="str">
            <v>스피커케이블</v>
          </cell>
          <cell r="I2120" t="str">
            <v>5.6㎟-4C이하(천장)_신증설 4열 동시설치</v>
          </cell>
          <cell r="J2120" t="str">
            <v>철거(불용)</v>
          </cell>
          <cell r="K2120" t="str">
            <v>[시간외] 정보통신 케이블 및 콘넥터류 스피커케이블 5.6㎟-4C이하(천장)_신증설 4열 동시설치 철거(불용)</v>
          </cell>
          <cell r="L2120" t="str">
            <v>M</v>
          </cell>
          <cell r="M2120">
            <v>10822</v>
          </cell>
          <cell r="N2120">
            <v>11603</v>
          </cell>
          <cell r="Q2120" t="str">
            <v>단순정비</v>
          </cell>
          <cell r="R2120">
            <v>5652</v>
          </cell>
        </row>
        <row r="2121">
          <cell r="B2121">
            <v>20003120</v>
          </cell>
          <cell r="E2121" t="str">
            <v>단순공사</v>
          </cell>
          <cell r="F2121" t="str">
            <v>[시간외]</v>
          </cell>
          <cell r="G2121" t="str">
            <v>정보통신 기기류</v>
          </cell>
          <cell r="H2121" t="str">
            <v>감지기</v>
          </cell>
          <cell r="I2121" t="str">
            <v>적외선감지기</v>
          </cell>
          <cell r="J2121" t="str">
            <v>신증설</v>
          </cell>
          <cell r="K2121" t="str">
            <v>[시간외] 정보통신 기기류 감지기 적외선감지기 신증설</v>
          </cell>
          <cell r="L2121" t="str">
            <v>조</v>
          </cell>
          <cell r="N2121">
            <v>61910</v>
          </cell>
          <cell r="Q2121" t="str">
            <v>단순정비</v>
          </cell>
          <cell r="R2121">
            <v>30158</v>
          </cell>
        </row>
        <row r="2122">
          <cell r="B2122">
            <v>20003121</v>
          </cell>
          <cell r="E2122" t="str">
            <v>단순공사</v>
          </cell>
          <cell r="F2122" t="str">
            <v>[시간외]</v>
          </cell>
          <cell r="G2122" t="str">
            <v>정보통신 기기류</v>
          </cell>
          <cell r="H2122" t="str">
            <v>감지기</v>
          </cell>
          <cell r="I2122" t="str">
            <v>적외선감지기</v>
          </cell>
          <cell r="J2122" t="str">
            <v>철거(불용)</v>
          </cell>
          <cell r="K2122" t="str">
            <v>[시간외] 정보통신 기기류 감지기 적외선감지기 철거(불용)</v>
          </cell>
          <cell r="L2122" t="str">
            <v>조</v>
          </cell>
          <cell r="N2122">
            <v>30950</v>
          </cell>
          <cell r="Q2122" t="str">
            <v>단순정비</v>
          </cell>
          <cell r="R2122">
            <v>15076</v>
          </cell>
        </row>
        <row r="2123">
          <cell r="B2123">
            <v>20003122</v>
          </cell>
          <cell r="E2123" t="str">
            <v>단순공사</v>
          </cell>
          <cell r="F2123" t="str">
            <v>[시간외]</v>
          </cell>
          <cell r="G2123" t="str">
            <v>정보통신 기기류</v>
          </cell>
          <cell r="H2123" t="str">
            <v>감지기</v>
          </cell>
          <cell r="I2123" t="str">
            <v>적외선감지기</v>
          </cell>
          <cell r="J2123" t="str">
            <v>철거(재사용)</v>
          </cell>
          <cell r="K2123" t="str">
            <v>[시간외] 정보통신 기기류 감지기 적외선감지기 철거(재사용)</v>
          </cell>
          <cell r="L2123" t="str">
            <v>조</v>
          </cell>
          <cell r="N2123">
            <v>49526</v>
          </cell>
          <cell r="Q2123" t="str">
            <v>단순정비</v>
          </cell>
          <cell r="R2123">
            <v>24126</v>
          </cell>
        </row>
        <row r="2124">
          <cell r="B2124">
            <v>20003123</v>
          </cell>
          <cell r="E2124" t="str">
            <v>단순공사</v>
          </cell>
          <cell r="F2124" t="str">
            <v>[시간외]</v>
          </cell>
          <cell r="G2124" t="str">
            <v>정보통신 기기류</v>
          </cell>
          <cell r="H2124" t="str">
            <v>감지기</v>
          </cell>
          <cell r="I2124" t="str">
            <v>적외선감지기</v>
          </cell>
          <cell r="J2124" t="str">
            <v>이설</v>
          </cell>
          <cell r="K2124" t="str">
            <v>[시간외] 정보통신 기기류 감지기 적외선감지기 이설</v>
          </cell>
          <cell r="L2124" t="str">
            <v>조</v>
          </cell>
          <cell r="N2124">
            <v>111437</v>
          </cell>
          <cell r="Q2124" t="str">
            <v>단순정비</v>
          </cell>
          <cell r="R2124">
            <v>54285</v>
          </cell>
        </row>
        <row r="2125">
          <cell r="B2125">
            <v>20003124</v>
          </cell>
          <cell r="E2125" t="str">
            <v>단순공사</v>
          </cell>
          <cell r="F2125" t="str">
            <v>[시간외]</v>
          </cell>
          <cell r="G2125" t="str">
            <v>정보통신 기기류</v>
          </cell>
          <cell r="H2125" t="str">
            <v>감지기</v>
          </cell>
          <cell r="I2125" t="str">
            <v>자석/열선감지기</v>
          </cell>
          <cell r="J2125" t="str">
            <v>신증설</v>
          </cell>
          <cell r="K2125" t="str">
            <v>[시간외] 정보통신 기기류 감지기 자석/열선감지기 신증설</v>
          </cell>
          <cell r="L2125" t="str">
            <v>개</v>
          </cell>
          <cell r="N2125">
            <v>30950</v>
          </cell>
          <cell r="Q2125" t="str">
            <v>단순정비</v>
          </cell>
          <cell r="R2125">
            <v>15076</v>
          </cell>
        </row>
        <row r="2126">
          <cell r="B2126">
            <v>20003125</v>
          </cell>
          <cell r="E2126" t="str">
            <v>단순공사</v>
          </cell>
          <cell r="F2126" t="str">
            <v>[시간외]</v>
          </cell>
          <cell r="G2126" t="str">
            <v>정보통신 기기류</v>
          </cell>
          <cell r="H2126" t="str">
            <v>감지기</v>
          </cell>
          <cell r="I2126" t="str">
            <v>자석/열선감지기</v>
          </cell>
          <cell r="J2126" t="str">
            <v>철거(불용)</v>
          </cell>
          <cell r="K2126" t="str">
            <v>[시간외] 정보통신 기기류 감지기 자석/열선감지기 철거(불용)</v>
          </cell>
          <cell r="L2126" t="str">
            <v>개</v>
          </cell>
          <cell r="N2126">
            <v>15474</v>
          </cell>
          <cell r="Q2126" t="str">
            <v>단순정비</v>
          </cell>
          <cell r="R2126">
            <v>7538</v>
          </cell>
        </row>
        <row r="2127">
          <cell r="B2127">
            <v>20003126</v>
          </cell>
          <cell r="E2127" t="str">
            <v>단순공사</v>
          </cell>
          <cell r="F2127" t="str">
            <v>[시간외]</v>
          </cell>
          <cell r="G2127" t="str">
            <v>정보통신 기기류</v>
          </cell>
          <cell r="H2127" t="str">
            <v>감지기</v>
          </cell>
          <cell r="I2127" t="str">
            <v>자석/열선감지기</v>
          </cell>
          <cell r="J2127" t="str">
            <v>철거(재사용)</v>
          </cell>
          <cell r="K2127" t="str">
            <v>[시간외] 정보통신 기기류 감지기 자석/열선감지기 철거(재사용)</v>
          </cell>
          <cell r="L2127" t="str">
            <v>개</v>
          </cell>
          <cell r="N2127">
            <v>24761</v>
          </cell>
          <cell r="Q2127" t="str">
            <v>단순정비</v>
          </cell>
          <cell r="R2127">
            <v>12062</v>
          </cell>
        </row>
        <row r="2128">
          <cell r="B2128">
            <v>20003127</v>
          </cell>
          <cell r="E2128" t="str">
            <v>단순공사</v>
          </cell>
          <cell r="F2128" t="str">
            <v>[시간외]</v>
          </cell>
          <cell r="G2128" t="str">
            <v>정보통신 기기류</v>
          </cell>
          <cell r="H2128" t="str">
            <v>감지기</v>
          </cell>
          <cell r="I2128" t="str">
            <v>자석/열선감지기</v>
          </cell>
          <cell r="J2128" t="str">
            <v>이설</v>
          </cell>
          <cell r="K2128" t="str">
            <v>[시간외] 정보통신 기기류 감지기 자석/열선감지기 이설</v>
          </cell>
          <cell r="L2128" t="str">
            <v>개</v>
          </cell>
          <cell r="N2128">
            <v>55715</v>
          </cell>
          <cell r="Q2128" t="str">
            <v>단순정비</v>
          </cell>
          <cell r="R2128">
            <v>27141</v>
          </cell>
        </row>
        <row r="2129">
          <cell r="B2129">
            <v>20003128</v>
          </cell>
          <cell r="E2129" t="str">
            <v>단순공사</v>
          </cell>
          <cell r="F2129" t="str">
            <v>[시간외]</v>
          </cell>
          <cell r="G2129" t="str">
            <v>정보통신 기기류</v>
          </cell>
          <cell r="H2129" t="str">
            <v>감지기</v>
          </cell>
          <cell r="I2129" t="str">
            <v>셧터감지기</v>
          </cell>
          <cell r="J2129" t="str">
            <v>신증설</v>
          </cell>
          <cell r="K2129" t="str">
            <v>[시간외] 정보통신 기기류 감지기 셧터감지기 신증설</v>
          </cell>
          <cell r="L2129" t="str">
            <v>개</v>
          </cell>
          <cell r="N2129">
            <v>39797</v>
          </cell>
          <cell r="Q2129" t="str">
            <v>단순정비</v>
          </cell>
          <cell r="R2129">
            <v>19386</v>
          </cell>
        </row>
        <row r="2130">
          <cell r="B2130">
            <v>20003129</v>
          </cell>
          <cell r="E2130" t="str">
            <v>단순공사</v>
          </cell>
          <cell r="F2130" t="str">
            <v>[시간외]</v>
          </cell>
          <cell r="G2130" t="str">
            <v>정보통신 기기류</v>
          </cell>
          <cell r="H2130" t="str">
            <v>감지기</v>
          </cell>
          <cell r="I2130" t="str">
            <v>셧터감지기</v>
          </cell>
          <cell r="J2130" t="str">
            <v>철거(불용)</v>
          </cell>
          <cell r="K2130" t="str">
            <v>[시간외] 정보통신 기기류 감지기 셧터감지기 철거(불용)</v>
          </cell>
          <cell r="L2130" t="str">
            <v>개</v>
          </cell>
          <cell r="N2130">
            <v>19895</v>
          </cell>
          <cell r="Q2130" t="str">
            <v>단순정비</v>
          </cell>
          <cell r="R2130">
            <v>9691</v>
          </cell>
        </row>
        <row r="2131">
          <cell r="B2131">
            <v>20003130</v>
          </cell>
          <cell r="E2131" t="str">
            <v>단순공사</v>
          </cell>
          <cell r="F2131" t="str">
            <v>[시간외]</v>
          </cell>
          <cell r="G2131" t="str">
            <v>정보통신 기기류</v>
          </cell>
          <cell r="H2131" t="str">
            <v>감지기</v>
          </cell>
          <cell r="I2131" t="str">
            <v>셧터감지기</v>
          </cell>
          <cell r="J2131" t="str">
            <v>철거(재사용)</v>
          </cell>
          <cell r="K2131" t="str">
            <v>[시간외] 정보통신 기기류 감지기 셧터감지기 철거(재사용)</v>
          </cell>
          <cell r="L2131" t="str">
            <v>개</v>
          </cell>
          <cell r="N2131">
            <v>31835</v>
          </cell>
          <cell r="Q2131" t="str">
            <v>단순정비</v>
          </cell>
          <cell r="R2131">
            <v>15508</v>
          </cell>
        </row>
        <row r="2132">
          <cell r="B2132">
            <v>20003131</v>
          </cell>
          <cell r="E2132" t="str">
            <v>단순공사</v>
          </cell>
          <cell r="F2132" t="str">
            <v>[시간외]</v>
          </cell>
          <cell r="G2132" t="str">
            <v>정보통신 기기류</v>
          </cell>
          <cell r="H2132" t="str">
            <v>감지기</v>
          </cell>
          <cell r="I2132" t="str">
            <v>셧터감지기</v>
          </cell>
          <cell r="J2132" t="str">
            <v>이설</v>
          </cell>
          <cell r="K2132" t="str">
            <v>[시간외] 정보통신 기기류 감지기 셧터감지기 이설</v>
          </cell>
          <cell r="L2132" t="str">
            <v>개</v>
          </cell>
          <cell r="N2132">
            <v>71639</v>
          </cell>
          <cell r="Q2132" t="str">
            <v>단순정비</v>
          </cell>
          <cell r="R2132">
            <v>34898</v>
          </cell>
        </row>
        <row r="2133">
          <cell r="B2133">
            <v>20003132</v>
          </cell>
          <cell r="E2133" t="str">
            <v>단순공사</v>
          </cell>
          <cell r="F2133" t="str">
            <v>[시간외]</v>
          </cell>
          <cell r="G2133" t="str">
            <v>정보통신 기기류</v>
          </cell>
          <cell r="H2133" t="str">
            <v>감지기</v>
          </cell>
          <cell r="I2133" t="str">
            <v>E/M Lock</v>
          </cell>
          <cell r="J2133" t="str">
            <v>신증설</v>
          </cell>
          <cell r="K2133" t="str">
            <v>[시간외] 정보통신 기기류 감지기 E/M Lock 신증설</v>
          </cell>
          <cell r="L2133" t="str">
            <v>조</v>
          </cell>
          <cell r="N2133">
            <v>509315</v>
          </cell>
          <cell r="Q2133" t="str">
            <v>단순정비</v>
          </cell>
          <cell r="R2133">
            <v>248107</v>
          </cell>
        </row>
        <row r="2134">
          <cell r="B2134">
            <v>20003133</v>
          </cell>
          <cell r="E2134" t="str">
            <v>단순공사</v>
          </cell>
          <cell r="F2134" t="str">
            <v>[시간외]</v>
          </cell>
          <cell r="G2134" t="str">
            <v>정보통신 기기류</v>
          </cell>
          <cell r="H2134" t="str">
            <v>감지기</v>
          </cell>
          <cell r="I2134" t="str">
            <v>E/M Lock</v>
          </cell>
          <cell r="J2134" t="str">
            <v>철거(불용)</v>
          </cell>
          <cell r="K2134" t="str">
            <v>[시간외] 정보통신 기기류 감지기 E/M Lock 철거(불용)</v>
          </cell>
          <cell r="L2134" t="str">
            <v>조</v>
          </cell>
          <cell r="N2134">
            <v>152792</v>
          </cell>
          <cell r="Q2134" t="str">
            <v>단순정비</v>
          </cell>
          <cell r="R2134">
            <v>74431</v>
          </cell>
        </row>
        <row r="2135">
          <cell r="B2135">
            <v>20003134</v>
          </cell>
          <cell r="E2135" t="str">
            <v>단순공사</v>
          </cell>
          <cell r="F2135" t="str">
            <v>[시간외]</v>
          </cell>
          <cell r="G2135" t="str">
            <v>정보통신 기기류</v>
          </cell>
          <cell r="H2135" t="str">
            <v>감지기</v>
          </cell>
          <cell r="I2135" t="str">
            <v>E/M Lock</v>
          </cell>
          <cell r="J2135" t="str">
            <v>철거(재사용)</v>
          </cell>
          <cell r="K2135" t="str">
            <v>[시간외] 정보통신 기기류 감지기 E/M Lock 철거(재사용)</v>
          </cell>
          <cell r="L2135" t="str">
            <v>조</v>
          </cell>
          <cell r="N2135">
            <v>407454</v>
          </cell>
          <cell r="Q2135" t="str">
            <v>단순정비</v>
          </cell>
          <cell r="R2135">
            <v>198487</v>
          </cell>
        </row>
        <row r="2136">
          <cell r="B2136">
            <v>20003135</v>
          </cell>
          <cell r="E2136" t="str">
            <v>단순공사</v>
          </cell>
          <cell r="F2136" t="str">
            <v>[시간외]</v>
          </cell>
          <cell r="G2136" t="str">
            <v>정보통신 기기류</v>
          </cell>
          <cell r="H2136" t="str">
            <v>감지기</v>
          </cell>
          <cell r="I2136" t="str">
            <v>E/M Lock</v>
          </cell>
          <cell r="J2136" t="str">
            <v>이설</v>
          </cell>
          <cell r="K2136" t="str">
            <v>[시간외] 정보통신 기기류 감지기 E/M Lock 이설</v>
          </cell>
          <cell r="L2136" t="str">
            <v>조</v>
          </cell>
          <cell r="N2136">
            <v>916775</v>
          </cell>
          <cell r="Q2136" t="str">
            <v>단순정비</v>
          </cell>
          <cell r="R2136">
            <v>446597</v>
          </cell>
        </row>
        <row r="2137">
          <cell r="B2137">
            <v>20003136</v>
          </cell>
          <cell r="E2137" t="str">
            <v>단순공사</v>
          </cell>
          <cell r="F2137" t="str">
            <v>[시간외]</v>
          </cell>
          <cell r="G2137" t="str">
            <v>배전자동화 케이블 및 콘넥터류</v>
          </cell>
          <cell r="H2137" t="str">
            <v>케이블</v>
          </cell>
          <cell r="I2137" t="str">
            <v>광점퍼코드(1본)</v>
          </cell>
          <cell r="J2137" t="str">
            <v>신증설 2열 동시설치</v>
          </cell>
          <cell r="K2137" t="str">
            <v>[시간외] 배전자동화 케이블 및 콘넥터류 케이블 광점퍼코드(1본) 신증설 2열 동시설치</v>
          </cell>
          <cell r="L2137" t="str">
            <v>M</v>
          </cell>
          <cell r="N2137">
            <v>14156</v>
          </cell>
          <cell r="Q2137" t="str">
            <v>지장전주</v>
          </cell>
          <cell r="R2137">
            <v>5746</v>
          </cell>
        </row>
        <row r="2138">
          <cell r="B2138">
            <v>20003137</v>
          </cell>
          <cell r="E2138" t="str">
            <v>단순공사</v>
          </cell>
          <cell r="F2138" t="str">
            <v>[시간외]</v>
          </cell>
          <cell r="G2138" t="str">
            <v>배전자동화 케이블 및 콘넥터류</v>
          </cell>
          <cell r="H2138" t="str">
            <v>케이블</v>
          </cell>
          <cell r="I2138" t="str">
            <v>광점퍼코드(1본)</v>
          </cell>
          <cell r="J2138" t="str">
            <v>신증설 3열 동시설치</v>
          </cell>
          <cell r="K2138" t="str">
            <v>[시간외] 배전자동화 케이블 및 콘넥터류 케이블 광점퍼코드(1본) 신증설 3열 동시설치</v>
          </cell>
          <cell r="L2138" t="str">
            <v>M</v>
          </cell>
          <cell r="N2138">
            <v>20448</v>
          </cell>
          <cell r="Q2138" t="str">
            <v>지장전주</v>
          </cell>
          <cell r="R2138">
            <v>8300</v>
          </cell>
        </row>
        <row r="2139">
          <cell r="B2139">
            <v>20003138</v>
          </cell>
          <cell r="E2139" t="str">
            <v>단순공사</v>
          </cell>
          <cell r="F2139" t="str">
            <v>[시간외]</v>
          </cell>
          <cell r="G2139" t="str">
            <v>배전자동화 케이블 및 콘넥터류</v>
          </cell>
          <cell r="H2139" t="str">
            <v>케이블</v>
          </cell>
          <cell r="I2139" t="str">
            <v>광점퍼코드(1본)</v>
          </cell>
          <cell r="J2139" t="str">
            <v>신증설 4열 동시설치</v>
          </cell>
          <cell r="K2139" t="str">
            <v>[시간외] 배전자동화 케이블 및 콘넥터류 케이블 광점퍼코드(1본) 신증설 4열 동시설치</v>
          </cell>
          <cell r="L2139" t="str">
            <v>M</v>
          </cell>
          <cell r="N2139">
            <v>26739</v>
          </cell>
          <cell r="Q2139" t="str">
            <v>지장전주</v>
          </cell>
          <cell r="R2139">
            <v>10854</v>
          </cell>
        </row>
        <row r="2140">
          <cell r="B2140">
            <v>20003139</v>
          </cell>
          <cell r="E2140" t="str">
            <v>단순공사</v>
          </cell>
          <cell r="F2140" t="str">
            <v>[시간외]</v>
          </cell>
          <cell r="G2140" t="str">
            <v>배전자동화 케이블 및 콘넥터류</v>
          </cell>
          <cell r="H2140" t="str">
            <v>케이블</v>
          </cell>
          <cell r="I2140" t="str">
            <v>광점퍼코드(1본)</v>
          </cell>
          <cell r="J2140" t="str">
            <v>철거(불용) 2열 동시철거</v>
          </cell>
          <cell r="K2140" t="str">
            <v>[시간외] 배전자동화 케이블 및 콘넥터류 케이블 광점퍼코드(1본) 철거(불용) 2열 동시철거</v>
          </cell>
          <cell r="L2140" t="str">
            <v>M</v>
          </cell>
          <cell r="N2140">
            <v>4242</v>
          </cell>
          <cell r="Q2140" t="str">
            <v>지장전주</v>
          </cell>
          <cell r="R2140">
            <v>1722</v>
          </cell>
        </row>
        <row r="2141">
          <cell r="B2141">
            <v>20003140</v>
          </cell>
          <cell r="E2141" t="str">
            <v>단순공사</v>
          </cell>
          <cell r="F2141" t="str">
            <v>[시간외]</v>
          </cell>
          <cell r="G2141" t="str">
            <v>배전자동화 케이블 및 콘넥터류</v>
          </cell>
          <cell r="H2141" t="str">
            <v>케이블</v>
          </cell>
          <cell r="I2141" t="str">
            <v>광점퍼코드(1본)</v>
          </cell>
          <cell r="J2141" t="str">
            <v>철거(불용) 2열 동시철거</v>
          </cell>
          <cell r="K2141" t="str">
            <v>[시간외] 배전자동화 케이블 및 콘넥터류 케이블 광점퍼코드(1본) 철거(불용) 2열 동시철거</v>
          </cell>
          <cell r="L2141" t="str">
            <v>M</v>
          </cell>
          <cell r="N2141">
            <v>6128</v>
          </cell>
          <cell r="Q2141" t="str">
            <v>지장전주</v>
          </cell>
          <cell r="R2141">
            <v>2487</v>
          </cell>
        </row>
        <row r="2142">
          <cell r="B2142">
            <v>20003141</v>
          </cell>
          <cell r="E2142" t="str">
            <v>단순공사</v>
          </cell>
          <cell r="F2142" t="str">
            <v>[시간외]</v>
          </cell>
          <cell r="G2142" t="str">
            <v>배전자동화 케이블 및 콘넥터류</v>
          </cell>
          <cell r="H2142" t="str">
            <v>케이블</v>
          </cell>
          <cell r="I2142" t="str">
            <v>광점퍼코드(1본)</v>
          </cell>
          <cell r="J2142" t="str">
            <v>철거(불용) 2열 동시철거</v>
          </cell>
          <cell r="K2142" t="str">
            <v>[시간외] 배전자동화 케이블 및 콘넥터류 케이블 광점퍼코드(1본) 철거(불용) 2열 동시철거</v>
          </cell>
          <cell r="L2142" t="str">
            <v>M</v>
          </cell>
          <cell r="N2142">
            <v>8012</v>
          </cell>
          <cell r="Q2142" t="str">
            <v>지장전주</v>
          </cell>
          <cell r="R2142">
            <v>3252</v>
          </cell>
        </row>
        <row r="2143">
          <cell r="E2143" t="str">
            <v>단순공사</v>
          </cell>
          <cell r="F2143" t="str">
            <v>[시간내]</v>
          </cell>
          <cell r="G2143" t="str">
            <v>정보통신 기기류</v>
          </cell>
          <cell r="H2143" t="str">
            <v>PC</v>
          </cell>
          <cell r="I2143" t="str">
            <v>TFT LCD</v>
          </cell>
          <cell r="J2143" t="str">
            <v>점검</v>
          </cell>
          <cell r="K2143" t="str">
            <v>[시간내] 정보통신 기기류 PC TFT LCD 점검</v>
          </cell>
          <cell r="L2143" t="str">
            <v>대</v>
          </cell>
          <cell r="N2143">
            <v>64373</v>
          </cell>
          <cell r="Q2143" t="str">
            <v>단순정비</v>
          </cell>
          <cell r="R2143">
            <v>31358</v>
          </cell>
        </row>
        <row r="2144">
          <cell r="E2144" t="str">
            <v>단순공사</v>
          </cell>
          <cell r="F2144" t="str">
            <v>[시간내]</v>
          </cell>
          <cell r="G2144" t="str">
            <v>정보통신 기기류</v>
          </cell>
          <cell r="H2144" t="str">
            <v>전화기</v>
          </cell>
          <cell r="I2144" t="str">
            <v>일반전화기</v>
          </cell>
          <cell r="J2144" t="str">
            <v>점검</v>
          </cell>
          <cell r="K2144" t="str">
            <v>[시간내] 정보통신 기기류 전화기 일반전화기 점검</v>
          </cell>
          <cell r="L2144" t="str">
            <v>대</v>
          </cell>
          <cell r="N2144">
            <v>8674</v>
          </cell>
          <cell r="Q2144" t="str">
            <v>단순정비</v>
          </cell>
          <cell r="R2144">
            <v>4225</v>
          </cell>
        </row>
        <row r="2145">
          <cell r="E2145" t="str">
            <v>단순공사</v>
          </cell>
          <cell r="F2145" t="str">
            <v>[시간내]</v>
          </cell>
          <cell r="G2145" t="str">
            <v>정보통신 기기류</v>
          </cell>
          <cell r="H2145" t="str">
            <v>전화기</v>
          </cell>
          <cell r="I2145" t="str">
            <v>IP전화기</v>
          </cell>
          <cell r="J2145" t="str">
            <v>점검</v>
          </cell>
          <cell r="K2145" t="str">
            <v>[시간내] 정보통신 기기류 전화기 IP전화기 점검</v>
          </cell>
          <cell r="L2145" t="str">
            <v>대</v>
          </cell>
          <cell r="N2145">
            <v>17378</v>
          </cell>
          <cell r="Q2145" t="str">
            <v>단순정비</v>
          </cell>
          <cell r="R2145">
            <v>8465</v>
          </cell>
        </row>
        <row r="2146">
          <cell r="E2146" t="str">
            <v>단순공사</v>
          </cell>
          <cell r="F2146" t="str">
            <v>[시간내]</v>
          </cell>
          <cell r="G2146" t="str">
            <v>정보통신 기기류</v>
          </cell>
          <cell r="H2146" t="str">
            <v>TV</v>
          </cell>
          <cell r="I2146" t="str">
            <v>일반TV</v>
          </cell>
          <cell r="J2146" t="str">
            <v>점검</v>
          </cell>
          <cell r="K2146" t="str">
            <v>[시간내] 정보통신 기기류 TV 일반TV 점검</v>
          </cell>
          <cell r="L2146" t="str">
            <v>대</v>
          </cell>
          <cell r="N2146">
            <v>64373</v>
          </cell>
          <cell r="Q2146" t="str">
            <v>단순정비</v>
          </cell>
          <cell r="R2146">
            <v>31358</v>
          </cell>
        </row>
        <row r="2147">
          <cell r="E2147" t="str">
            <v>단순공사</v>
          </cell>
          <cell r="F2147" t="str">
            <v>[시간내]</v>
          </cell>
          <cell r="G2147" t="str">
            <v>정보통신 기기류</v>
          </cell>
          <cell r="H2147" t="str">
            <v>TV</v>
          </cell>
          <cell r="I2147" t="str">
            <v>PDP/LCD TV</v>
          </cell>
          <cell r="J2147" t="str">
            <v>점검</v>
          </cell>
          <cell r="K2147" t="str">
            <v>[시간내] 정보통신 기기류 TV PDP/LCD TV 점검</v>
          </cell>
          <cell r="L2147" t="str">
            <v>대</v>
          </cell>
          <cell r="N2147">
            <v>64373</v>
          </cell>
          <cell r="Q2147" t="str">
            <v>단순정비</v>
          </cell>
          <cell r="R2147">
            <v>31358</v>
          </cell>
        </row>
        <row r="2148">
          <cell r="E2148" t="str">
            <v>단순공사</v>
          </cell>
          <cell r="F2148" t="str">
            <v>[시간내]</v>
          </cell>
          <cell r="G2148" t="str">
            <v>정보통신 기기류</v>
          </cell>
          <cell r="H2148" t="str">
            <v>기타단말기</v>
          </cell>
          <cell r="I2148" t="str">
            <v>마이크</v>
          </cell>
          <cell r="J2148" t="str">
            <v>점검</v>
          </cell>
          <cell r="K2148" t="str">
            <v>[시간내] 정보통신 기기류 기타단말기 마이크 점검</v>
          </cell>
          <cell r="L2148" t="str">
            <v>대</v>
          </cell>
          <cell r="N2148">
            <v>81929</v>
          </cell>
          <cell r="Q2148" t="str">
            <v>단순정비</v>
          </cell>
          <cell r="R2148">
            <v>39910</v>
          </cell>
        </row>
        <row r="2149">
          <cell r="E2149" t="str">
            <v>단순공사</v>
          </cell>
          <cell r="F2149" t="str">
            <v>[시간내]</v>
          </cell>
          <cell r="G2149" t="str">
            <v>정보통신 기기류</v>
          </cell>
          <cell r="H2149" t="str">
            <v>기타단말기</v>
          </cell>
          <cell r="I2149" t="str">
            <v>스피커(상주)</v>
          </cell>
          <cell r="J2149" t="str">
            <v>점검</v>
          </cell>
          <cell r="K2149" t="str">
            <v>[시간내] 정보통신 기기류 기타단말기 스피커(상주) 점검</v>
          </cell>
          <cell r="L2149" t="str">
            <v>대</v>
          </cell>
          <cell r="N2149">
            <v>81929</v>
          </cell>
          <cell r="Q2149" t="str">
            <v>단순정비</v>
          </cell>
          <cell r="R2149">
            <v>39910</v>
          </cell>
        </row>
        <row r="2150">
          <cell r="E2150" t="str">
            <v>단순공사</v>
          </cell>
          <cell r="F2150" t="str">
            <v>[시간외]</v>
          </cell>
          <cell r="G2150" t="str">
            <v>정보통신 기기류</v>
          </cell>
          <cell r="H2150" t="str">
            <v>PC</v>
          </cell>
          <cell r="I2150" t="str">
            <v>TFT LCD</v>
          </cell>
          <cell r="J2150" t="str">
            <v>점검</v>
          </cell>
          <cell r="K2150" t="str">
            <v>[시간외] 정보통신 기기류 PC TFT LCD 점검</v>
          </cell>
          <cell r="L2150" t="str">
            <v>대</v>
          </cell>
          <cell r="N2150">
            <v>96559</v>
          </cell>
          <cell r="Q2150" t="str">
            <v>단순정비</v>
          </cell>
          <cell r="R2150">
            <v>47037</v>
          </cell>
        </row>
        <row r="2151">
          <cell r="E2151" t="str">
            <v>단순공사</v>
          </cell>
          <cell r="F2151" t="str">
            <v>[시간외]</v>
          </cell>
          <cell r="G2151" t="str">
            <v>정보통신 기기류</v>
          </cell>
          <cell r="H2151" t="str">
            <v>전화기</v>
          </cell>
          <cell r="I2151" t="str">
            <v>일반전화기</v>
          </cell>
          <cell r="J2151" t="str">
            <v>점검</v>
          </cell>
          <cell r="K2151" t="str">
            <v>[시간외] 정보통신 기기류 전화기 일반전화기 점검</v>
          </cell>
          <cell r="L2151" t="str">
            <v>대</v>
          </cell>
          <cell r="N2151">
            <v>13011</v>
          </cell>
          <cell r="Q2151" t="str">
            <v>단순정비</v>
          </cell>
          <cell r="R2151">
            <v>6338</v>
          </cell>
        </row>
        <row r="2152">
          <cell r="E2152" t="str">
            <v>단순공사</v>
          </cell>
          <cell r="F2152" t="str">
            <v>[시간외]</v>
          </cell>
          <cell r="G2152" t="str">
            <v>정보통신 기기류</v>
          </cell>
          <cell r="H2152" t="str">
            <v>전화기</v>
          </cell>
          <cell r="I2152" t="str">
            <v>IP전화기</v>
          </cell>
          <cell r="J2152" t="str">
            <v>점검</v>
          </cell>
          <cell r="K2152" t="str">
            <v>[시간외] 정보통신 기기류 전화기 IP전화기 점검</v>
          </cell>
          <cell r="L2152" t="str">
            <v>대</v>
          </cell>
          <cell r="N2152">
            <v>26067</v>
          </cell>
          <cell r="Q2152" t="str">
            <v>단순정비</v>
          </cell>
          <cell r="R2152">
            <v>12698</v>
          </cell>
        </row>
        <row r="2153">
          <cell r="E2153" t="str">
            <v>단순공사</v>
          </cell>
          <cell r="F2153" t="str">
            <v>[시간외]</v>
          </cell>
          <cell r="G2153" t="str">
            <v>정보통신 기기류</v>
          </cell>
          <cell r="H2153" t="str">
            <v>TV</v>
          </cell>
          <cell r="I2153" t="str">
            <v>일반TV</v>
          </cell>
          <cell r="J2153" t="str">
            <v>점검</v>
          </cell>
          <cell r="K2153" t="str">
            <v>[시간외] 정보통신 기기류 TV 일반TV 점검</v>
          </cell>
          <cell r="L2153" t="str">
            <v>대</v>
          </cell>
          <cell r="N2153">
            <v>96559</v>
          </cell>
          <cell r="Q2153" t="str">
            <v>단순정비</v>
          </cell>
          <cell r="R2153">
            <v>47037</v>
          </cell>
        </row>
        <row r="2154">
          <cell r="E2154" t="str">
            <v>단순공사</v>
          </cell>
          <cell r="F2154" t="str">
            <v>[시간외]</v>
          </cell>
          <cell r="G2154" t="str">
            <v>정보통신 기기류</v>
          </cell>
          <cell r="H2154" t="str">
            <v>TV</v>
          </cell>
          <cell r="I2154" t="str">
            <v>PDP/LCD TV</v>
          </cell>
          <cell r="J2154" t="str">
            <v>점검</v>
          </cell>
          <cell r="K2154" t="str">
            <v>[시간외] 정보통신 기기류 TV PDP/LCD TV 점검</v>
          </cell>
          <cell r="L2154" t="str">
            <v>대</v>
          </cell>
          <cell r="N2154">
            <v>96559</v>
          </cell>
          <cell r="Q2154" t="str">
            <v>단순정비</v>
          </cell>
          <cell r="R2154">
            <v>47037</v>
          </cell>
        </row>
        <row r="2155">
          <cell r="E2155" t="str">
            <v>단순공사</v>
          </cell>
          <cell r="F2155" t="str">
            <v>[시간외]</v>
          </cell>
          <cell r="G2155" t="str">
            <v>정보통신 기기류</v>
          </cell>
          <cell r="H2155" t="str">
            <v>기타단말기</v>
          </cell>
          <cell r="I2155" t="str">
            <v>마이크</v>
          </cell>
          <cell r="J2155" t="str">
            <v>점검</v>
          </cell>
          <cell r="K2155" t="str">
            <v>[시간외] 정보통신 기기류 기타단말기 마이크 점검</v>
          </cell>
          <cell r="L2155" t="str">
            <v>대</v>
          </cell>
          <cell r="N2155">
            <v>122893</v>
          </cell>
          <cell r="Q2155" t="str">
            <v>단순정비</v>
          </cell>
          <cell r="R2155">
            <v>59866</v>
          </cell>
        </row>
        <row r="2156">
          <cell r="E2156" t="str">
            <v>단순공사</v>
          </cell>
          <cell r="F2156" t="str">
            <v>[시간외]</v>
          </cell>
          <cell r="G2156" t="str">
            <v>정보통신 기기류</v>
          </cell>
          <cell r="H2156" t="str">
            <v>기타단말기</v>
          </cell>
          <cell r="I2156" t="str">
            <v>스피커(상주)</v>
          </cell>
          <cell r="J2156" t="str">
            <v>점검</v>
          </cell>
          <cell r="K2156" t="str">
            <v>[시간외] 정보통신 기기류 기타단말기 스피커(상주) 점검</v>
          </cell>
          <cell r="L2156" t="str">
            <v>대</v>
          </cell>
          <cell r="N2156">
            <v>122893</v>
          </cell>
          <cell r="Q2156" t="str">
            <v>단순정비</v>
          </cell>
          <cell r="R2156">
            <v>59866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208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1" width="10.625" style="73" customWidth="1"/>
    <col min="2" max="2" width="10.375" style="73" customWidth="1"/>
    <col min="3" max="3" width="22.375" style="74" customWidth="1"/>
    <col min="4" max="4" width="16.75" style="73" customWidth="1"/>
    <col min="5" max="5" width="10.625" style="73" customWidth="1"/>
    <col min="6" max="6" width="42.125" style="77" customWidth="1"/>
    <col min="7" max="7" width="7.125" style="86" customWidth="1"/>
    <col min="8" max="8" width="30.625" style="81" customWidth="1"/>
    <col min="9" max="9" width="5.625" style="81" customWidth="1"/>
    <col min="10" max="10" width="17.5" style="84" bestFit="1" customWidth="1"/>
    <col min="11" max="11" width="13.75" style="76" customWidth="1"/>
    <col min="12" max="12" width="15.625" style="87" customWidth="1"/>
    <col min="13" max="13" width="10.625" style="76" customWidth="1"/>
    <col min="14" max="14" width="74.625" style="78" customWidth="1"/>
    <col min="15" max="15" width="5.625" style="78" customWidth="1"/>
    <col min="16" max="16" width="11.5" style="83" customWidth="1"/>
    <col min="17" max="17" width="15.625" style="80" customWidth="1"/>
    <col min="18" max="18" width="8.5" style="88" bestFit="1" customWidth="1"/>
    <col min="19" max="19" width="5.625" style="75" customWidth="1"/>
    <col min="20" max="20" width="9.625" style="82" customWidth="1"/>
    <col min="21" max="22" width="9.625" style="78" customWidth="1"/>
    <col min="23" max="16384" width="9" style="78"/>
  </cols>
  <sheetData>
    <row r="1" spans="1:40" s="5" customFormat="1" ht="20.100000000000001" customHeight="1">
      <c r="A1" s="1"/>
      <c r="B1" s="1"/>
      <c r="C1" s="2"/>
      <c r="D1" s="2"/>
      <c r="E1" s="2"/>
      <c r="F1" s="1"/>
      <c r="G1" s="1"/>
      <c r="H1" s="3"/>
      <c r="I1" s="4"/>
      <c r="L1" s="4"/>
      <c r="N1" s="6"/>
      <c r="T1" s="7"/>
    </row>
    <row r="2" spans="1:40" s="9" customFormat="1" ht="39.950000000000003" customHeight="1">
      <c r="A2" s="322" t="s">
        <v>0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8"/>
    </row>
    <row r="3" spans="1:40" s="5" customFormat="1" ht="39.950000000000003" customHeight="1" thickBot="1">
      <c r="A3" s="10" t="s">
        <v>1</v>
      </c>
      <c r="B3" s="11" t="s">
        <v>3606</v>
      </c>
      <c r="C3" s="11"/>
      <c r="D3" s="11"/>
      <c r="E3" s="11"/>
      <c r="F3" s="11"/>
      <c r="G3" s="11"/>
      <c r="H3" s="11"/>
      <c r="I3" s="12"/>
      <c r="J3" s="13"/>
      <c r="K3" s="13"/>
      <c r="L3" s="13"/>
      <c r="M3" s="13"/>
      <c r="N3" s="14"/>
      <c r="O3" s="15"/>
      <c r="P3" s="13"/>
      <c r="Q3" s="13"/>
      <c r="R3" s="13"/>
      <c r="S3" s="16"/>
      <c r="T3" s="17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</row>
    <row r="4" spans="1:40" s="19" customFormat="1" ht="24.95" customHeight="1">
      <c r="A4" s="323" t="s">
        <v>2</v>
      </c>
      <c r="B4" s="326" t="s">
        <v>3</v>
      </c>
      <c r="C4" s="327" t="s">
        <v>4</v>
      </c>
      <c r="D4" s="330" t="s">
        <v>5</v>
      </c>
      <c r="E4" s="330" t="s">
        <v>6</v>
      </c>
      <c r="F4" s="326" t="s">
        <v>7</v>
      </c>
      <c r="G4" s="326" t="s">
        <v>8</v>
      </c>
      <c r="H4" s="333" t="s">
        <v>9</v>
      </c>
      <c r="I4" s="333"/>
      <c r="J4" s="333"/>
      <c r="K4" s="333"/>
      <c r="L4" s="333"/>
      <c r="M4" s="326" t="s">
        <v>10</v>
      </c>
      <c r="N4" s="326"/>
      <c r="O4" s="326"/>
      <c r="P4" s="326"/>
      <c r="Q4" s="326"/>
      <c r="R4" s="307" t="s">
        <v>11</v>
      </c>
      <c r="T4" s="20"/>
    </row>
    <row r="5" spans="1:40" s="21" customFormat="1" ht="24.95" customHeight="1">
      <c r="A5" s="324"/>
      <c r="B5" s="316"/>
      <c r="C5" s="328"/>
      <c r="D5" s="331"/>
      <c r="E5" s="331"/>
      <c r="F5" s="316"/>
      <c r="G5" s="316"/>
      <c r="H5" s="310" t="s">
        <v>12</v>
      </c>
      <c r="I5" s="312" t="s">
        <v>13</v>
      </c>
      <c r="J5" s="314" t="s">
        <v>14</v>
      </c>
      <c r="K5" s="314" t="s">
        <v>15</v>
      </c>
      <c r="L5" s="310" t="s">
        <v>16</v>
      </c>
      <c r="M5" s="316" t="s">
        <v>17</v>
      </c>
      <c r="N5" s="318" t="s">
        <v>18</v>
      </c>
      <c r="O5" s="320" t="s">
        <v>19</v>
      </c>
      <c r="P5" s="314" t="s">
        <v>20</v>
      </c>
      <c r="Q5" s="314" t="s">
        <v>21</v>
      </c>
      <c r="R5" s="308"/>
      <c r="T5" s="22"/>
    </row>
    <row r="6" spans="1:40" s="21" customFormat="1" ht="24.95" customHeight="1" thickBot="1">
      <c r="A6" s="325"/>
      <c r="B6" s="317"/>
      <c r="C6" s="329"/>
      <c r="D6" s="332"/>
      <c r="E6" s="332"/>
      <c r="F6" s="317"/>
      <c r="G6" s="317"/>
      <c r="H6" s="311"/>
      <c r="I6" s="313"/>
      <c r="J6" s="315"/>
      <c r="K6" s="315"/>
      <c r="L6" s="311"/>
      <c r="M6" s="317"/>
      <c r="N6" s="319"/>
      <c r="O6" s="321"/>
      <c r="P6" s="315"/>
      <c r="Q6" s="315"/>
      <c r="R6" s="309"/>
      <c r="T6" s="23"/>
    </row>
    <row r="7" spans="1:40" s="19" customFormat="1" ht="24.95" customHeight="1" thickTop="1">
      <c r="A7" s="303" t="s">
        <v>22</v>
      </c>
      <c r="B7" s="304"/>
      <c r="C7" s="24"/>
      <c r="D7" s="24"/>
      <c r="E7" s="24"/>
      <c r="F7" s="24"/>
      <c r="G7" s="24"/>
      <c r="H7" s="25"/>
      <c r="I7" s="26"/>
      <c r="J7" s="27"/>
      <c r="K7" s="27"/>
      <c r="L7" s="28"/>
      <c r="M7" s="29"/>
      <c r="N7" s="30"/>
      <c r="O7" s="27"/>
      <c r="P7" s="24"/>
      <c r="Q7" s="24"/>
      <c r="R7" s="31"/>
      <c r="T7" s="271" t="s">
        <v>3591</v>
      </c>
    </row>
    <row r="8" spans="1:40" s="19" customFormat="1" ht="30" customHeight="1">
      <c r="A8" s="32" t="s">
        <v>3599</v>
      </c>
      <c r="B8" s="33" t="s">
        <v>23</v>
      </c>
      <c r="C8" s="34" t="s">
        <v>3600</v>
      </c>
      <c r="D8" s="34" t="s">
        <v>3590</v>
      </c>
      <c r="E8" s="34" t="s">
        <v>3595</v>
      </c>
      <c r="F8" s="33" t="s">
        <v>3607</v>
      </c>
      <c r="G8" s="33" t="s">
        <v>3598</v>
      </c>
      <c r="H8" s="283"/>
      <c r="I8" s="37"/>
      <c r="J8" s="38"/>
      <c r="K8" s="39">
        <f>I8*J8</f>
        <v>0</v>
      </c>
      <c r="L8" s="40"/>
      <c r="M8" s="283">
        <v>20002240</v>
      </c>
      <c r="N8" s="42" t="str">
        <f>IFERROR(VLOOKUP(M8,서비스코드!$B:$R,10,FALSE),"")</f>
        <v>[시간내] 정보통신 기기류 PC S/W 설치 PC S/W 설치 신증설</v>
      </c>
      <c r="O8" s="43">
        <v>1</v>
      </c>
      <c r="P8" s="44">
        <f>IFERROR(VLOOKUP(M8,서비스코드!$B:$R,17,FALSE),"")</f>
        <v>57667</v>
      </c>
      <c r="Q8" s="45">
        <f t="shared" ref="Q8:Q15" si="0">IFERROR(O8*P8,"")</f>
        <v>57667</v>
      </c>
      <c r="R8" s="46"/>
      <c r="S8" s="47"/>
      <c r="T8" s="272">
        <f>IFERROR(VLOOKUP(M8,서비스코드!$B:$R,13,FALSE),"")</f>
        <v>118380</v>
      </c>
      <c r="U8" s="272"/>
      <c r="V8" s="47"/>
      <c r="W8" s="47"/>
      <c r="X8" s="47"/>
      <c r="Y8" s="47"/>
      <c r="Z8" s="47"/>
      <c r="AA8" s="47"/>
      <c r="AB8" s="47"/>
      <c r="AC8" s="47"/>
      <c r="AD8" s="47"/>
      <c r="AE8" s="47"/>
    </row>
    <row r="9" spans="1:40" s="19" customFormat="1" ht="30" customHeight="1">
      <c r="A9" s="32"/>
      <c r="B9" s="33"/>
      <c r="C9" s="34"/>
      <c r="D9" s="34"/>
      <c r="E9" s="34"/>
      <c r="F9" s="35"/>
      <c r="G9" s="33"/>
      <c r="H9" s="36"/>
      <c r="I9" s="37"/>
      <c r="J9" s="38"/>
      <c r="K9" s="39">
        <f t="shared" ref="K9:K15" si="1">I9*J9</f>
        <v>0</v>
      </c>
      <c r="L9" s="40"/>
      <c r="M9" s="283"/>
      <c r="N9" s="42" t="str">
        <f>IFERROR(VLOOKUP(M9,서비스코드!$B:$R,10,FALSE),"")</f>
        <v/>
      </c>
      <c r="O9" s="43"/>
      <c r="P9" s="44" t="str">
        <f>IFERROR(VLOOKUP(M9,서비스코드!$B:$R,17,FALSE),"")</f>
        <v/>
      </c>
      <c r="Q9" s="45" t="str">
        <f t="shared" si="0"/>
        <v/>
      </c>
      <c r="R9" s="46"/>
      <c r="S9" s="47"/>
      <c r="T9" s="272" t="str">
        <f>IFERROR(VLOOKUP(M9,서비스코드!$B:$R,13,FALSE),"")</f>
        <v/>
      </c>
      <c r="U9" s="272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1:40" s="19" customFormat="1" ht="30" customHeight="1">
      <c r="A10" s="32"/>
      <c r="B10" s="33"/>
      <c r="C10" s="34"/>
      <c r="D10" s="34"/>
      <c r="E10" s="34"/>
      <c r="F10" s="35"/>
      <c r="G10" s="33"/>
      <c r="H10" s="36"/>
      <c r="I10" s="37"/>
      <c r="J10" s="38"/>
      <c r="K10" s="39">
        <f t="shared" si="1"/>
        <v>0</v>
      </c>
      <c r="L10" s="40"/>
      <c r="M10" s="283"/>
      <c r="N10" s="42" t="str">
        <f>IFERROR(VLOOKUP(M10,서비스코드!$B:$R,10,FALSE),"")</f>
        <v/>
      </c>
      <c r="O10" s="43"/>
      <c r="P10" s="44" t="str">
        <f>IFERROR(VLOOKUP(M10,서비스코드!$B:$R,17,FALSE),"")</f>
        <v/>
      </c>
      <c r="Q10" s="45" t="str">
        <f t="shared" si="0"/>
        <v/>
      </c>
      <c r="R10" s="46"/>
      <c r="S10" s="47"/>
      <c r="T10" s="272" t="str">
        <f>IFERROR(VLOOKUP(M10,서비스코드!$B:$R,13,FALSE),"")</f>
        <v/>
      </c>
      <c r="U10" s="272"/>
      <c r="V10" s="47"/>
      <c r="W10" s="47"/>
      <c r="X10" s="47"/>
      <c r="Y10" s="47"/>
      <c r="Z10" s="47"/>
      <c r="AA10" s="47"/>
      <c r="AB10" s="47"/>
      <c r="AC10" s="47"/>
      <c r="AD10" s="47"/>
      <c r="AE10" s="47"/>
    </row>
    <row r="11" spans="1:40" s="19" customFormat="1" ht="30" customHeight="1">
      <c r="A11" s="32"/>
      <c r="B11" s="33"/>
      <c r="C11" s="34"/>
      <c r="D11" s="34"/>
      <c r="E11" s="34"/>
      <c r="F11" s="35"/>
      <c r="G11" s="33"/>
      <c r="H11" s="36"/>
      <c r="I11" s="37"/>
      <c r="J11" s="38"/>
      <c r="K11" s="39">
        <f t="shared" si="1"/>
        <v>0</v>
      </c>
      <c r="L11" s="40"/>
      <c r="M11" s="273"/>
      <c r="N11" s="42" t="str">
        <f>IFERROR(VLOOKUP(M11,서비스코드!$B:$R,10,FALSE),"")</f>
        <v/>
      </c>
      <c r="O11" s="43"/>
      <c r="P11" s="44" t="str">
        <f>IFERROR(VLOOKUP(M11,서비스코드!$B:$R,17,FALSE),"")</f>
        <v/>
      </c>
      <c r="Q11" s="45" t="str">
        <f t="shared" si="0"/>
        <v/>
      </c>
      <c r="R11" s="46"/>
      <c r="S11" s="47"/>
      <c r="T11" s="272" t="str">
        <f>IFERROR(VLOOKUP(M11,서비스코드!$B:$R,13,FALSE),"")</f>
        <v/>
      </c>
      <c r="U11" s="272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40" s="19" customFormat="1" ht="30" customHeight="1">
      <c r="A12" s="32"/>
      <c r="B12" s="33"/>
      <c r="C12" s="34"/>
      <c r="D12" s="34"/>
      <c r="E12" s="34"/>
      <c r="F12" s="35"/>
      <c r="G12" s="33"/>
      <c r="H12" s="41"/>
      <c r="I12" s="48"/>
      <c r="J12" s="49"/>
      <c r="K12" s="39">
        <f t="shared" si="1"/>
        <v>0</v>
      </c>
      <c r="L12" s="50"/>
      <c r="M12" s="41"/>
      <c r="N12" s="42" t="str">
        <f>IFERROR(VLOOKUP(M12,서비스코드!$B:$R,10,FALSE),"")</f>
        <v/>
      </c>
      <c r="O12" s="43"/>
      <c r="P12" s="44" t="str">
        <f>IFERROR(VLOOKUP(M12,서비스코드!$B:$R,17,FALSE),"")</f>
        <v/>
      </c>
      <c r="Q12" s="45" t="str">
        <f t="shared" si="0"/>
        <v/>
      </c>
      <c r="R12" s="46"/>
      <c r="S12" s="47"/>
      <c r="T12" s="272" t="str">
        <f>IFERROR(VLOOKUP(M12,서비스코드!$B:$R,13,FALSE),"")</f>
        <v/>
      </c>
      <c r="U12" s="272"/>
      <c r="V12" s="47"/>
      <c r="W12" s="47"/>
      <c r="X12" s="47"/>
      <c r="Y12" s="47"/>
      <c r="Z12" s="47"/>
      <c r="AA12" s="47"/>
      <c r="AB12" s="47"/>
      <c r="AC12" s="47"/>
      <c r="AD12" s="47"/>
      <c r="AE12" s="47"/>
    </row>
    <row r="13" spans="1:40" s="19" customFormat="1" ht="30" customHeight="1">
      <c r="A13" s="32"/>
      <c r="B13" s="33"/>
      <c r="C13" s="34"/>
      <c r="D13" s="34"/>
      <c r="E13" s="34"/>
      <c r="F13" s="35"/>
      <c r="G13" s="33"/>
      <c r="H13" s="41"/>
      <c r="I13" s="48"/>
      <c r="J13" s="49"/>
      <c r="K13" s="39">
        <f t="shared" si="1"/>
        <v>0</v>
      </c>
      <c r="L13" s="50"/>
      <c r="M13" s="41"/>
      <c r="N13" s="42" t="str">
        <f>IFERROR(VLOOKUP(M13,서비스코드!$B:$R,10,FALSE),"")</f>
        <v/>
      </c>
      <c r="O13" s="43"/>
      <c r="P13" s="44" t="str">
        <f>IFERROR(VLOOKUP(M13,서비스코드!$B:$R,17,FALSE),"")</f>
        <v/>
      </c>
      <c r="Q13" s="45" t="str">
        <f t="shared" si="0"/>
        <v/>
      </c>
      <c r="R13" s="46"/>
      <c r="S13" s="47"/>
      <c r="T13" s="272" t="str">
        <f>IFERROR(VLOOKUP(M13,서비스코드!$B:$R,13,FALSE),"")</f>
        <v/>
      </c>
      <c r="U13" s="272"/>
      <c r="V13" s="47"/>
      <c r="W13" s="47"/>
      <c r="X13" s="47"/>
      <c r="Y13" s="47"/>
      <c r="Z13" s="47"/>
      <c r="AA13" s="47"/>
      <c r="AB13" s="47"/>
      <c r="AC13" s="47"/>
      <c r="AD13" s="47"/>
      <c r="AE13" s="47"/>
    </row>
    <row r="14" spans="1:40" s="19" customFormat="1" ht="30" customHeight="1">
      <c r="A14" s="32"/>
      <c r="B14" s="33"/>
      <c r="C14" s="34"/>
      <c r="D14" s="34"/>
      <c r="E14" s="34"/>
      <c r="F14" s="35"/>
      <c r="G14" s="33"/>
      <c r="H14" s="41"/>
      <c r="I14" s="48"/>
      <c r="J14" s="49"/>
      <c r="K14" s="39">
        <f t="shared" si="1"/>
        <v>0</v>
      </c>
      <c r="L14" s="50"/>
      <c r="M14" s="41"/>
      <c r="N14" s="42" t="str">
        <f>IFERROR(VLOOKUP(M14,서비스코드!$B:$R,10,FALSE),"")</f>
        <v/>
      </c>
      <c r="O14" s="43"/>
      <c r="P14" s="44" t="str">
        <f>IFERROR(VLOOKUP(M14,서비스코드!$B:$R,17,FALSE),"")</f>
        <v/>
      </c>
      <c r="Q14" s="45" t="str">
        <f t="shared" si="0"/>
        <v/>
      </c>
      <c r="R14" s="46"/>
      <c r="S14" s="47"/>
      <c r="T14" s="272" t="str">
        <f>IFERROR(VLOOKUP(M14,서비스코드!$B:$R,13,FALSE),"")</f>
        <v/>
      </c>
      <c r="U14" s="272"/>
      <c r="V14" s="47"/>
      <c r="W14" s="47"/>
      <c r="X14" s="47"/>
      <c r="Y14" s="47"/>
      <c r="Z14" s="47"/>
      <c r="AA14" s="47"/>
      <c r="AB14" s="47"/>
      <c r="AC14" s="47"/>
      <c r="AD14" s="47"/>
      <c r="AE14" s="47"/>
    </row>
    <row r="15" spans="1:40" s="19" customFormat="1" ht="30" customHeight="1">
      <c r="A15" s="32"/>
      <c r="B15" s="33"/>
      <c r="C15" s="34"/>
      <c r="D15" s="34"/>
      <c r="E15" s="34"/>
      <c r="F15" s="35"/>
      <c r="G15" s="33"/>
      <c r="H15" s="41"/>
      <c r="I15" s="48"/>
      <c r="J15" s="49"/>
      <c r="K15" s="39">
        <f t="shared" si="1"/>
        <v>0</v>
      </c>
      <c r="L15" s="50"/>
      <c r="M15" s="41"/>
      <c r="N15" s="42" t="str">
        <f>IFERROR(VLOOKUP(M15,서비스코드!$B:$R,10,FALSE),"")</f>
        <v/>
      </c>
      <c r="O15" s="43"/>
      <c r="P15" s="44" t="str">
        <f>IFERROR(VLOOKUP(M15,서비스코드!$B:$R,17,FALSE),"")</f>
        <v/>
      </c>
      <c r="Q15" s="45" t="str">
        <f t="shared" si="0"/>
        <v/>
      </c>
      <c r="R15" s="46"/>
      <c r="S15" s="47"/>
      <c r="T15" s="272" t="str">
        <f>IFERROR(VLOOKUP(M15,서비스코드!$B:$R,13,FALSE),"")</f>
        <v/>
      </c>
      <c r="U15" s="272"/>
      <c r="V15" s="47"/>
      <c r="W15" s="47"/>
      <c r="X15" s="47"/>
      <c r="Y15" s="47"/>
      <c r="Z15" s="47"/>
      <c r="AA15" s="47"/>
      <c r="AB15" s="47"/>
      <c r="AC15" s="47"/>
      <c r="AD15" s="47"/>
      <c r="AE15" s="47"/>
    </row>
    <row r="16" spans="1:40" s="61" customFormat="1" ht="30" customHeight="1">
      <c r="A16" s="51" t="s">
        <v>25</v>
      </c>
      <c r="B16" s="52"/>
      <c r="C16" s="53"/>
      <c r="D16" s="53"/>
      <c r="E16" s="53"/>
      <c r="F16" s="54"/>
      <c r="G16" s="52"/>
      <c r="H16" s="55"/>
      <c r="I16" s="52"/>
      <c r="J16" s="52"/>
      <c r="K16" s="56">
        <f>SUM(K8:K15)</f>
        <v>0</v>
      </c>
      <c r="L16" s="57"/>
      <c r="M16" s="57"/>
      <c r="N16" s="58"/>
      <c r="O16" s="56"/>
      <c r="P16" s="52"/>
      <c r="Q16" s="56">
        <f>SUM(Q8:Q15)</f>
        <v>57667</v>
      </c>
      <c r="R16" s="59"/>
      <c r="S16" s="60"/>
      <c r="T16" s="272" t="str">
        <f>IFERROR(VLOOKUP(M16,[123]서비스코드!$B:$R,13,FALSE),"")</f>
        <v/>
      </c>
      <c r="U16" s="272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21" s="71" customFormat="1" ht="30" customHeight="1" thickBot="1">
      <c r="A17" s="305" t="s">
        <v>26</v>
      </c>
      <c r="B17" s="306"/>
      <c r="C17" s="306"/>
      <c r="D17" s="62"/>
      <c r="E17" s="62"/>
      <c r="F17" s="62"/>
      <c r="G17" s="62"/>
      <c r="H17" s="63"/>
      <c r="I17" s="64"/>
      <c r="J17" s="65"/>
      <c r="K17" s="66"/>
      <c r="L17" s="67"/>
      <c r="M17" s="67"/>
      <c r="N17" s="68"/>
      <c r="O17" s="69"/>
      <c r="P17" s="67"/>
      <c r="Q17" s="65">
        <f>K16+Q16</f>
        <v>57667</v>
      </c>
      <c r="R17" s="70"/>
      <c r="T17" s="72"/>
    </row>
    <row r="18" spans="1:21">
      <c r="D18" s="75"/>
      <c r="E18" s="76"/>
      <c r="G18" s="78"/>
      <c r="H18" s="78"/>
      <c r="I18" s="79"/>
      <c r="J18" s="76"/>
      <c r="L18" s="80"/>
      <c r="M18" s="81"/>
      <c r="P18" s="76"/>
      <c r="Q18" s="78"/>
      <c r="R18" s="78"/>
      <c r="S18" s="78"/>
    </row>
    <row r="19" spans="1:21">
      <c r="D19" s="75"/>
      <c r="E19" s="76"/>
      <c r="G19" s="78"/>
      <c r="H19" s="78"/>
      <c r="I19" s="78"/>
      <c r="J19" s="76"/>
      <c r="L19" s="80"/>
      <c r="M19" s="81"/>
      <c r="P19" s="76"/>
      <c r="Q19" s="78"/>
      <c r="R19" s="78"/>
      <c r="S19" s="78"/>
      <c r="U19" s="79"/>
    </row>
    <row r="20" spans="1:21">
      <c r="D20" s="75"/>
      <c r="E20" s="76"/>
      <c r="G20" s="78"/>
      <c r="H20" s="78"/>
      <c r="I20" s="78"/>
      <c r="J20" s="76"/>
      <c r="L20" s="80"/>
      <c r="M20" s="81"/>
      <c r="P20" s="76"/>
      <c r="Q20" s="78"/>
      <c r="R20" s="78"/>
      <c r="S20" s="78"/>
      <c r="U20" s="79"/>
    </row>
    <row r="21" spans="1:21">
      <c r="D21" s="75"/>
      <c r="E21" s="76"/>
      <c r="G21" s="78"/>
      <c r="H21" s="78"/>
      <c r="I21" s="78"/>
      <c r="J21" s="76"/>
      <c r="L21" s="80"/>
      <c r="M21" s="81"/>
      <c r="P21" s="76"/>
      <c r="Q21" s="78"/>
      <c r="R21" s="78"/>
      <c r="S21" s="79"/>
      <c r="U21" s="79"/>
    </row>
    <row r="22" spans="1:21">
      <c r="D22" s="75"/>
      <c r="E22" s="76"/>
      <c r="G22" s="78"/>
      <c r="H22" s="78"/>
      <c r="I22" s="78"/>
      <c r="J22" s="76"/>
      <c r="L22" s="80"/>
      <c r="M22" s="81"/>
      <c r="P22" s="76"/>
      <c r="Q22" s="78"/>
      <c r="R22" s="78"/>
      <c r="S22" s="78"/>
      <c r="U22" s="79"/>
    </row>
    <row r="23" spans="1:21">
      <c r="D23" s="75"/>
      <c r="E23" s="76"/>
      <c r="G23" s="78"/>
      <c r="H23" s="78"/>
      <c r="I23" s="78"/>
      <c r="J23" s="76"/>
      <c r="L23" s="80"/>
      <c r="M23" s="81"/>
      <c r="P23" s="76"/>
      <c r="Q23" s="78"/>
      <c r="R23" s="78"/>
      <c r="S23" s="78"/>
    </row>
    <row r="24" spans="1:21">
      <c r="D24" s="75"/>
      <c r="E24" s="76"/>
      <c r="G24" s="78"/>
      <c r="H24" s="78"/>
      <c r="I24" s="76"/>
      <c r="J24" s="78"/>
      <c r="L24" s="80"/>
      <c r="M24" s="78"/>
      <c r="P24" s="76"/>
      <c r="Q24" s="78"/>
      <c r="R24" s="78"/>
      <c r="S24" s="78"/>
    </row>
    <row r="25" spans="1:21">
      <c r="D25" s="75"/>
      <c r="E25" s="76"/>
      <c r="G25" s="78"/>
      <c r="H25" s="78"/>
      <c r="I25" s="76"/>
      <c r="J25" s="78"/>
      <c r="L25" s="80"/>
      <c r="M25" s="78"/>
      <c r="O25" s="79"/>
      <c r="P25" s="76"/>
      <c r="Q25" s="78"/>
      <c r="R25" s="78"/>
      <c r="S25" s="78"/>
    </row>
    <row r="26" spans="1:21">
      <c r="D26" s="75"/>
      <c r="E26" s="76"/>
      <c r="G26" s="78"/>
      <c r="H26" s="78"/>
      <c r="I26" s="76"/>
      <c r="J26" s="78"/>
      <c r="L26" s="80"/>
      <c r="M26" s="78"/>
      <c r="P26" s="76"/>
      <c r="Q26" s="78"/>
      <c r="R26" s="78"/>
      <c r="S26" s="78"/>
    </row>
    <row r="27" spans="1:21">
      <c r="D27" s="75"/>
      <c r="E27" s="76"/>
      <c r="G27" s="78"/>
      <c r="H27" s="78"/>
      <c r="I27" s="76"/>
      <c r="J27" s="78"/>
      <c r="L27" s="80"/>
      <c r="M27" s="78"/>
      <c r="P27" s="76"/>
      <c r="Q27" s="78"/>
      <c r="R27" s="78"/>
      <c r="S27" s="78"/>
    </row>
    <row r="28" spans="1:21">
      <c r="D28" s="75"/>
      <c r="E28" s="76"/>
      <c r="G28" s="78"/>
      <c r="H28" s="78"/>
      <c r="I28" s="76"/>
      <c r="J28" s="78"/>
      <c r="L28" s="80"/>
      <c r="M28" s="78"/>
      <c r="P28" s="76"/>
      <c r="Q28" s="78"/>
      <c r="R28" s="78"/>
      <c r="S28" s="78"/>
    </row>
    <row r="29" spans="1:21">
      <c r="D29" s="75"/>
      <c r="E29" s="76"/>
      <c r="G29" s="78"/>
      <c r="H29" s="78"/>
      <c r="I29" s="76"/>
      <c r="J29" s="78"/>
      <c r="L29" s="80"/>
      <c r="M29" s="78"/>
      <c r="P29" s="76"/>
      <c r="Q29" s="78"/>
      <c r="R29" s="78"/>
      <c r="S29" s="78"/>
    </row>
    <row r="30" spans="1:21">
      <c r="D30" s="75"/>
      <c r="E30" s="76"/>
      <c r="G30" s="78"/>
      <c r="H30" s="78"/>
      <c r="I30" s="78"/>
      <c r="J30" s="76"/>
      <c r="L30" s="80"/>
      <c r="M30" s="81"/>
      <c r="P30" s="76"/>
      <c r="Q30" s="78"/>
      <c r="R30" s="78"/>
      <c r="S30" s="78"/>
    </row>
    <row r="31" spans="1:21">
      <c r="D31" s="75"/>
      <c r="E31" s="76"/>
      <c r="G31" s="78"/>
      <c r="H31" s="78"/>
      <c r="I31" s="78"/>
      <c r="J31" s="76"/>
      <c r="L31" s="80"/>
      <c r="M31" s="81"/>
      <c r="P31" s="76"/>
      <c r="Q31" s="78"/>
      <c r="R31" s="78"/>
      <c r="S31" s="78"/>
    </row>
    <row r="32" spans="1:21">
      <c r="D32" s="75"/>
      <c r="E32" s="76"/>
      <c r="G32" s="78"/>
      <c r="H32" s="78"/>
      <c r="I32" s="78"/>
      <c r="J32" s="76"/>
      <c r="L32" s="80"/>
      <c r="M32" s="81"/>
      <c r="P32" s="76"/>
      <c r="Q32" s="78"/>
      <c r="R32" s="78"/>
      <c r="S32" s="78"/>
    </row>
    <row r="33" spans="4:19">
      <c r="D33" s="75"/>
      <c r="E33" s="76"/>
      <c r="G33" s="78"/>
      <c r="H33" s="78"/>
      <c r="I33" s="78"/>
      <c r="J33" s="76"/>
      <c r="L33" s="80"/>
      <c r="M33" s="81"/>
      <c r="P33" s="76"/>
      <c r="Q33" s="78"/>
      <c r="R33" s="78"/>
      <c r="S33" s="78"/>
    </row>
    <row r="34" spans="4:19">
      <c r="D34" s="83"/>
      <c r="E34" s="76"/>
      <c r="G34" s="75"/>
      <c r="H34" s="78"/>
      <c r="I34" s="78"/>
      <c r="J34" s="76"/>
      <c r="L34" s="80"/>
      <c r="M34" s="81"/>
      <c r="P34" s="76"/>
      <c r="Q34" s="78"/>
      <c r="R34" s="78"/>
      <c r="S34" s="78"/>
    </row>
    <row r="35" spans="4:19">
      <c r="D35" s="83"/>
      <c r="E35" s="76"/>
      <c r="G35" s="75"/>
      <c r="H35" s="78"/>
      <c r="I35" s="78"/>
      <c r="J35" s="76"/>
      <c r="L35" s="80"/>
      <c r="M35" s="81"/>
      <c r="P35" s="76"/>
      <c r="Q35" s="78"/>
      <c r="R35" s="78"/>
      <c r="S35" s="78"/>
    </row>
    <row r="36" spans="4:19">
      <c r="D36" s="83"/>
      <c r="E36" s="76"/>
      <c r="G36" s="75"/>
      <c r="H36" s="78"/>
      <c r="I36" s="78"/>
      <c r="J36" s="76"/>
      <c r="L36" s="80"/>
      <c r="M36" s="81"/>
      <c r="P36" s="76"/>
      <c r="Q36" s="78"/>
      <c r="R36" s="78"/>
      <c r="S36" s="78"/>
    </row>
    <row r="37" spans="4:19">
      <c r="D37" s="83"/>
      <c r="E37" s="76"/>
      <c r="G37" s="75"/>
      <c r="H37" s="78"/>
      <c r="I37" s="78"/>
      <c r="J37" s="76"/>
      <c r="L37" s="80"/>
      <c r="M37" s="81"/>
      <c r="P37" s="76"/>
      <c r="Q37" s="78"/>
      <c r="R37" s="78"/>
      <c r="S37" s="78"/>
    </row>
    <row r="38" spans="4:19">
      <c r="D38" s="83"/>
      <c r="E38" s="76"/>
      <c r="G38" s="75"/>
      <c r="H38" s="78"/>
      <c r="I38" s="78"/>
      <c r="J38" s="76"/>
      <c r="L38" s="80"/>
      <c r="M38" s="81"/>
      <c r="P38" s="76"/>
      <c r="Q38" s="78"/>
      <c r="R38" s="78"/>
      <c r="S38" s="78"/>
    </row>
    <row r="39" spans="4:19">
      <c r="D39" s="83"/>
      <c r="E39" s="76"/>
      <c r="G39" s="75"/>
      <c r="H39" s="78"/>
      <c r="I39" s="78"/>
      <c r="J39" s="76"/>
      <c r="L39" s="80"/>
      <c r="M39" s="81"/>
      <c r="P39" s="76"/>
      <c r="Q39" s="78"/>
      <c r="R39" s="78"/>
      <c r="S39" s="78"/>
    </row>
    <row r="40" spans="4:19">
      <c r="D40" s="83"/>
      <c r="E40" s="76"/>
      <c r="G40" s="75"/>
      <c r="H40" s="78"/>
      <c r="I40" s="78"/>
      <c r="J40" s="76"/>
      <c r="L40" s="80"/>
      <c r="M40" s="81"/>
      <c r="P40" s="76"/>
      <c r="Q40" s="78"/>
      <c r="R40" s="78"/>
      <c r="S40" s="78"/>
    </row>
    <row r="41" spans="4:19">
      <c r="D41" s="83"/>
      <c r="E41" s="76"/>
      <c r="G41" s="75"/>
      <c r="H41" s="78"/>
      <c r="I41" s="78"/>
      <c r="J41" s="76"/>
      <c r="L41" s="80"/>
      <c r="M41" s="81"/>
      <c r="P41" s="76"/>
      <c r="Q41" s="78"/>
      <c r="R41" s="78"/>
      <c r="S41" s="78"/>
    </row>
    <row r="42" spans="4:19">
      <c r="D42" s="84"/>
      <c r="E42" s="76"/>
      <c r="G42" s="76"/>
      <c r="H42" s="78"/>
      <c r="I42" s="78"/>
      <c r="J42" s="83"/>
      <c r="L42" s="85"/>
      <c r="M42" s="75"/>
      <c r="P42" s="76"/>
      <c r="Q42" s="78"/>
      <c r="R42" s="78"/>
      <c r="S42" s="78"/>
    </row>
    <row r="43" spans="4:19">
      <c r="M43" s="81"/>
    </row>
    <row r="44" spans="4:19">
      <c r="M44" s="81"/>
    </row>
    <row r="45" spans="4:19">
      <c r="M45" s="81"/>
    </row>
    <row r="46" spans="4:19">
      <c r="M46" s="81"/>
    </row>
    <row r="47" spans="4:19">
      <c r="M47" s="81"/>
    </row>
    <row r="48" spans="4:19">
      <c r="M48" s="81"/>
    </row>
    <row r="49" spans="13:13">
      <c r="M49" s="81"/>
    </row>
    <row r="50" spans="13:13">
      <c r="M50" s="81"/>
    </row>
    <row r="51" spans="13:13">
      <c r="M51" s="81"/>
    </row>
    <row r="52" spans="13:13">
      <c r="M52" s="81"/>
    </row>
    <row r="53" spans="13:13">
      <c r="M53" s="81"/>
    </row>
    <row r="54" spans="13:13">
      <c r="M54" s="81"/>
    </row>
    <row r="55" spans="13:13">
      <c r="M55" s="81"/>
    </row>
    <row r="56" spans="13:13">
      <c r="M56" s="81"/>
    </row>
    <row r="57" spans="13:13">
      <c r="M57" s="81"/>
    </row>
    <row r="58" spans="13:13">
      <c r="M58" s="81"/>
    </row>
    <row r="59" spans="13:13">
      <c r="M59" s="81"/>
    </row>
    <row r="60" spans="13:13">
      <c r="M60" s="81"/>
    </row>
    <row r="61" spans="13:13">
      <c r="M61" s="81"/>
    </row>
    <row r="62" spans="13:13">
      <c r="M62" s="81"/>
    </row>
    <row r="63" spans="13:13">
      <c r="M63" s="81"/>
    </row>
    <row r="64" spans="13:13">
      <c r="M64" s="81"/>
    </row>
    <row r="65" spans="13:13">
      <c r="M65" s="81"/>
    </row>
    <row r="66" spans="13:13">
      <c r="M66" s="81"/>
    </row>
    <row r="67" spans="13:13">
      <c r="M67" s="81"/>
    </row>
    <row r="68" spans="13:13">
      <c r="M68" s="81"/>
    </row>
    <row r="69" spans="13:13">
      <c r="M69" s="81"/>
    </row>
    <row r="70" spans="13:13">
      <c r="M70" s="81"/>
    </row>
    <row r="71" spans="13:13">
      <c r="M71" s="81"/>
    </row>
    <row r="72" spans="13:13">
      <c r="M72" s="81"/>
    </row>
    <row r="73" spans="13:13">
      <c r="M73" s="81"/>
    </row>
    <row r="74" spans="13:13">
      <c r="M74" s="81"/>
    </row>
    <row r="75" spans="13:13">
      <c r="M75" s="81"/>
    </row>
    <row r="76" spans="13:13">
      <c r="M76" s="81"/>
    </row>
    <row r="77" spans="13:13">
      <c r="M77" s="81"/>
    </row>
    <row r="78" spans="13:13">
      <c r="M78" s="81"/>
    </row>
    <row r="79" spans="13:13">
      <c r="M79" s="81"/>
    </row>
    <row r="80" spans="13:13">
      <c r="M80" s="81"/>
    </row>
    <row r="81" spans="13:13">
      <c r="M81" s="81"/>
    </row>
    <row r="82" spans="13:13">
      <c r="M82" s="81"/>
    </row>
    <row r="83" spans="13:13">
      <c r="M83" s="81"/>
    </row>
    <row r="84" spans="13:13">
      <c r="M84" s="81"/>
    </row>
    <row r="85" spans="13:13">
      <c r="M85" s="81"/>
    </row>
    <row r="86" spans="13:13">
      <c r="M86" s="81"/>
    </row>
    <row r="87" spans="13:13">
      <c r="M87" s="81"/>
    </row>
    <row r="88" spans="13:13">
      <c r="M88" s="81"/>
    </row>
    <row r="89" spans="13:13">
      <c r="M89" s="81"/>
    </row>
    <row r="90" spans="13:13">
      <c r="M90" s="81"/>
    </row>
    <row r="91" spans="13:13">
      <c r="M91" s="81"/>
    </row>
    <row r="92" spans="13:13">
      <c r="M92" s="81"/>
    </row>
    <row r="93" spans="13:13">
      <c r="M93" s="81"/>
    </row>
    <row r="94" spans="13:13">
      <c r="M94" s="81"/>
    </row>
    <row r="95" spans="13:13">
      <c r="M95" s="81"/>
    </row>
    <row r="96" spans="13:13">
      <c r="M96" s="81"/>
    </row>
    <row r="97" spans="13:13">
      <c r="M97" s="81"/>
    </row>
    <row r="98" spans="13:13">
      <c r="M98" s="81"/>
    </row>
    <row r="99" spans="13:13">
      <c r="M99" s="81"/>
    </row>
    <row r="100" spans="13:13">
      <c r="M100" s="81"/>
    </row>
    <row r="101" spans="13:13">
      <c r="M101" s="81"/>
    </row>
    <row r="102" spans="13:13">
      <c r="M102" s="81"/>
    </row>
    <row r="103" spans="13:13">
      <c r="M103" s="81"/>
    </row>
    <row r="104" spans="13:13">
      <c r="M104" s="81"/>
    </row>
    <row r="105" spans="13:13">
      <c r="M105" s="81"/>
    </row>
    <row r="106" spans="13:13">
      <c r="M106" s="81"/>
    </row>
    <row r="107" spans="13:13">
      <c r="M107" s="81"/>
    </row>
    <row r="108" spans="13:13">
      <c r="M108" s="81"/>
    </row>
    <row r="109" spans="13:13">
      <c r="M109" s="81"/>
    </row>
    <row r="110" spans="13:13">
      <c r="M110" s="81"/>
    </row>
    <row r="111" spans="13:13">
      <c r="M111" s="81"/>
    </row>
    <row r="112" spans="13:13">
      <c r="M112" s="81"/>
    </row>
    <row r="113" spans="13:13">
      <c r="M113" s="81"/>
    </row>
    <row r="114" spans="13:13">
      <c r="M114" s="81"/>
    </row>
    <row r="115" spans="13:13">
      <c r="M115" s="81"/>
    </row>
    <row r="116" spans="13:13">
      <c r="M116" s="81"/>
    </row>
    <row r="117" spans="13:13">
      <c r="M117" s="81"/>
    </row>
    <row r="118" spans="13:13">
      <c r="M118" s="81"/>
    </row>
    <row r="119" spans="13:13">
      <c r="M119" s="81"/>
    </row>
    <row r="120" spans="13:13">
      <c r="M120" s="81"/>
    </row>
    <row r="121" spans="13:13">
      <c r="M121" s="81"/>
    </row>
    <row r="122" spans="13:13">
      <c r="M122" s="81"/>
    </row>
    <row r="123" spans="13:13">
      <c r="M123" s="81"/>
    </row>
    <row r="124" spans="13:13">
      <c r="M124" s="81"/>
    </row>
    <row r="125" spans="13:13">
      <c r="M125" s="81"/>
    </row>
    <row r="126" spans="13:13">
      <c r="M126" s="81"/>
    </row>
    <row r="127" spans="13:13">
      <c r="M127" s="81"/>
    </row>
    <row r="128" spans="13:13">
      <c r="M128" s="81"/>
    </row>
    <row r="129" spans="13:13">
      <c r="M129" s="81"/>
    </row>
    <row r="130" spans="13:13">
      <c r="M130" s="81"/>
    </row>
    <row r="131" spans="13:13">
      <c r="M131" s="81"/>
    </row>
    <row r="132" spans="13:13">
      <c r="M132" s="81"/>
    </row>
    <row r="133" spans="13:13">
      <c r="M133" s="81"/>
    </row>
    <row r="134" spans="13:13">
      <c r="M134" s="81"/>
    </row>
    <row r="135" spans="13:13">
      <c r="M135" s="81"/>
    </row>
    <row r="136" spans="13:13">
      <c r="M136" s="81"/>
    </row>
    <row r="137" spans="13:13">
      <c r="M137" s="81"/>
    </row>
    <row r="138" spans="13:13">
      <c r="M138" s="81"/>
    </row>
    <row r="139" spans="13:13">
      <c r="M139" s="81"/>
    </row>
    <row r="140" spans="13:13">
      <c r="M140" s="81"/>
    </row>
    <row r="141" spans="13:13">
      <c r="M141" s="81"/>
    </row>
    <row r="142" spans="13:13">
      <c r="M142" s="81"/>
    </row>
    <row r="143" spans="13:13">
      <c r="M143" s="81"/>
    </row>
    <row r="144" spans="13:13">
      <c r="M144" s="81"/>
    </row>
    <row r="145" spans="13:13">
      <c r="M145" s="81"/>
    </row>
    <row r="146" spans="13:13">
      <c r="M146" s="81"/>
    </row>
    <row r="147" spans="13:13">
      <c r="M147" s="81"/>
    </row>
    <row r="148" spans="13:13">
      <c r="M148" s="81"/>
    </row>
    <row r="149" spans="13:13">
      <c r="M149" s="81"/>
    </row>
    <row r="150" spans="13:13">
      <c r="M150" s="81"/>
    </row>
    <row r="151" spans="13:13">
      <c r="M151" s="81"/>
    </row>
    <row r="152" spans="13:13">
      <c r="M152" s="81"/>
    </row>
    <row r="153" spans="13:13">
      <c r="M153" s="81"/>
    </row>
    <row r="154" spans="13:13">
      <c r="M154" s="81"/>
    </row>
    <row r="155" spans="13:13">
      <c r="M155" s="81"/>
    </row>
    <row r="156" spans="13:13">
      <c r="M156" s="81"/>
    </row>
    <row r="157" spans="13:13">
      <c r="M157" s="81"/>
    </row>
    <row r="158" spans="13:13">
      <c r="M158" s="81"/>
    </row>
    <row r="159" spans="13:13">
      <c r="M159" s="81"/>
    </row>
    <row r="160" spans="13:13">
      <c r="M160" s="81"/>
    </row>
    <row r="161" spans="13:13">
      <c r="M161" s="81"/>
    </row>
    <row r="162" spans="13:13">
      <c r="M162" s="81"/>
    </row>
    <row r="163" spans="13:13">
      <c r="M163" s="81"/>
    </row>
    <row r="164" spans="13:13">
      <c r="M164" s="81"/>
    </row>
    <row r="165" spans="13:13">
      <c r="M165" s="81"/>
    </row>
    <row r="166" spans="13:13">
      <c r="M166" s="81"/>
    </row>
    <row r="167" spans="13:13">
      <c r="M167" s="81"/>
    </row>
    <row r="168" spans="13:13">
      <c r="M168" s="81"/>
    </row>
    <row r="169" spans="13:13">
      <c r="M169" s="81"/>
    </row>
    <row r="170" spans="13:13">
      <c r="M170" s="81"/>
    </row>
    <row r="171" spans="13:13">
      <c r="M171" s="81"/>
    </row>
    <row r="172" spans="13:13">
      <c r="M172" s="81"/>
    </row>
    <row r="173" spans="13:13">
      <c r="M173" s="81"/>
    </row>
    <row r="174" spans="13:13">
      <c r="M174" s="81"/>
    </row>
    <row r="175" spans="13:13">
      <c r="M175" s="81"/>
    </row>
    <row r="176" spans="13:13">
      <c r="M176" s="81"/>
    </row>
    <row r="177" spans="13:13">
      <c r="M177" s="81"/>
    </row>
    <row r="178" spans="13:13">
      <c r="M178" s="81"/>
    </row>
    <row r="179" spans="13:13">
      <c r="M179" s="81"/>
    </row>
    <row r="180" spans="13:13">
      <c r="M180" s="81"/>
    </row>
    <row r="181" spans="13:13">
      <c r="M181" s="81"/>
    </row>
    <row r="182" spans="13:13">
      <c r="M182" s="81"/>
    </row>
    <row r="183" spans="13:13">
      <c r="M183" s="81"/>
    </row>
    <row r="184" spans="13:13">
      <c r="M184" s="81"/>
    </row>
    <row r="185" spans="13:13">
      <c r="M185" s="81"/>
    </row>
    <row r="186" spans="13:13">
      <c r="M186" s="81"/>
    </row>
    <row r="187" spans="13:13">
      <c r="M187" s="81"/>
    </row>
    <row r="188" spans="13:13">
      <c r="M188" s="81"/>
    </row>
    <row r="189" spans="13:13">
      <c r="M189" s="81"/>
    </row>
    <row r="190" spans="13:13">
      <c r="M190" s="81"/>
    </row>
    <row r="191" spans="13:13">
      <c r="M191" s="81"/>
    </row>
    <row r="192" spans="13:13">
      <c r="M192" s="81"/>
    </row>
    <row r="193" spans="13:13">
      <c r="M193" s="81"/>
    </row>
    <row r="194" spans="13:13">
      <c r="M194" s="81"/>
    </row>
    <row r="195" spans="13:13">
      <c r="M195" s="81"/>
    </row>
    <row r="196" spans="13:13">
      <c r="M196" s="81"/>
    </row>
    <row r="197" spans="13:13">
      <c r="M197" s="81"/>
    </row>
    <row r="198" spans="13:13">
      <c r="M198" s="81"/>
    </row>
    <row r="199" spans="13:13">
      <c r="M199" s="81"/>
    </row>
    <row r="200" spans="13:13">
      <c r="M200" s="81"/>
    </row>
    <row r="201" spans="13:13">
      <c r="M201" s="81"/>
    </row>
    <row r="202" spans="13:13">
      <c r="M202" s="81"/>
    </row>
    <row r="203" spans="13:13">
      <c r="M203" s="81"/>
    </row>
    <row r="204" spans="13:13">
      <c r="M204" s="81"/>
    </row>
    <row r="205" spans="13:13">
      <c r="M205" s="81"/>
    </row>
    <row r="206" spans="13:13">
      <c r="M206" s="81"/>
    </row>
    <row r="207" spans="13:13">
      <c r="M207" s="81"/>
    </row>
    <row r="208" spans="13:13">
      <c r="M208" s="81"/>
    </row>
  </sheetData>
  <mergeCells count="23">
    <mergeCell ref="A2:S2"/>
    <mergeCell ref="A4:A6"/>
    <mergeCell ref="B4:B6"/>
    <mergeCell ref="C4:C6"/>
    <mergeCell ref="D4:D6"/>
    <mergeCell ref="E4:E6"/>
    <mergeCell ref="F4:F6"/>
    <mergeCell ref="G4:G6"/>
    <mergeCell ref="H4:L4"/>
    <mergeCell ref="M4:Q4"/>
    <mergeCell ref="Q5:Q6"/>
    <mergeCell ref="A7:B7"/>
    <mergeCell ref="A17:C17"/>
    <mergeCell ref="R4:R6"/>
    <mergeCell ref="H5:H6"/>
    <mergeCell ref="I5:I6"/>
    <mergeCell ref="J5:J6"/>
    <mergeCell ref="K5:K6"/>
    <mergeCell ref="L5:L6"/>
    <mergeCell ref="M5:M6"/>
    <mergeCell ref="N5:N6"/>
    <mergeCell ref="O5:O6"/>
    <mergeCell ref="P5:P6"/>
  </mergeCells>
  <phoneticPr fontId="2" type="noConversion"/>
  <printOptions horizontalCentered="1"/>
  <pageMargins left="0.47244094488188981" right="0.15748031496062992" top="0.39370078740157483" bottom="0.43307086614173229" header="0.78740157480314965" footer="0.47244094488188981"/>
  <pageSetup paperSize="9" scale="3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view="pageBreakPreview" zoomScale="85" zoomScaleNormal="100" zoomScaleSheetLayoutView="85" workbookViewId="0">
      <selection activeCell="B35" sqref="B35"/>
    </sheetView>
  </sheetViews>
  <sheetFormatPr defaultRowHeight="16.5"/>
  <cols>
    <col min="2" max="2" width="88.375" customWidth="1"/>
  </cols>
  <sheetData>
    <row r="2" spans="1:2" ht="26.25">
      <c r="A2" s="334" t="s">
        <v>27</v>
      </c>
      <c r="B2" s="334"/>
    </row>
    <row r="3" spans="1:2">
      <c r="A3" s="89" t="s">
        <v>28</v>
      </c>
      <c r="B3" s="90" t="s">
        <v>3601</v>
      </c>
    </row>
    <row r="4" spans="1:2" ht="32.25" customHeight="1">
      <c r="A4" s="89" t="s">
        <v>29</v>
      </c>
      <c r="B4" s="89" t="s">
        <v>3602</v>
      </c>
    </row>
    <row r="5" spans="1:2" ht="32.25" customHeight="1">
      <c r="A5" s="89" t="s">
        <v>30</v>
      </c>
      <c r="B5" s="89"/>
    </row>
    <row r="6" spans="1:2" ht="32.25" customHeight="1">
      <c r="A6" s="89" t="s">
        <v>31</v>
      </c>
      <c r="B6" s="274" t="s">
        <v>3605</v>
      </c>
    </row>
    <row r="7" spans="1:2" ht="32.25" customHeight="1">
      <c r="A7" s="89" t="s">
        <v>32</v>
      </c>
      <c r="B7" s="89"/>
    </row>
  </sheetData>
  <mergeCells count="1">
    <mergeCell ref="A2:B2"/>
  </mergeCells>
  <phoneticPr fontId="2" type="noConversion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5"/>
  <sheetViews>
    <sheetView tabSelected="1" view="pageBreakPreview" zoomScale="70" zoomScaleNormal="100" zoomScaleSheetLayoutView="70" workbookViewId="0">
      <selection activeCell="A3" sqref="A3"/>
    </sheetView>
  </sheetViews>
  <sheetFormatPr defaultRowHeight="16.5"/>
  <cols>
    <col min="1" max="1" width="10.25" style="96" customWidth="1"/>
    <col min="2" max="2" width="11" style="96" customWidth="1"/>
    <col min="3" max="3" width="11" style="96" bestFit="1" customWidth="1"/>
    <col min="4" max="4" width="5" style="96" customWidth="1"/>
    <col min="5" max="6" width="6.625" style="96" customWidth="1"/>
    <col min="7" max="7" width="7.5" style="96" customWidth="1"/>
    <col min="8" max="9" width="6.625" style="96" customWidth="1"/>
    <col min="10" max="10" width="5.375" style="96" bestFit="1" customWidth="1"/>
    <col min="11" max="11" width="8.625" style="96" bestFit="1" customWidth="1"/>
    <col min="12" max="12" width="7.5" style="96" hidden="1" customWidth="1"/>
    <col min="13" max="13" width="9.75" style="96" hidden="1" customWidth="1"/>
    <col min="14" max="14" width="7.5" style="96" hidden="1" customWidth="1"/>
    <col min="15" max="15" width="8.5" style="96" customWidth="1"/>
    <col min="16" max="17" width="9.375" style="96" customWidth="1"/>
    <col min="18" max="18" width="8.5" style="97" hidden="1" customWidth="1"/>
    <col min="19" max="19" width="10.625" hidden="1" customWidth="1"/>
    <col min="20" max="20" width="12" style="97" hidden="1" customWidth="1"/>
    <col min="21" max="21" width="6.375" customWidth="1"/>
    <col min="22" max="24" width="8.75" customWidth="1"/>
    <col min="25" max="27" width="6.875" customWidth="1"/>
    <col min="28" max="30" width="8.125" customWidth="1"/>
    <col min="31" max="32" width="9.625" customWidth="1"/>
    <col min="33" max="35" width="7.125" customWidth="1"/>
    <col min="36" max="38" width="7.75" customWidth="1"/>
  </cols>
  <sheetData>
    <row r="1" spans="1:39" ht="38.25">
      <c r="A1" s="378" t="s">
        <v>33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</row>
    <row r="2" spans="1:39" s="95" customFormat="1" ht="17.25">
      <c r="A2" s="275" t="s">
        <v>3608</v>
      </c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93"/>
      <c r="P2" s="93"/>
      <c r="Q2" s="93"/>
      <c r="R2" s="93"/>
      <c r="S2" s="93"/>
      <c r="T2" s="93"/>
      <c r="U2" s="93"/>
      <c r="V2" s="93"/>
      <c r="W2" s="94"/>
      <c r="X2" s="94"/>
    </row>
    <row r="3" spans="1:39" ht="17.25" thickBot="1"/>
    <row r="4" spans="1:39" ht="32.25" customHeight="1">
      <c r="A4" s="335" t="s">
        <v>34</v>
      </c>
      <c r="B4" s="379" t="s">
        <v>35</v>
      </c>
      <c r="C4" s="382" t="s">
        <v>36</v>
      </c>
      <c r="D4" s="270"/>
      <c r="E4" s="385" t="s">
        <v>37</v>
      </c>
      <c r="F4" s="361"/>
      <c r="G4" s="361"/>
      <c r="H4" s="361"/>
      <c r="I4" s="361"/>
      <c r="J4" s="361"/>
      <c r="K4" s="362"/>
      <c r="L4" s="385" t="s">
        <v>38</v>
      </c>
      <c r="M4" s="361"/>
      <c r="N4" s="362"/>
      <c r="O4" s="385" t="s">
        <v>39</v>
      </c>
      <c r="P4" s="361"/>
      <c r="Q4" s="361"/>
      <c r="R4" s="361"/>
      <c r="S4" s="361"/>
      <c r="T4" s="377"/>
      <c r="U4" s="385" t="s">
        <v>40</v>
      </c>
      <c r="V4" s="361"/>
      <c r="W4" s="361"/>
      <c r="X4" s="362"/>
      <c r="Y4" s="342" t="s">
        <v>41</v>
      </c>
      <c r="Z4" s="342"/>
      <c r="AA4" s="342"/>
      <c r="AB4" s="376" t="s">
        <v>42</v>
      </c>
      <c r="AC4" s="377"/>
      <c r="AD4" s="342"/>
      <c r="AE4" s="276" t="s">
        <v>43</v>
      </c>
      <c r="AF4" s="276" t="s">
        <v>44</v>
      </c>
      <c r="AG4" s="360" t="s">
        <v>45</v>
      </c>
      <c r="AH4" s="361"/>
      <c r="AI4" s="362"/>
      <c r="AJ4" s="363" t="s">
        <v>46</v>
      </c>
      <c r="AK4" s="364"/>
      <c r="AL4" s="364"/>
      <c r="AM4" s="365" t="s">
        <v>47</v>
      </c>
    </row>
    <row r="5" spans="1:39" ht="32.25" customHeight="1">
      <c r="A5" s="336"/>
      <c r="B5" s="380"/>
      <c r="C5" s="383"/>
      <c r="D5" s="387" t="s">
        <v>48</v>
      </c>
      <c r="E5" s="343" t="s">
        <v>3592</v>
      </c>
      <c r="F5" s="356" t="s">
        <v>3593</v>
      </c>
      <c r="G5" s="356" t="s">
        <v>3594</v>
      </c>
      <c r="H5" s="359" t="s">
        <v>49</v>
      </c>
      <c r="I5" s="359" t="s">
        <v>50</v>
      </c>
      <c r="J5" s="356" t="s">
        <v>51</v>
      </c>
      <c r="K5" s="351" t="s">
        <v>52</v>
      </c>
      <c r="L5" s="343" t="s">
        <v>53</v>
      </c>
      <c r="M5" s="356" t="s">
        <v>54</v>
      </c>
      <c r="N5" s="351" t="s">
        <v>55</v>
      </c>
      <c r="O5" s="389" t="s">
        <v>56</v>
      </c>
      <c r="P5" s="354"/>
      <c r="Q5" s="355"/>
      <c r="R5" s="353" t="s">
        <v>57</v>
      </c>
      <c r="S5" s="354"/>
      <c r="T5" s="355"/>
      <c r="U5" s="343" t="s">
        <v>58</v>
      </c>
      <c r="V5" s="353" t="s">
        <v>59</v>
      </c>
      <c r="W5" s="354"/>
      <c r="X5" s="386"/>
      <c r="Y5" s="347" t="s">
        <v>60</v>
      </c>
      <c r="Z5" s="347" t="s">
        <v>61</v>
      </c>
      <c r="AA5" s="347" t="s">
        <v>62</v>
      </c>
      <c r="AB5" s="349" t="s">
        <v>63</v>
      </c>
      <c r="AC5" s="370" t="s">
        <v>64</v>
      </c>
      <c r="AD5" s="370" t="s">
        <v>65</v>
      </c>
      <c r="AE5" s="370" t="s">
        <v>66</v>
      </c>
      <c r="AF5" s="370" t="s">
        <v>67</v>
      </c>
      <c r="AG5" s="370" t="s">
        <v>68</v>
      </c>
      <c r="AH5" s="370" t="s">
        <v>69</v>
      </c>
      <c r="AI5" s="372" t="s">
        <v>70</v>
      </c>
      <c r="AJ5" s="374" t="s">
        <v>71</v>
      </c>
      <c r="AK5" s="368" t="s">
        <v>72</v>
      </c>
      <c r="AL5" s="368" t="s">
        <v>73</v>
      </c>
      <c r="AM5" s="366"/>
    </row>
    <row r="6" spans="1:39" ht="17.25" thickBot="1">
      <c r="A6" s="337"/>
      <c r="B6" s="381"/>
      <c r="C6" s="384"/>
      <c r="D6" s="388"/>
      <c r="E6" s="344"/>
      <c r="F6" s="357"/>
      <c r="G6" s="358"/>
      <c r="H6" s="358"/>
      <c r="I6" s="358"/>
      <c r="J6" s="357"/>
      <c r="K6" s="352"/>
      <c r="L6" s="344"/>
      <c r="M6" s="357"/>
      <c r="N6" s="352"/>
      <c r="O6" s="277" t="s">
        <v>74</v>
      </c>
      <c r="P6" s="269" t="s">
        <v>75</v>
      </c>
      <c r="Q6" s="269" t="s">
        <v>76</v>
      </c>
      <c r="R6" s="278" t="s">
        <v>77</v>
      </c>
      <c r="S6" s="279" t="s">
        <v>78</v>
      </c>
      <c r="T6" s="278" t="s">
        <v>79</v>
      </c>
      <c r="U6" s="344"/>
      <c r="V6" s="98" t="s">
        <v>80</v>
      </c>
      <c r="W6" s="99" t="s">
        <v>81</v>
      </c>
      <c r="X6" s="100" t="s">
        <v>82</v>
      </c>
      <c r="Y6" s="348"/>
      <c r="Z6" s="348"/>
      <c r="AA6" s="348"/>
      <c r="AB6" s="350"/>
      <c r="AC6" s="371"/>
      <c r="AD6" s="371"/>
      <c r="AE6" s="371"/>
      <c r="AF6" s="371"/>
      <c r="AG6" s="371"/>
      <c r="AH6" s="371"/>
      <c r="AI6" s="373"/>
      <c r="AJ6" s="375"/>
      <c r="AK6" s="369"/>
      <c r="AL6" s="369"/>
      <c r="AM6" s="367"/>
    </row>
    <row r="7" spans="1:39" ht="34.5" customHeight="1">
      <c r="A7" s="335" t="s">
        <v>3595</v>
      </c>
      <c r="B7" s="338" t="s">
        <v>3596</v>
      </c>
      <c r="C7" s="345" t="s">
        <v>3597</v>
      </c>
      <c r="D7" s="101">
        <v>1</v>
      </c>
      <c r="E7" s="101"/>
      <c r="F7" s="102"/>
      <c r="G7" s="102">
        <v>1</v>
      </c>
      <c r="H7" s="102"/>
      <c r="I7" s="102"/>
      <c r="J7" s="102"/>
      <c r="K7" s="103"/>
      <c r="L7" s="101"/>
      <c r="M7" s="102"/>
      <c r="N7" s="102"/>
      <c r="O7" s="101"/>
      <c r="P7" s="102"/>
      <c r="Q7" s="102"/>
      <c r="R7" s="104"/>
      <c r="S7" s="105"/>
      <c r="T7" s="104"/>
      <c r="U7" s="101"/>
      <c r="V7" s="102"/>
      <c r="W7" s="102"/>
      <c r="X7" s="106"/>
      <c r="Y7" s="102"/>
      <c r="Z7" s="284"/>
      <c r="AA7" s="106"/>
      <c r="AB7" s="107"/>
      <c r="AC7" s="102"/>
      <c r="AD7" s="102"/>
      <c r="AE7" s="102"/>
      <c r="AF7" s="102"/>
      <c r="AG7" s="102"/>
      <c r="AH7" s="108"/>
      <c r="AI7" s="106"/>
      <c r="AJ7" s="109"/>
      <c r="AK7" s="280"/>
      <c r="AL7" s="281"/>
      <c r="AM7" s="282"/>
    </row>
    <row r="8" spans="1:39" ht="34.5" customHeight="1" thickBot="1">
      <c r="A8" s="336"/>
      <c r="B8" s="339"/>
      <c r="C8" s="346"/>
      <c r="D8" s="285"/>
      <c r="E8" s="285"/>
      <c r="F8" s="286"/>
      <c r="G8" s="286"/>
      <c r="H8" s="286"/>
      <c r="I8" s="286"/>
      <c r="J8" s="286"/>
      <c r="K8" s="287"/>
      <c r="L8" s="285"/>
      <c r="M8" s="286"/>
      <c r="N8" s="286"/>
      <c r="O8" s="285"/>
      <c r="P8" s="286"/>
      <c r="Q8" s="286"/>
      <c r="R8" s="288"/>
      <c r="S8" s="289"/>
      <c r="T8" s="288"/>
      <c r="U8" s="285"/>
      <c r="V8" s="286"/>
      <c r="W8" s="286"/>
      <c r="X8" s="290"/>
      <c r="Y8" s="286"/>
      <c r="Z8" s="291"/>
      <c r="AA8" s="290"/>
      <c r="AB8" s="292"/>
      <c r="AC8" s="286"/>
      <c r="AD8" s="286"/>
      <c r="AE8" s="286"/>
      <c r="AF8" s="286"/>
      <c r="AG8" s="286"/>
      <c r="AH8" s="286"/>
      <c r="AI8" s="290"/>
      <c r="AJ8" s="293"/>
      <c r="AK8" s="294"/>
      <c r="AL8" s="294"/>
      <c r="AM8" s="295"/>
    </row>
    <row r="9" spans="1:39" ht="17.25" thickBot="1">
      <c r="A9" s="337"/>
      <c r="B9" s="340" t="s">
        <v>83</v>
      </c>
      <c r="C9" s="341"/>
      <c r="D9" s="296">
        <v>1</v>
      </c>
      <c r="E9" s="296">
        <f t="shared" ref="E9:AL9" si="0">SUM(E7:E8)</f>
        <v>0</v>
      </c>
      <c r="F9" s="297">
        <f t="shared" si="0"/>
        <v>0</v>
      </c>
      <c r="G9" s="297">
        <f t="shared" si="0"/>
        <v>1</v>
      </c>
      <c r="H9" s="297">
        <f t="shared" si="0"/>
        <v>0</v>
      </c>
      <c r="I9" s="297">
        <f t="shared" si="0"/>
        <v>0</v>
      </c>
      <c r="J9" s="297">
        <f t="shared" si="0"/>
        <v>0</v>
      </c>
      <c r="K9" s="298">
        <f t="shared" si="0"/>
        <v>0</v>
      </c>
      <c r="L9" s="296">
        <f t="shared" si="0"/>
        <v>0</v>
      </c>
      <c r="M9" s="297">
        <f t="shared" si="0"/>
        <v>0</v>
      </c>
      <c r="N9" s="299">
        <f t="shared" si="0"/>
        <v>0</v>
      </c>
      <c r="O9" s="296">
        <f t="shared" si="0"/>
        <v>0</v>
      </c>
      <c r="P9" s="299">
        <f t="shared" si="0"/>
        <v>0</v>
      </c>
      <c r="Q9" s="299">
        <f t="shared" si="0"/>
        <v>0</v>
      </c>
      <c r="R9" s="300">
        <f t="shared" si="0"/>
        <v>0</v>
      </c>
      <c r="S9" s="299">
        <f t="shared" si="0"/>
        <v>0</v>
      </c>
      <c r="T9" s="300">
        <f t="shared" si="0"/>
        <v>0</v>
      </c>
      <c r="U9" s="301">
        <f t="shared" si="0"/>
        <v>0</v>
      </c>
      <c r="V9" s="299">
        <f t="shared" si="0"/>
        <v>0</v>
      </c>
      <c r="W9" s="299">
        <f t="shared" si="0"/>
        <v>0</v>
      </c>
      <c r="X9" s="110">
        <f t="shared" si="0"/>
        <v>0</v>
      </c>
      <c r="Y9" s="299">
        <f t="shared" si="0"/>
        <v>0</v>
      </c>
      <c r="Z9" s="302">
        <f t="shared" si="0"/>
        <v>0</v>
      </c>
      <c r="AA9" s="110">
        <f t="shared" si="0"/>
        <v>0</v>
      </c>
      <c r="AB9" s="301">
        <f t="shared" si="0"/>
        <v>0</v>
      </c>
      <c r="AC9" s="299">
        <f t="shared" si="0"/>
        <v>0</v>
      </c>
      <c r="AD9" s="299">
        <f t="shared" si="0"/>
        <v>0</v>
      </c>
      <c r="AE9" s="299">
        <f t="shared" si="0"/>
        <v>0</v>
      </c>
      <c r="AF9" s="299">
        <f t="shared" si="0"/>
        <v>0</v>
      </c>
      <c r="AG9" s="299">
        <f t="shared" si="0"/>
        <v>0</v>
      </c>
      <c r="AH9" s="299">
        <f t="shared" si="0"/>
        <v>0</v>
      </c>
      <c r="AI9" s="298">
        <f t="shared" si="0"/>
        <v>0</v>
      </c>
      <c r="AJ9" s="111">
        <f t="shared" si="0"/>
        <v>0</v>
      </c>
      <c r="AK9" s="112">
        <f t="shared" si="0"/>
        <v>0</v>
      </c>
      <c r="AL9" s="112">
        <f t="shared" si="0"/>
        <v>0</v>
      </c>
      <c r="AM9" s="113"/>
    </row>
    <row r="10" spans="1:39"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5"/>
      <c r="S10" s="116"/>
      <c r="T10" s="115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</row>
    <row r="11" spans="1:39"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5"/>
      <c r="S11" s="116"/>
      <c r="T11" s="115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K11" t="s">
        <v>84</v>
      </c>
      <c r="AL11" t="s">
        <v>84</v>
      </c>
    </row>
    <row r="12" spans="1:39">
      <c r="AK12" t="s">
        <v>84</v>
      </c>
      <c r="AL12" t="s">
        <v>84</v>
      </c>
    </row>
    <row r="15" spans="1:39">
      <c r="V15" t="s">
        <v>85</v>
      </c>
    </row>
  </sheetData>
  <mergeCells count="46">
    <mergeCell ref="A1:X1"/>
    <mergeCell ref="A4:A6"/>
    <mergeCell ref="B4:B6"/>
    <mergeCell ref="C4:C6"/>
    <mergeCell ref="E4:K4"/>
    <mergeCell ref="L4:N4"/>
    <mergeCell ref="O4:T4"/>
    <mergeCell ref="U4:X4"/>
    <mergeCell ref="I5:I6"/>
    <mergeCell ref="J5:J6"/>
    <mergeCell ref="U5:U6"/>
    <mergeCell ref="V5:X5"/>
    <mergeCell ref="D5:D6"/>
    <mergeCell ref="M5:M6"/>
    <mergeCell ref="N5:N6"/>
    <mergeCell ref="O5:Q5"/>
    <mergeCell ref="AG4:AI4"/>
    <mergeCell ref="AJ4:AL4"/>
    <mergeCell ref="AM4:AM6"/>
    <mergeCell ref="AL5:AL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B4:AD4"/>
    <mergeCell ref="AB5:AB6"/>
    <mergeCell ref="K5:K6"/>
    <mergeCell ref="L5:L6"/>
    <mergeCell ref="R5:T5"/>
    <mergeCell ref="Y5:Y6"/>
    <mergeCell ref="Z5:Z6"/>
    <mergeCell ref="A7:A9"/>
    <mergeCell ref="B7:B8"/>
    <mergeCell ref="B9:C9"/>
    <mergeCell ref="Y4:AA4"/>
    <mergeCell ref="E5:E6"/>
    <mergeCell ref="C7:C8"/>
    <mergeCell ref="AA5:AA6"/>
    <mergeCell ref="F5:F6"/>
    <mergeCell ref="G5:G6"/>
    <mergeCell ref="H5:H6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view="pageBreakPreview" zoomScaleNormal="100" zoomScaleSheetLayoutView="100" workbookViewId="0">
      <selection activeCell="H16" sqref="H16"/>
    </sheetView>
  </sheetViews>
  <sheetFormatPr defaultRowHeight="16.5"/>
  <cols>
    <col min="1" max="1" width="1.875" style="117" customWidth="1"/>
    <col min="2" max="5" width="9.875" style="117" customWidth="1"/>
    <col min="6" max="6" width="2" style="117" customWidth="1"/>
    <col min="7" max="10" width="9.875" style="117" customWidth="1"/>
    <col min="11" max="12" width="1.875" style="117" customWidth="1"/>
    <col min="13" max="16" width="9.875" style="117" customWidth="1"/>
    <col min="17" max="17" width="2" style="117" customWidth="1"/>
    <col min="18" max="21" width="9.875" style="117" customWidth="1"/>
    <col min="22" max="23" width="1.875" style="117" customWidth="1"/>
    <col min="24" max="27" width="9.875" style="117" customWidth="1"/>
    <col min="28" max="28" width="2" style="117" customWidth="1"/>
    <col min="29" max="32" width="9.875" style="117" customWidth="1"/>
    <col min="33" max="33" width="1.875" style="117" customWidth="1"/>
    <col min="34" max="16384" width="9" style="117"/>
  </cols>
  <sheetData>
    <row r="1" spans="1:11" ht="20.25">
      <c r="A1" s="401" t="s">
        <v>86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</row>
    <row r="2" spans="1:11" ht="20.100000000000001" customHeight="1">
      <c r="A2" s="402" t="str">
        <f>"단순정비명 : " &amp; '단순정비 설계'!F8</f>
        <v>단순정비명 : 인터넷망 OS 재설치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</row>
    <row r="3" spans="1:11" ht="20.100000000000001" customHeight="1">
      <c r="A3" s="403" t="str">
        <f xml:space="preserve"> "사업소 : " &amp; '단순정비 설계'!E8</f>
        <v>사업소 : 예산지사</v>
      </c>
      <c r="B3" s="403"/>
      <c r="C3" s="403"/>
      <c r="D3" s="403"/>
      <c r="E3" s="403"/>
      <c r="F3" s="403"/>
      <c r="G3" s="403"/>
      <c r="H3" s="403"/>
      <c r="I3" s="118" t="s">
        <v>87</v>
      </c>
      <c r="J3" s="118" t="str">
        <f>'단순정비 설계'!A8</f>
        <v>HA091904</v>
      </c>
      <c r="K3" s="118"/>
    </row>
    <row r="4" spans="1:11">
      <c r="A4" s="119"/>
      <c r="B4" s="120"/>
      <c r="C4" s="120"/>
      <c r="D4" s="120"/>
      <c r="E4" s="120"/>
      <c r="F4" s="120"/>
      <c r="G4" s="120"/>
      <c r="H4" s="120"/>
      <c r="I4" s="120"/>
      <c r="J4" s="120"/>
      <c r="K4" s="121"/>
    </row>
    <row r="5" spans="1:11" ht="18.95" customHeight="1">
      <c r="A5" s="122"/>
      <c r="B5" s="390"/>
      <c r="C5" s="391"/>
      <c r="D5" s="391"/>
      <c r="E5" s="392"/>
      <c r="F5" s="123"/>
      <c r="G5" s="390"/>
      <c r="H5" s="391"/>
      <c r="I5" s="391"/>
      <c r="J5" s="392"/>
      <c r="K5" s="124"/>
    </row>
    <row r="6" spans="1:11" ht="18.95" customHeight="1">
      <c r="A6" s="122"/>
      <c r="B6" s="393"/>
      <c r="C6" s="394"/>
      <c r="D6" s="394"/>
      <c r="E6" s="395"/>
      <c r="F6" s="123"/>
      <c r="G6" s="393"/>
      <c r="H6" s="394"/>
      <c r="I6" s="394"/>
      <c r="J6" s="395"/>
      <c r="K6" s="124"/>
    </row>
    <row r="7" spans="1:11" ht="18.95" customHeight="1">
      <c r="A7" s="122"/>
      <c r="B7" s="393"/>
      <c r="C7" s="394"/>
      <c r="D7" s="394"/>
      <c r="E7" s="395"/>
      <c r="F7" s="123"/>
      <c r="G7" s="393"/>
      <c r="H7" s="394"/>
      <c r="I7" s="394"/>
      <c r="J7" s="395"/>
      <c r="K7" s="124"/>
    </row>
    <row r="8" spans="1:11" ht="18.95" customHeight="1">
      <c r="A8" s="122"/>
      <c r="B8" s="393"/>
      <c r="C8" s="394"/>
      <c r="D8" s="394"/>
      <c r="E8" s="395"/>
      <c r="F8" s="123"/>
      <c r="G8" s="393"/>
      <c r="H8" s="394"/>
      <c r="I8" s="394"/>
      <c r="J8" s="395"/>
      <c r="K8" s="124"/>
    </row>
    <row r="9" spans="1:11" ht="18.95" customHeight="1">
      <c r="A9" s="122"/>
      <c r="B9" s="393"/>
      <c r="C9" s="394"/>
      <c r="D9" s="394"/>
      <c r="E9" s="395"/>
      <c r="F9" s="123"/>
      <c r="G9" s="393"/>
      <c r="H9" s="394"/>
      <c r="I9" s="394"/>
      <c r="J9" s="395"/>
      <c r="K9" s="124"/>
    </row>
    <row r="10" spans="1:11" ht="18.95" customHeight="1">
      <c r="A10" s="122"/>
      <c r="B10" s="393"/>
      <c r="C10" s="394"/>
      <c r="D10" s="394"/>
      <c r="E10" s="395"/>
      <c r="F10" s="123"/>
      <c r="G10" s="393"/>
      <c r="H10" s="394"/>
      <c r="I10" s="394"/>
      <c r="J10" s="395"/>
      <c r="K10" s="124"/>
    </row>
    <row r="11" spans="1:11" ht="18.95" customHeight="1">
      <c r="A11" s="122"/>
      <c r="B11" s="393"/>
      <c r="C11" s="394"/>
      <c r="D11" s="394"/>
      <c r="E11" s="395"/>
      <c r="F11" s="123"/>
      <c r="G11" s="393"/>
      <c r="H11" s="394"/>
      <c r="I11" s="394"/>
      <c r="J11" s="395"/>
      <c r="K11" s="124"/>
    </row>
    <row r="12" spans="1:11" ht="18.95" customHeight="1">
      <c r="A12" s="122"/>
      <c r="B12" s="393"/>
      <c r="C12" s="394"/>
      <c r="D12" s="394"/>
      <c r="E12" s="395"/>
      <c r="F12" s="123"/>
      <c r="G12" s="393"/>
      <c r="H12" s="394"/>
      <c r="I12" s="394"/>
      <c r="J12" s="395"/>
      <c r="K12" s="124"/>
    </row>
    <row r="13" spans="1:11" ht="18.95" customHeight="1">
      <c r="A13" s="122"/>
      <c r="B13" s="396"/>
      <c r="C13" s="397"/>
      <c r="D13" s="397"/>
      <c r="E13" s="398"/>
      <c r="F13" s="123"/>
      <c r="G13" s="396"/>
      <c r="H13" s="397"/>
      <c r="I13" s="397"/>
      <c r="J13" s="398"/>
      <c r="K13" s="124"/>
    </row>
    <row r="14" spans="1:11">
      <c r="A14" s="122"/>
      <c r="B14" s="123"/>
      <c r="C14" s="123"/>
      <c r="D14" s="123"/>
      <c r="E14" s="123"/>
      <c r="F14" s="123"/>
      <c r="G14" s="123"/>
      <c r="H14" s="123"/>
      <c r="I14" s="123"/>
      <c r="J14" s="123"/>
      <c r="K14" s="124"/>
    </row>
    <row r="15" spans="1:11" ht="20.100000000000001" customHeight="1">
      <c r="A15" s="125"/>
      <c r="B15" s="126" t="s">
        <v>88</v>
      </c>
      <c r="C15" s="399" t="s">
        <v>3603</v>
      </c>
      <c r="D15" s="400"/>
      <c r="E15" s="400"/>
      <c r="F15" s="127"/>
      <c r="G15" s="126" t="s">
        <v>88</v>
      </c>
      <c r="H15" s="399" t="s">
        <v>3604</v>
      </c>
      <c r="I15" s="400"/>
      <c r="J15" s="400"/>
      <c r="K15" s="127"/>
    </row>
    <row r="16" spans="1:11">
      <c r="A16" s="119"/>
      <c r="B16" s="120"/>
      <c r="C16" s="120"/>
      <c r="D16" s="120"/>
      <c r="E16" s="120"/>
      <c r="F16" s="120"/>
      <c r="G16" s="120"/>
      <c r="H16" s="120"/>
      <c r="I16" s="120"/>
      <c r="J16" s="120"/>
      <c r="K16" s="121"/>
    </row>
    <row r="17" spans="1:11" ht="18.95" customHeight="1">
      <c r="A17" s="122"/>
      <c r="B17" s="390"/>
      <c r="C17" s="391"/>
      <c r="D17" s="391"/>
      <c r="E17" s="392"/>
      <c r="F17" s="123"/>
      <c r="G17" s="390"/>
      <c r="H17" s="391"/>
      <c r="I17" s="391"/>
      <c r="J17" s="392"/>
      <c r="K17" s="124"/>
    </row>
    <row r="18" spans="1:11" ht="18.95" customHeight="1">
      <c r="A18" s="122"/>
      <c r="B18" s="393"/>
      <c r="C18" s="394"/>
      <c r="D18" s="394"/>
      <c r="E18" s="395"/>
      <c r="F18" s="123"/>
      <c r="G18" s="393"/>
      <c r="H18" s="394"/>
      <c r="I18" s="394"/>
      <c r="J18" s="395"/>
      <c r="K18" s="124"/>
    </row>
    <row r="19" spans="1:11" ht="18.95" customHeight="1">
      <c r="A19" s="122"/>
      <c r="B19" s="393"/>
      <c r="C19" s="394"/>
      <c r="D19" s="394"/>
      <c r="E19" s="395"/>
      <c r="F19" s="123"/>
      <c r="G19" s="393"/>
      <c r="H19" s="394"/>
      <c r="I19" s="394"/>
      <c r="J19" s="395"/>
      <c r="K19" s="124"/>
    </row>
    <row r="20" spans="1:11" ht="18.95" customHeight="1">
      <c r="A20" s="122"/>
      <c r="B20" s="393"/>
      <c r="C20" s="394"/>
      <c r="D20" s="394"/>
      <c r="E20" s="395"/>
      <c r="F20" s="123"/>
      <c r="G20" s="393"/>
      <c r="H20" s="394"/>
      <c r="I20" s="394"/>
      <c r="J20" s="395"/>
      <c r="K20" s="124"/>
    </row>
    <row r="21" spans="1:11" ht="18.95" customHeight="1">
      <c r="A21" s="122"/>
      <c r="B21" s="393"/>
      <c r="C21" s="394"/>
      <c r="D21" s="394"/>
      <c r="E21" s="395"/>
      <c r="F21" s="123"/>
      <c r="G21" s="393"/>
      <c r="H21" s="394"/>
      <c r="I21" s="394"/>
      <c r="J21" s="395"/>
      <c r="K21" s="124"/>
    </row>
    <row r="22" spans="1:11" ht="18.95" customHeight="1">
      <c r="A22" s="122"/>
      <c r="B22" s="393"/>
      <c r="C22" s="394"/>
      <c r="D22" s="394"/>
      <c r="E22" s="395"/>
      <c r="F22" s="123"/>
      <c r="G22" s="393"/>
      <c r="H22" s="394"/>
      <c r="I22" s="394"/>
      <c r="J22" s="395"/>
      <c r="K22" s="124"/>
    </row>
    <row r="23" spans="1:11" ht="18.95" customHeight="1">
      <c r="A23" s="122"/>
      <c r="B23" s="393"/>
      <c r="C23" s="394"/>
      <c r="D23" s="394"/>
      <c r="E23" s="395"/>
      <c r="F23" s="123"/>
      <c r="G23" s="393"/>
      <c r="H23" s="394"/>
      <c r="I23" s="394"/>
      <c r="J23" s="395"/>
      <c r="K23" s="124"/>
    </row>
    <row r="24" spans="1:11" ht="18.95" customHeight="1">
      <c r="A24" s="122"/>
      <c r="B24" s="393"/>
      <c r="C24" s="394"/>
      <c r="D24" s="394"/>
      <c r="E24" s="395"/>
      <c r="F24" s="123"/>
      <c r="G24" s="393"/>
      <c r="H24" s="394"/>
      <c r="I24" s="394"/>
      <c r="J24" s="395"/>
      <c r="K24" s="124"/>
    </row>
    <row r="25" spans="1:11" ht="18.95" customHeight="1">
      <c r="A25" s="122"/>
      <c r="B25" s="396"/>
      <c r="C25" s="397"/>
      <c r="D25" s="397"/>
      <c r="E25" s="398"/>
      <c r="F25" s="123"/>
      <c r="G25" s="396"/>
      <c r="H25" s="397"/>
      <c r="I25" s="397"/>
      <c r="J25" s="398"/>
      <c r="K25" s="124"/>
    </row>
    <row r="26" spans="1:11">
      <c r="A26" s="122"/>
      <c r="B26" s="123"/>
      <c r="C26" s="123"/>
      <c r="D26" s="123"/>
      <c r="E26" s="123"/>
      <c r="F26" s="123"/>
      <c r="G26" s="123"/>
      <c r="H26" s="123"/>
      <c r="I26" s="123"/>
      <c r="J26" s="123"/>
      <c r="K26" s="124"/>
    </row>
    <row r="27" spans="1:11" ht="20.100000000000001" customHeight="1">
      <c r="A27" s="125"/>
      <c r="B27" s="126" t="s">
        <v>88</v>
      </c>
      <c r="C27" s="399"/>
      <c r="D27" s="400"/>
      <c r="E27" s="400"/>
      <c r="F27" s="127"/>
      <c r="G27" s="126" t="s">
        <v>88</v>
      </c>
      <c r="H27" s="399"/>
      <c r="I27" s="400"/>
      <c r="J27" s="400"/>
      <c r="K27" s="127"/>
    </row>
    <row r="28" spans="1:11">
      <c r="A28" s="119"/>
      <c r="B28" s="120"/>
      <c r="C28" s="120"/>
      <c r="D28" s="120"/>
      <c r="E28" s="120"/>
      <c r="F28" s="120"/>
      <c r="G28" s="120"/>
      <c r="H28" s="120"/>
      <c r="I28" s="120"/>
      <c r="J28" s="120"/>
      <c r="K28" s="121"/>
    </row>
    <row r="29" spans="1:11" ht="18.95" customHeight="1">
      <c r="A29" s="122"/>
      <c r="B29" s="390"/>
      <c r="C29" s="391"/>
      <c r="D29" s="391"/>
      <c r="E29" s="392"/>
      <c r="F29" s="123"/>
      <c r="G29" s="390"/>
      <c r="H29" s="391"/>
      <c r="I29" s="391"/>
      <c r="J29" s="392"/>
      <c r="K29" s="124"/>
    </row>
    <row r="30" spans="1:11" ht="18.95" customHeight="1">
      <c r="A30" s="122"/>
      <c r="B30" s="393"/>
      <c r="C30" s="394"/>
      <c r="D30" s="394"/>
      <c r="E30" s="395"/>
      <c r="F30" s="123"/>
      <c r="G30" s="393"/>
      <c r="H30" s="394"/>
      <c r="I30" s="394"/>
      <c r="J30" s="395"/>
      <c r="K30" s="124"/>
    </row>
    <row r="31" spans="1:11" ht="18.95" customHeight="1">
      <c r="A31" s="122"/>
      <c r="B31" s="393"/>
      <c r="C31" s="394"/>
      <c r="D31" s="394"/>
      <c r="E31" s="395"/>
      <c r="F31" s="123"/>
      <c r="G31" s="393"/>
      <c r="H31" s="394"/>
      <c r="I31" s="394"/>
      <c r="J31" s="395"/>
      <c r="K31" s="124"/>
    </row>
    <row r="32" spans="1:11" ht="18.95" customHeight="1">
      <c r="A32" s="122"/>
      <c r="B32" s="393"/>
      <c r="C32" s="394"/>
      <c r="D32" s="394"/>
      <c r="E32" s="395"/>
      <c r="F32" s="123"/>
      <c r="G32" s="393"/>
      <c r="H32" s="394"/>
      <c r="I32" s="394"/>
      <c r="J32" s="395"/>
      <c r="K32" s="124"/>
    </row>
    <row r="33" spans="1:11" ht="18.95" customHeight="1">
      <c r="A33" s="122"/>
      <c r="B33" s="393"/>
      <c r="C33" s="394"/>
      <c r="D33" s="394"/>
      <c r="E33" s="395"/>
      <c r="F33" s="123"/>
      <c r="G33" s="393"/>
      <c r="H33" s="394"/>
      <c r="I33" s="394"/>
      <c r="J33" s="395"/>
      <c r="K33" s="124"/>
    </row>
    <row r="34" spans="1:11" ht="18.95" customHeight="1">
      <c r="A34" s="122"/>
      <c r="B34" s="393"/>
      <c r="C34" s="394"/>
      <c r="D34" s="394"/>
      <c r="E34" s="395"/>
      <c r="F34" s="123"/>
      <c r="G34" s="393"/>
      <c r="H34" s="394"/>
      <c r="I34" s="394"/>
      <c r="J34" s="395"/>
      <c r="K34" s="124"/>
    </row>
    <row r="35" spans="1:11" ht="18.95" customHeight="1">
      <c r="A35" s="122"/>
      <c r="B35" s="393"/>
      <c r="C35" s="394"/>
      <c r="D35" s="394"/>
      <c r="E35" s="395"/>
      <c r="F35" s="123"/>
      <c r="G35" s="393"/>
      <c r="H35" s="394"/>
      <c r="I35" s="394"/>
      <c r="J35" s="395"/>
      <c r="K35" s="124"/>
    </row>
    <row r="36" spans="1:11" ht="18.95" customHeight="1">
      <c r="A36" s="122"/>
      <c r="B36" s="393"/>
      <c r="C36" s="394"/>
      <c r="D36" s="394"/>
      <c r="E36" s="395"/>
      <c r="F36" s="123"/>
      <c r="G36" s="393"/>
      <c r="H36" s="394"/>
      <c r="I36" s="394"/>
      <c r="J36" s="395"/>
      <c r="K36" s="124"/>
    </row>
    <row r="37" spans="1:11" ht="18.95" customHeight="1">
      <c r="A37" s="122"/>
      <c r="B37" s="396"/>
      <c r="C37" s="397"/>
      <c r="D37" s="397"/>
      <c r="E37" s="398"/>
      <c r="F37" s="123"/>
      <c r="G37" s="396"/>
      <c r="H37" s="397"/>
      <c r="I37" s="397"/>
      <c r="J37" s="398"/>
      <c r="K37" s="124"/>
    </row>
    <row r="38" spans="1:11">
      <c r="A38" s="122"/>
      <c r="B38" s="123"/>
      <c r="C38" s="123"/>
      <c r="D38" s="123"/>
      <c r="E38" s="123"/>
      <c r="F38" s="123"/>
      <c r="G38" s="123"/>
      <c r="H38" s="123"/>
      <c r="I38" s="123"/>
      <c r="J38" s="123"/>
      <c r="K38" s="124"/>
    </row>
    <row r="39" spans="1:11" ht="20.100000000000001" customHeight="1">
      <c r="A39" s="125"/>
      <c r="B39" s="126" t="s">
        <v>88</v>
      </c>
      <c r="C39" s="399"/>
      <c r="D39" s="400"/>
      <c r="E39" s="400"/>
      <c r="F39" s="127"/>
      <c r="G39" s="126" t="s">
        <v>88</v>
      </c>
      <c r="H39" s="399"/>
      <c r="I39" s="400"/>
      <c r="J39" s="400"/>
      <c r="K39" s="127"/>
    </row>
    <row r="40" spans="1:11" ht="20.25">
      <c r="A40" s="401" t="s">
        <v>86</v>
      </c>
      <c r="B40" s="401"/>
      <c r="C40" s="401"/>
      <c r="D40" s="401"/>
      <c r="E40" s="401"/>
      <c r="F40" s="401"/>
      <c r="G40" s="401"/>
      <c r="H40" s="401"/>
      <c r="I40" s="401"/>
      <c r="J40" s="401"/>
      <c r="K40" s="401"/>
    </row>
    <row r="41" spans="1:11" ht="20.100000000000001" customHeight="1">
      <c r="A41" s="402" t="str">
        <f>A2</f>
        <v>단순정비명 : 인터넷망 OS 재설치</v>
      </c>
      <c r="B41" s="402"/>
      <c r="C41" s="402"/>
      <c r="D41" s="402"/>
      <c r="E41" s="402"/>
      <c r="F41" s="402"/>
      <c r="G41" s="402"/>
      <c r="H41" s="402"/>
      <c r="I41" s="402"/>
      <c r="J41" s="402"/>
      <c r="K41" s="402"/>
    </row>
    <row r="42" spans="1:11" ht="20.100000000000001" customHeight="1">
      <c r="A42" s="403" t="str">
        <f>A3</f>
        <v>사업소 : 예산지사</v>
      </c>
      <c r="B42" s="403"/>
      <c r="C42" s="403"/>
      <c r="D42" s="403"/>
      <c r="E42" s="403"/>
      <c r="F42" s="403"/>
      <c r="G42" s="403"/>
      <c r="H42" s="403"/>
      <c r="I42" s="118" t="s">
        <v>87</v>
      </c>
      <c r="J42" s="118" t="str">
        <f>J3</f>
        <v>HA091904</v>
      </c>
      <c r="K42" s="118"/>
    </row>
    <row r="43" spans="1:11">
      <c r="A43" s="119"/>
      <c r="B43" s="120"/>
      <c r="C43" s="120"/>
      <c r="D43" s="120"/>
      <c r="E43" s="120"/>
      <c r="F43" s="120"/>
      <c r="G43" s="120"/>
      <c r="H43" s="120"/>
      <c r="I43" s="120"/>
      <c r="J43" s="120"/>
      <c r="K43" s="121"/>
    </row>
    <row r="44" spans="1:11" ht="18.95" customHeight="1">
      <c r="A44" s="122"/>
      <c r="B44" s="390"/>
      <c r="C44" s="391"/>
      <c r="D44" s="391"/>
      <c r="E44" s="392"/>
      <c r="F44" s="123"/>
      <c r="G44" s="390"/>
      <c r="H44" s="391"/>
      <c r="I44" s="391"/>
      <c r="J44" s="392"/>
      <c r="K44" s="124"/>
    </row>
    <row r="45" spans="1:11" ht="18.95" customHeight="1">
      <c r="A45" s="122"/>
      <c r="B45" s="393"/>
      <c r="C45" s="394"/>
      <c r="D45" s="394"/>
      <c r="E45" s="395"/>
      <c r="F45" s="123"/>
      <c r="G45" s="393"/>
      <c r="H45" s="394"/>
      <c r="I45" s="394"/>
      <c r="J45" s="395"/>
      <c r="K45" s="124"/>
    </row>
    <row r="46" spans="1:11" ht="18.95" customHeight="1">
      <c r="A46" s="122"/>
      <c r="B46" s="393"/>
      <c r="C46" s="394"/>
      <c r="D46" s="394"/>
      <c r="E46" s="395"/>
      <c r="F46" s="123"/>
      <c r="G46" s="393"/>
      <c r="H46" s="394"/>
      <c r="I46" s="394"/>
      <c r="J46" s="395"/>
      <c r="K46" s="124"/>
    </row>
    <row r="47" spans="1:11" ht="18.95" customHeight="1">
      <c r="A47" s="122"/>
      <c r="B47" s="393"/>
      <c r="C47" s="394"/>
      <c r="D47" s="394"/>
      <c r="E47" s="395"/>
      <c r="F47" s="123"/>
      <c r="G47" s="393"/>
      <c r="H47" s="394"/>
      <c r="I47" s="394"/>
      <c r="J47" s="395"/>
      <c r="K47" s="124"/>
    </row>
    <row r="48" spans="1:11" ht="18.95" customHeight="1">
      <c r="A48" s="122"/>
      <c r="B48" s="393"/>
      <c r="C48" s="394"/>
      <c r="D48" s="394"/>
      <c r="E48" s="395"/>
      <c r="F48" s="123"/>
      <c r="G48" s="393"/>
      <c r="H48" s="394"/>
      <c r="I48" s="394"/>
      <c r="J48" s="395"/>
      <c r="K48" s="124"/>
    </row>
    <row r="49" spans="1:11" ht="18.95" customHeight="1">
      <c r="A49" s="122"/>
      <c r="B49" s="393"/>
      <c r="C49" s="394"/>
      <c r="D49" s="394"/>
      <c r="E49" s="395"/>
      <c r="F49" s="123"/>
      <c r="G49" s="393"/>
      <c r="H49" s="394"/>
      <c r="I49" s="394"/>
      <c r="J49" s="395"/>
      <c r="K49" s="124"/>
    </row>
    <row r="50" spans="1:11" ht="18.95" customHeight="1">
      <c r="A50" s="122"/>
      <c r="B50" s="393"/>
      <c r="C50" s="394"/>
      <c r="D50" s="394"/>
      <c r="E50" s="395"/>
      <c r="F50" s="123"/>
      <c r="G50" s="393"/>
      <c r="H50" s="394"/>
      <c r="I50" s="394"/>
      <c r="J50" s="395"/>
      <c r="K50" s="124"/>
    </row>
    <row r="51" spans="1:11" ht="18.95" customHeight="1">
      <c r="A51" s="122"/>
      <c r="B51" s="393"/>
      <c r="C51" s="394"/>
      <c r="D51" s="394"/>
      <c r="E51" s="395"/>
      <c r="F51" s="123"/>
      <c r="G51" s="393"/>
      <c r="H51" s="394"/>
      <c r="I51" s="394"/>
      <c r="J51" s="395"/>
      <c r="K51" s="124"/>
    </row>
    <row r="52" spans="1:11" ht="18.95" customHeight="1">
      <c r="A52" s="122"/>
      <c r="B52" s="396"/>
      <c r="C52" s="397"/>
      <c r="D52" s="397"/>
      <c r="E52" s="398"/>
      <c r="F52" s="123"/>
      <c r="G52" s="396"/>
      <c r="H52" s="397"/>
      <c r="I52" s="397"/>
      <c r="J52" s="398"/>
      <c r="K52" s="124"/>
    </row>
    <row r="53" spans="1:11">
      <c r="A53" s="122"/>
      <c r="B53" s="123"/>
      <c r="C53" s="123"/>
      <c r="D53" s="123"/>
      <c r="E53" s="123"/>
      <c r="F53" s="123"/>
      <c r="G53" s="123"/>
      <c r="H53" s="123"/>
      <c r="I53" s="123"/>
      <c r="J53" s="123"/>
      <c r="K53" s="124"/>
    </row>
    <row r="54" spans="1:11" ht="20.100000000000001" customHeight="1">
      <c r="A54" s="125"/>
      <c r="B54" s="126" t="s">
        <v>88</v>
      </c>
      <c r="C54" s="399"/>
      <c r="D54" s="400"/>
      <c r="E54" s="400"/>
      <c r="F54" s="127"/>
      <c r="G54" s="126" t="s">
        <v>88</v>
      </c>
      <c r="H54" s="399"/>
      <c r="I54" s="400"/>
      <c r="J54" s="400"/>
      <c r="K54" s="127"/>
    </row>
    <row r="55" spans="1:11">
      <c r="A55" s="119"/>
      <c r="B55" s="120"/>
      <c r="C55" s="120"/>
      <c r="D55" s="120"/>
      <c r="E55" s="120"/>
      <c r="F55" s="120"/>
      <c r="G55" s="120"/>
      <c r="H55" s="120"/>
      <c r="I55" s="120"/>
      <c r="J55" s="120"/>
      <c r="K55" s="121"/>
    </row>
    <row r="56" spans="1:11" ht="18.95" customHeight="1">
      <c r="A56" s="122"/>
      <c r="B56" s="390"/>
      <c r="C56" s="391"/>
      <c r="D56" s="391"/>
      <c r="E56" s="392"/>
      <c r="F56" s="123"/>
      <c r="G56" s="390"/>
      <c r="H56" s="391"/>
      <c r="I56" s="391"/>
      <c r="J56" s="392"/>
      <c r="K56" s="124"/>
    </row>
    <row r="57" spans="1:11" ht="18.95" customHeight="1">
      <c r="A57" s="122"/>
      <c r="B57" s="393"/>
      <c r="C57" s="394"/>
      <c r="D57" s="394"/>
      <c r="E57" s="395"/>
      <c r="F57" s="123"/>
      <c r="G57" s="393"/>
      <c r="H57" s="394"/>
      <c r="I57" s="394"/>
      <c r="J57" s="395"/>
      <c r="K57" s="124"/>
    </row>
    <row r="58" spans="1:11" ht="18.95" customHeight="1">
      <c r="A58" s="122"/>
      <c r="B58" s="393"/>
      <c r="C58" s="394"/>
      <c r="D58" s="394"/>
      <c r="E58" s="395"/>
      <c r="F58" s="123"/>
      <c r="G58" s="393"/>
      <c r="H58" s="394"/>
      <c r="I58" s="394"/>
      <c r="J58" s="395"/>
      <c r="K58" s="124"/>
    </row>
    <row r="59" spans="1:11" ht="18.95" customHeight="1">
      <c r="A59" s="122"/>
      <c r="B59" s="393"/>
      <c r="C59" s="394"/>
      <c r="D59" s="394"/>
      <c r="E59" s="395"/>
      <c r="F59" s="123"/>
      <c r="G59" s="393"/>
      <c r="H59" s="394"/>
      <c r="I59" s="394"/>
      <c r="J59" s="395"/>
      <c r="K59" s="124"/>
    </row>
    <row r="60" spans="1:11" ht="18.95" customHeight="1">
      <c r="A60" s="122"/>
      <c r="B60" s="393"/>
      <c r="C60" s="394"/>
      <c r="D60" s="394"/>
      <c r="E60" s="395"/>
      <c r="F60" s="123"/>
      <c r="G60" s="393"/>
      <c r="H60" s="394"/>
      <c r="I60" s="394"/>
      <c r="J60" s="395"/>
      <c r="K60" s="124"/>
    </row>
    <row r="61" spans="1:11" ht="18.95" customHeight="1">
      <c r="A61" s="122"/>
      <c r="B61" s="393"/>
      <c r="C61" s="394"/>
      <c r="D61" s="394"/>
      <c r="E61" s="395"/>
      <c r="F61" s="123"/>
      <c r="G61" s="393"/>
      <c r="H61" s="394"/>
      <c r="I61" s="394"/>
      <c r="J61" s="395"/>
      <c r="K61" s="124"/>
    </row>
    <row r="62" spans="1:11" ht="18.95" customHeight="1">
      <c r="A62" s="122"/>
      <c r="B62" s="393"/>
      <c r="C62" s="394"/>
      <c r="D62" s="394"/>
      <c r="E62" s="395"/>
      <c r="F62" s="123"/>
      <c r="G62" s="393"/>
      <c r="H62" s="394"/>
      <c r="I62" s="394"/>
      <c r="J62" s="395"/>
      <c r="K62" s="124"/>
    </row>
    <row r="63" spans="1:11" ht="18.95" customHeight="1">
      <c r="A63" s="122"/>
      <c r="B63" s="393"/>
      <c r="C63" s="394"/>
      <c r="D63" s="394"/>
      <c r="E63" s="395"/>
      <c r="F63" s="123"/>
      <c r="G63" s="393"/>
      <c r="H63" s="394"/>
      <c r="I63" s="394"/>
      <c r="J63" s="395"/>
      <c r="K63" s="124"/>
    </row>
    <row r="64" spans="1:11" ht="18.95" customHeight="1">
      <c r="A64" s="122"/>
      <c r="B64" s="396"/>
      <c r="C64" s="397"/>
      <c r="D64" s="397"/>
      <c r="E64" s="398"/>
      <c r="F64" s="123"/>
      <c r="G64" s="396"/>
      <c r="H64" s="397"/>
      <c r="I64" s="397"/>
      <c r="J64" s="398"/>
      <c r="K64" s="124"/>
    </row>
    <row r="65" spans="1:11">
      <c r="A65" s="122"/>
      <c r="B65" s="123"/>
      <c r="C65" s="123"/>
      <c r="D65" s="123"/>
      <c r="E65" s="123"/>
      <c r="F65" s="123"/>
      <c r="G65" s="123"/>
      <c r="H65" s="123"/>
      <c r="I65" s="123"/>
      <c r="J65" s="123"/>
      <c r="K65" s="124"/>
    </row>
    <row r="66" spans="1:11" ht="20.100000000000001" customHeight="1">
      <c r="A66" s="125"/>
      <c r="B66" s="126" t="s">
        <v>88</v>
      </c>
      <c r="C66" s="399"/>
      <c r="D66" s="400"/>
      <c r="E66" s="400"/>
      <c r="F66" s="127"/>
      <c r="G66" s="126" t="s">
        <v>88</v>
      </c>
      <c r="H66" s="399"/>
      <c r="I66" s="400"/>
      <c r="J66" s="400"/>
      <c r="K66" s="127"/>
    </row>
    <row r="67" spans="1:11">
      <c r="A67" s="119"/>
      <c r="B67" s="120"/>
      <c r="C67" s="120"/>
      <c r="D67" s="120"/>
      <c r="E67" s="120"/>
      <c r="F67" s="120"/>
      <c r="G67" s="120"/>
      <c r="H67" s="120"/>
      <c r="I67" s="120"/>
      <c r="J67" s="120"/>
      <c r="K67" s="121"/>
    </row>
    <row r="68" spans="1:11" ht="18.95" customHeight="1">
      <c r="A68" s="122"/>
      <c r="B68" s="390"/>
      <c r="C68" s="391"/>
      <c r="D68" s="391"/>
      <c r="E68" s="392"/>
      <c r="F68" s="123"/>
      <c r="G68" s="390"/>
      <c r="H68" s="391"/>
      <c r="I68" s="391"/>
      <c r="J68" s="392"/>
      <c r="K68" s="124"/>
    </row>
    <row r="69" spans="1:11" ht="18.95" customHeight="1">
      <c r="A69" s="122"/>
      <c r="B69" s="393"/>
      <c r="C69" s="394"/>
      <c r="D69" s="394"/>
      <c r="E69" s="395"/>
      <c r="F69" s="123"/>
      <c r="G69" s="393"/>
      <c r="H69" s="394"/>
      <c r="I69" s="394"/>
      <c r="J69" s="395"/>
      <c r="K69" s="124"/>
    </row>
    <row r="70" spans="1:11" ht="18.95" customHeight="1">
      <c r="A70" s="122"/>
      <c r="B70" s="393"/>
      <c r="C70" s="394"/>
      <c r="D70" s="394"/>
      <c r="E70" s="395"/>
      <c r="F70" s="123"/>
      <c r="G70" s="393"/>
      <c r="H70" s="394"/>
      <c r="I70" s="394"/>
      <c r="J70" s="395"/>
      <c r="K70" s="124"/>
    </row>
    <row r="71" spans="1:11" ht="18.95" customHeight="1">
      <c r="A71" s="122"/>
      <c r="B71" s="393"/>
      <c r="C71" s="394"/>
      <c r="D71" s="394"/>
      <c r="E71" s="395"/>
      <c r="F71" s="123"/>
      <c r="G71" s="393"/>
      <c r="H71" s="394"/>
      <c r="I71" s="394"/>
      <c r="J71" s="395"/>
      <c r="K71" s="124"/>
    </row>
    <row r="72" spans="1:11" ht="18.95" customHeight="1">
      <c r="A72" s="122"/>
      <c r="B72" s="393"/>
      <c r="C72" s="394"/>
      <c r="D72" s="394"/>
      <c r="E72" s="395"/>
      <c r="F72" s="123"/>
      <c r="G72" s="393"/>
      <c r="H72" s="394"/>
      <c r="I72" s="394"/>
      <c r="J72" s="395"/>
      <c r="K72" s="124"/>
    </row>
    <row r="73" spans="1:11" ht="18.95" customHeight="1">
      <c r="A73" s="122"/>
      <c r="B73" s="393"/>
      <c r="C73" s="394"/>
      <c r="D73" s="394"/>
      <c r="E73" s="395"/>
      <c r="F73" s="123"/>
      <c r="G73" s="393"/>
      <c r="H73" s="394"/>
      <c r="I73" s="394"/>
      <c r="J73" s="395"/>
      <c r="K73" s="124"/>
    </row>
    <row r="74" spans="1:11" ht="18.95" customHeight="1">
      <c r="A74" s="122"/>
      <c r="B74" s="393"/>
      <c r="C74" s="394"/>
      <c r="D74" s="394"/>
      <c r="E74" s="395"/>
      <c r="F74" s="123"/>
      <c r="G74" s="393"/>
      <c r="H74" s="394"/>
      <c r="I74" s="394"/>
      <c r="J74" s="395"/>
      <c r="K74" s="124"/>
    </row>
    <row r="75" spans="1:11" ht="18.95" customHeight="1">
      <c r="A75" s="122"/>
      <c r="B75" s="393"/>
      <c r="C75" s="394"/>
      <c r="D75" s="394"/>
      <c r="E75" s="395"/>
      <c r="F75" s="123"/>
      <c r="G75" s="393"/>
      <c r="H75" s="394"/>
      <c r="I75" s="394"/>
      <c r="J75" s="395"/>
      <c r="K75" s="124"/>
    </row>
    <row r="76" spans="1:11" ht="18.95" customHeight="1">
      <c r="A76" s="122"/>
      <c r="B76" s="396"/>
      <c r="C76" s="397"/>
      <c r="D76" s="397"/>
      <c r="E76" s="398"/>
      <c r="F76" s="123"/>
      <c r="G76" s="396"/>
      <c r="H76" s="397"/>
      <c r="I76" s="397"/>
      <c r="J76" s="398"/>
      <c r="K76" s="124"/>
    </row>
    <row r="77" spans="1:11">
      <c r="A77" s="122"/>
      <c r="B77" s="123"/>
      <c r="C77" s="123"/>
      <c r="D77" s="123"/>
      <c r="E77" s="123"/>
      <c r="F77" s="123"/>
      <c r="G77" s="123"/>
      <c r="H77" s="123"/>
      <c r="I77" s="123"/>
      <c r="J77" s="123"/>
      <c r="K77" s="124"/>
    </row>
    <row r="78" spans="1:11" ht="20.100000000000001" customHeight="1">
      <c r="A78" s="125"/>
      <c r="B78" s="126" t="s">
        <v>88</v>
      </c>
      <c r="C78" s="399"/>
      <c r="D78" s="400"/>
      <c r="E78" s="400"/>
      <c r="F78" s="127"/>
      <c r="G78" s="126" t="s">
        <v>88</v>
      </c>
      <c r="H78" s="399"/>
      <c r="I78" s="400"/>
      <c r="J78" s="400"/>
      <c r="K78" s="127"/>
    </row>
  </sheetData>
  <mergeCells count="30">
    <mergeCell ref="C15:E15"/>
    <mergeCell ref="H15:J15"/>
    <mergeCell ref="A1:K1"/>
    <mergeCell ref="A2:K2"/>
    <mergeCell ref="A3:H3"/>
    <mergeCell ref="B5:E13"/>
    <mergeCell ref="G5:J13"/>
    <mergeCell ref="B44:E52"/>
    <mergeCell ref="G44:J52"/>
    <mergeCell ref="B17:E25"/>
    <mergeCell ref="G17:J25"/>
    <mergeCell ref="C27:E27"/>
    <mergeCell ref="H27:J27"/>
    <mergeCell ref="B29:E37"/>
    <mergeCell ref="G29:J37"/>
    <mergeCell ref="C39:E39"/>
    <mergeCell ref="H39:J39"/>
    <mergeCell ref="A40:K40"/>
    <mergeCell ref="A41:K41"/>
    <mergeCell ref="A42:H42"/>
    <mergeCell ref="B68:E76"/>
    <mergeCell ref="G68:J76"/>
    <mergeCell ref="C78:E78"/>
    <mergeCell ref="H78:J78"/>
    <mergeCell ref="C54:E54"/>
    <mergeCell ref="H54:J54"/>
    <mergeCell ref="B56:E64"/>
    <mergeCell ref="G56:J64"/>
    <mergeCell ref="C66:E66"/>
    <mergeCell ref="H66:J66"/>
  </mergeCells>
  <phoneticPr fontId="2" type="noConversion"/>
  <pageMargins left="0.7" right="0.7" top="0.75" bottom="0.75" header="0.3" footer="0.3"/>
  <pageSetup paperSize="9" scale="94" orientation="portrait" r:id="rId1"/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view="pageBreakPreview" zoomScale="85" zoomScaleNormal="100" zoomScaleSheetLayoutView="85" workbookViewId="0">
      <selection activeCell="D11" sqref="D11:E11"/>
    </sheetView>
  </sheetViews>
  <sheetFormatPr defaultRowHeight="16.5"/>
  <cols>
    <col min="12" max="12" width="9.75" customWidth="1"/>
    <col min="15" max="15" width="10.875" bestFit="1" customWidth="1"/>
  </cols>
  <sheetData>
    <row r="1" spans="1:13" ht="26.25">
      <c r="A1" s="420" t="s">
        <v>89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</row>
    <row r="2" spans="1:13" ht="17.25">
      <c r="A2" s="128" t="s">
        <v>90</v>
      </c>
      <c r="B2" s="129"/>
      <c r="C2" s="130"/>
      <c r="D2" s="130"/>
      <c r="E2" s="129"/>
      <c r="F2" s="130"/>
      <c r="G2" s="130"/>
      <c r="H2" s="130"/>
      <c r="I2" s="130"/>
      <c r="J2" s="130"/>
      <c r="K2" s="130"/>
      <c r="L2" s="131"/>
      <c r="M2" s="131" t="s">
        <v>91</v>
      </c>
    </row>
    <row r="3" spans="1:13" ht="20.100000000000001" customHeight="1">
      <c r="A3" s="421" t="s">
        <v>92</v>
      </c>
      <c r="B3" s="422"/>
      <c r="C3" s="423"/>
      <c r="D3" s="424" t="s">
        <v>93</v>
      </c>
      <c r="E3" s="424"/>
      <c r="F3" s="424"/>
      <c r="G3" s="424"/>
      <c r="H3" s="424"/>
      <c r="I3" s="132" t="s">
        <v>94</v>
      </c>
      <c r="J3" s="132" t="s">
        <v>95</v>
      </c>
      <c r="K3" s="132" t="s">
        <v>96</v>
      </c>
      <c r="L3" s="132" t="s">
        <v>97</v>
      </c>
      <c r="M3" s="132" t="s">
        <v>98</v>
      </c>
    </row>
    <row r="4" spans="1:13" ht="20.100000000000001" customHeight="1">
      <c r="A4" s="425" t="s">
        <v>99</v>
      </c>
      <c r="B4" s="133" t="s">
        <v>100</v>
      </c>
      <c r="C4" s="134"/>
      <c r="D4" s="135" t="s">
        <v>101</v>
      </c>
      <c r="E4" s="136"/>
      <c r="F4" s="136"/>
      <c r="G4" s="136"/>
      <c r="H4" s="136"/>
      <c r="I4" s="137"/>
      <c r="J4" s="137"/>
      <c r="K4" s="138"/>
      <c r="L4" s="138"/>
      <c r="M4" s="138"/>
    </row>
    <row r="5" spans="1:13" ht="20.100000000000001" customHeight="1">
      <c r="A5" s="425"/>
      <c r="B5" s="139"/>
      <c r="C5" s="140"/>
      <c r="D5" s="141"/>
      <c r="E5" s="142"/>
      <c r="F5" s="142"/>
      <c r="G5" s="142"/>
      <c r="H5" s="142"/>
      <c r="I5" s="143"/>
      <c r="J5" s="143"/>
      <c r="K5" s="144"/>
      <c r="L5" s="144"/>
      <c r="M5" s="144"/>
    </row>
    <row r="6" spans="1:13" ht="20.100000000000001" customHeight="1">
      <c r="A6" s="426"/>
      <c r="B6" s="426" t="s">
        <v>102</v>
      </c>
      <c r="C6" s="145" t="s">
        <v>103</v>
      </c>
      <c r="D6" s="428" t="s">
        <v>104</v>
      </c>
      <c r="E6" s="429"/>
      <c r="F6" s="146" t="s">
        <v>105</v>
      </c>
      <c r="G6" s="146" t="s">
        <v>106</v>
      </c>
      <c r="H6" s="145" t="s">
        <v>107</v>
      </c>
      <c r="I6" s="147"/>
      <c r="J6" s="137"/>
      <c r="K6" s="148"/>
      <c r="L6" s="148"/>
      <c r="M6" s="148"/>
    </row>
    <row r="7" spans="1:13" ht="20.100000000000001" customHeight="1">
      <c r="A7" s="426"/>
      <c r="B7" s="426"/>
      <c r="C7" s="136"/>
      <c r="D7" s="413" t="s">
        <v>94</v>
      </c>
      <c r="E7" s="414"/>
      <c r="F7" s="149" t="s">
        <v>108</v>
      </c>
      <c r="G7" s="150">
        <v>188225</v>
      </c>
      <c r="H7" s="151">
        <v>0.108</v>
      </c>
      <c r="I7" s="137">
        <f>INT(G7*H7)</f>
        <v>20328</v>
      </c>
      <c r="J7" s="152"/>
      <c r="K7" s="137"/>
      <c r="L7" s="137"/>
      <c r="M7" s="137"/>
    </row>
    <row r="8" spans="1:13" ht="20.100000000000001" customHeight="1">
      <c r="A8" s="426"/>
      <c r="B8" s="426"/>
      <c r="C8" s="145"/>
      <c r="D8" s="415"/>
      <c r="E8" s="416"/>
      <c r="F8" s="153" t="s">
        <v>109</v>
      </c>
      <c r="G8" s="154">
        <v>118130</v>
      </c>
      <c r="H8" s="155">
        <v>0.108</v>
      </c>
      <c r="I8" s="137">
        <f>INT(G8*H8)</f>
        <v>12758</v>
      </c>
      <c r="J8" s="143"/>
      <c r="K8" s="143"/>
      <c r="L8" s="143"/>
      <c r="M8" s="143"/>
    </row>
    <row r="9" spans="1:13" ht="20.100000000000001" customHeight="1">
      <c r="A9" s="426"/>
      <c r="B9" s="426"/>
      <c r="C9" s="145"/>
      <c r="D9" s="413" t="s">
        <v>110</v>
      </c>
      <c r="E9" s="414"/>
      <c r="F9" s="149" t="str">
        <f>F7</f>
        <v>건축목공</v>
      </c>
      <c r="G9" s="150">
        <f>G7</f>
        <v>188225</v>
      </c>
      <c r="H9" s="151">
        <f>H7*0.5</f>
        <v>5.3999999999999999E-2</v>
      </c>
      <c r="I9" s="152"/>
      <c r="J9" s="156">
        <f>INT($G9*$H9)</f>
        <v>10164</v>
      </c>
      <c r="K9" s="156"/>
      <c r="L9" s="152"/>
      <c r="M9" s="152"/>
    </row>
    <row r="10" spans="1:13" ht="20.100000000000001" customHeight="1">
      <c r="A10" s="426"/>
      <c r="B10" s="426"/>
      <c r="C10" s="145"/>
      <c r="D10" s="415" t="s">
        <v>111</v>
      </c>
      <c r="E10" s="416"/>
      <c r="F10" s="153" t="str">
        <f>F8</f>
        <v>보통인부</v>
      </c>
      <c r="G10" s="154">
        <f>G8</f>
        <v>118130</v>
      </c>
      <c r="H10" s="157">
        <f>H8*0.5</f>
        <v>5.3999999999999999E-2</v>
      </c>
      <c r="I10" s="143"/>
      <c r="J10" s="143">
        <f>INT($G10*$H10)</f>
        <v>6379</v>
      </c>
      <c r="K10" s="158"/>
      <c r="L10" s="137"/>
      <c r="M10" s="137"/>
    </row>
    <row r="11" spans="1:13" ht="20.100000000000001" customHeight="1">
      <c r="A11" s="426"/>
      <c r="B11" s="426"/>
      <c r="C11" s="145"/>
      <c r="D11" s="413" t="s">
        <v>112</v>
      </c>
      <c r="E11" s="414"/>
      <c r="F11" s="149" t="str">
        <f>F7</f>
        <v>건축목공</v>
      </c>
      <c r="G11" s="150">
        <f>G7</f>
        <v>188225</v>
      </c>
      <c r="H11" s="159">
        <f>H7*0.8</f>
        <v>8.6400000000000005E-2</v>
      </c>
      <c r="I11" s="152"/>
      <c r="J11" s="156"/>
      <c r="K11" s="156">
        <f>INT(G11*H11)</f>
        <v>16262</v>
      </c>
      <c r="L11" s="152"/>
      <c r="M11" s="152"/>
    </row>
    <row r="12" spans="1:13" ht="20.100000000000001" customHeight="1">
      <c r="A12" s="426"/>
      <c r="B12" s="426"/>
      <c r="C12" s="145"/>
      <c r="D12" s="415" t="s">
        <v>113</v>
      </c>
      <c r="E12" s="416"/>
      <c r="F12" s="153" t="str">
        <f>F8</f>
        <v>보통인부</v>
      </c>
      <c r="G12" s="154">
        <f>G8</f>
        <v>118130</v>
      </c>
      <c r="H12" s="157">
        <f>H8*0.8</f>
        <v>8.6400000000000005E-2</v>
      </c>
      <c r="I12" s="143"/>
      <c r="J12" s="160"/>
      <c r="K12" s="143">
        <f>INT(G12*H12)</f>
        <v>10206</v>
      </c>
      <c r="L12" s="143"/>
      <c r="M12" s="143"/>
    </row>
    <row r="13" spans="1:13" ht="20.100000000000001" customHeight="1">
      <c r="A13" s="426"/>
      <c r="B13" s="426"/>
      <c r="C13" s="145"/>
      <c r="D13" s="413" t="s">
        <v>114</v>
      </c>
      <c r="E13" s="414"/>
      <c r="F13" s="149" t="str">
        <f>F7</f>
        <v>건축목공</v>
      </c>
      <c r="G13" s="150">
        <f>G7</f>
        <v>188225</v>
      </c>
      <c r="H13" s="159">
        <f>H7+H11</f>
        <v>0.19440000000000002</v>
      </c>
      <c r="I13" s="152"/>
      <c r="J13" s="152"/>
      <c r="K13" s="152"/>
      <c r="L13" s="152">
        <f>INT(H13*G13)</f>
        <v>36590</v>
      </c>
      <c r="M13" s="152"/>
    </row>
    <row r="14" spans="1:13" ht="20.100000000000001" customHeight="1">
      <c r="A14" s="426"/>
      <c r="B14" s="426"/>
      <c r="C14" s="161"/>
      <c r="D14" s="415"/>
      <c r="E14" s="416"/>
      <c r="F14" s="153" t="str">
        <f>F8</f>
        <v>보통인부</v>
      </c>
      <c r="G14" s="154">
        <f>G8</f>
        <v>118130</v>
      </c>
      <c r="H14" s="157">
        <f>H8+H12</f>
        <v>0.19440000000000002</v>
      </c>
      <c r="I14" s="143"/>
      <c r="J14" s="143"/>
      <c r="K14" s="143"/>
      <c r="L14" s="143">
        <f>INT(H14*G14)</f>
        <v>22964</v>
      </c>
      <c r="M14" s="143"/>
    </row>
    <row r="15" spans="1:13" ht="20.100000000000001" customHeight="1">
      <c r="A15" s="426"/>
      <c r="B15" s="426"/>
      <c r="C15" s="161"/>
      <c r="D15" s="162" t="s">
        <v>115</v>
      </c>
      <c r="E15" s="163"/>
      <c r="F15" s="163"/>
      <c r="G15" s="163"/>
      <c r="H15" s="163"/>
      <c r="I15" s="148">
        <f>SUM(I7:I14)</f>
        <v>33086</v>
      </c>
      <c r="J15" s="148">
        <f>SUM(J7:J14)</f>
        <v>16543</v>
      </c>
      <c r="K15" s="148">
        <f>SUM(K7:K14)</f>
        <v>26468</v>
      </c>
      <c r="L15" s="148">
        <f>SUM(L7:L14)</f>
        <v>59554</v>
      </c>
      <c r="M15" s="137"/>
    </row>
    <row r="16" spans="1:13" ht="20.100000000000001" customHeight="1">
      <c r="A16" s="426"/>
      <c r="B16" s="426"/>
      <c r="C16" s="161"/>
      <c r="D16" s="164" t="s">
        <v>116</v>
      </c>
      <c r="E16" s="165"/>
      <c r="F16" s="165"/>
      <c r="G16" s="165"/>
      <c r="H16" s="165"/>
      <c r="I16" s="166"/>
      <c r="J16" s="166"/>
      <c r="K16" s="166"/>
      <c r="L16" s="166"/>
      <c r="M16" s="167"/>
    </row>
    <row r="17" spans="1:15" ht="20.100000000000001" customHeight="1">
      <c r="A17" s="426"/>
      <c r="B17" s="426"/>
      <c r="C17" s="161"/>
      <c r="D17" s="168" t="s">
        <v>117</v>
      </c>
      <c r="E17" s="169"/>
      <c r="F17" s="169"/>
      <c r="G17" s="169"/>
      <c r="H17" s="169"/>
      <c r="I17" s="170"/>
      <c r="J17" s="171"/>
      <c r="K17" s="170"/>
      <c r="L17" s="170"/>
      <c r="M17" s="172"/>
    </row>
    <row r="18" spans="1:15" ht="20.100000000000001" customHeight="1">
      <c r="A18" s="426"/>
      <c r="B18" s="426"/>
      <c r="C18" s="161"/>
      <c r="D18" s="168" t="s">
        <v>118</v>
      </c>
      <c r="E18" s="169"/>
      <c r="F18" s="169"/>
      <c r="G18" s="169"/>
      <c r="H18" s="169"/>
      <c r="I18" s="170"/>
      <c r="J18" s="170"/>
      <c r="K18" s="170"/>
      <c r="L18" s="170"/>
      <c r="M18" s="172"/>
    </row>
    <row r="19" spans="1:15" ht="20.100000000000001" customHeight="1">
      <c r="A19" s="426"/>
      <c r="B19" s="426"/>
      <c r="C19" s="161"/>
      <c r="D19" s="173" t="s">
        <v>119</v>
      </c>
      <c r="E19" s="174"/>
      <c r="F19" s="174"/>
      <c r="G19" s="174"/>
      <c r="H19" s="174"/>
      <c r="I19" s="175"/>
      <c r="J19" s="175"/>
      <c r="K19" s="175"/>
      <c r="L19" s="175"/>
      <c r="M19" s="176"/>
    </row>
    <row r="20" spans="1:15" ht="20.100000000000001" customHeight="1">
      <c r="A20" s="426"/>
      <c r="B20" s="425"/>
      <c r="C20" s="177" t="s">
        <v>120</v>
      </c>
      <c r="D20" s="142" t="s">
        <v>121</v>
      </c>
      <c r="E20" s="142"/>
      <c r="F20" s="142"/>
      <c r="G20" s="142"/>
      <c r="H20" s="142"/>
      <c r="I20" s="143">
        <f>INT(I15*0.079)</f>
        <v>2613</v>
      </c>
      <c r="J20" s="143">
        <f>INT(J15*0.079)</f>
        <v>1306</v>
      </c>
      <c r="K20" s="143">
        <f>INT(K15*0.079)</f>
        <v>2090</v>
      </c>
      <c r="L20" s="143">
        <f>INT(L15*0.079)</f>
        <v>4704</v>
      </c>
      <c r="M20" s="143"/>
    </row>
    <row r="21" spans="1:15" ht="20.100000000000001" customHeight="1">
      <c r="A21" s="426"/>
      <c r="B21" s="427"/>
      <c r="C21" s="146" t="s">
        <v>122</v>
      </c>
      <c r="D21" s="178"/>
      <c r="E21" s="178"/>
      <c r="F21" s="178"/>
      <c r="G21" s="178"/>
      <c r="H21" s="178"/>
      <c r="I21" s="143">
        <f>SUM(I15+I20)</f>
        <v>35699</v>
      </c>
      <c r="J21" s="143">
        <f>SUM(J15+J20)</f>
        <v>17849</v>
      </c>
      <c r="K21" s="143">
        <f>SUM(K15+K20)</f>
        <v>28558</v>
      </c>
      <c r="L21" s="143">
        <f>SUM(L15+L20)</f>
        <v>64258</v>
      </c>
      <c r="M21" s="143"/>
    </row>
    <row r="22" spans="1:15" ht="20.100000000000001" customHeight="1">
      <c r="A22" s="426"/>
      <c r="B22" s="179" t="s">
        <v>123</v>
      </c>
      <c r="C22" s="180"/>
      <c r="D22" s="178" t="s">
        <v>124</v>
      </c>
      <c r="E22" s="178"/>
      <c r="F22" s="178"/>
      <c r="G22" s="178"/>
      <c r="H22" s="178"/>
      <c r="I22" s="152">
        <f>INT((I4+I21)*0.055)</f>
        <v>1963</v>
      </c>
      <c r="J22" s="152">
        <f>INT((J4+J21)*0.055)</f>
        <v>981</v>
      </c>
      <c r="K22" s="152">
        <f>INT((K4+K21)*0.055)</f>
        <v>1570</v>
      </c>
      <c r="L22" s="152">
        <f>INT((L4+L21)*0.055)</f>
        <v>3534</v>
      </c>
      <c r="M22" s="152"/>
    </row>
    <row r="23" spans="1:15" ht="20.100000000000001" customHeight="1">
      <c r="A23" s="427"/>
      <c r="B23" s="181" t="s">
        <v>125</v>
      </c>
      <c r="C23" s="182"/>
      <c r="D23" s="178" t="s">
        <v>126</v>
      </c>
      <c r="E23" s="178"/>
      <c r="F23" s="178"/>
      <c r="G23" s="178"/>
      <c r="H23" s="178"/>
      <c r="I23" s="183">
        <f>SUM(I4,I21,I22)</f>
        <v>37662</v>
      </c>
      <c r="J23" s="183">
        <f>SUM(J4,J21,J22)</f>
        <v>18830</v>
      </c>
      <c r="K23" s="183">
        <f>SUM(K4,K21,K22)</f>
        <v>30128</v>
      </c>
      <c r="L23" s="183">
        <f>SUM(L4,L21,L22)</f>
        <v>67792</v>
      </c>
      <c r="M23" s="183"/>
    </row>
    <row r="24" spans="1:15" ht="20.100000000000001" customHeight="1">
      <c r="A24" s="139" t="s">
        <v>127</v>
      </c>
      <c r="B24" s="181"/>
      <c r="C24" s="182"/>
      <c r="D24" s="178" t="s">
        <v>128</v>
      </c>
      <c r="E24" s="178"/>
      <c r="F24" s="178"/>
      <c r="G24" s="178"/>
      <c r="H24" s="178"/>
      <c r="I24" s="183">
        <f>INT(I23*0.06)</f>
        <v>2259</v>
      </c>
      <c r="J24" s="183">
        <f>INT(J23*0.06)</f>
        <v>1129</v>
      </c>
      <c r="K24" s="183">
        <f>INT(K23*0.06)</f>
        <v>1807</v>
      </c>
      <c r="L24" s="183">
        <f>INT(L23*0.06)</f>
        <v>4067</v>
      </c>
      <c r="M24" s="183"/>
    </row>
    <row r="25" spans="1:15" ht="20.100000000000001" customHeight="1">
      <c r="A25" s="162" t="s">
        <v>129</v>
      </c>
      <c r="B25" s="163"/>
      <c r="C25" s="179"/>
      <c r="D25" s="184" t="s">
        <v>130</v>
      </c>
      <c r="E25" s="184"/>
      <c r="F25" s="184"/>
      <c r="G25" s="184"/>
      <c r="H25" s="184"/>
      <c r="I25" s="185">
        <f>INT((I23+I24-I4)*0.1)</f>
        <v>3992</v>
      </c>
      <c r="J25" s="185">
        <f>INT((J23+J24-J4)*0.1)</f>
        <v>1995</v>
      </c>
      <c r="K25" s="185">
        <f>INT((K23+K24-K4)*0.1)</f>
        <v>3193</v>
      </c>
      <c r="L25" s="185">
        <f>INT((L23+L24-L4)*0.1)</f>
        <v>7185</v>
      </c>
      <c r="M25" s="185"/>
    </row>
    <row r="26" spans="1:15" ht="20.100000000000001" customHeight="1">
      <c r="A26" s="186" t="s">
        <v>131</v>
      </c>
      <c r="B26" s="187"/>
      <c r="C26" s="188"/>
      <c r="D26" s="189" t="s">
        <v>132</v>
      </c>
      <c r="E26" s="189"/>
      <c r="F26" s="189"/>
      <c r="G26" s="189"/>
      <c r="H26" s="189"/>
      <c r="I26" s="190">
        <f>SUM(I23:I25)</f>
        <v>43913</v>
      </c>
      <c r="J26" s="190">
        <f>SUM(J23:J25)</f>
        <v>21954</v>
      </c>
      <c r="K26" s="190">
        <f>SUM(K23:K25)</f>
        <v>35128</v>
      </c>
      <c r="L26" s="190">
        <f>SUM(L23:L25)</f>
        <v>79044</v>
      </c>
      <c r="M26" s="190"/>
      <c r="O26" s="191"/>
    </row>
    <row r="27" spans="1:15" ht="20.100000000000001" customHeight="1">
      <c r="A27" s="404" t="s">
        <v>133</v>
      </c>
      <c r="B27" s="405"/>
      <c r="C27" s="405"/>
      <c r="D27" s="405"/>
      <c r="E27" s="405"/>
      <c r="F27" s="405"/>
      <c r="G27" s="405"/>
      <c r="H27" s="406"/>
      <c r="I27" s="192">
        <f>INT(I26*150%)</f>
        <v>65869</v>
      </c>
      <c r="J27" s="192">
        <f>INT(J26*150%)</f>
        <v>32931</v>
      </c>
      <c r="K27" s="192">
        <f>INT(K26*150%)</f>
        <v>52692</v>
      </c>
      <c r="L27" s="192">
        <f>INT(L26*150%)</f>
        <v>118566</v>
      </c>
      <c r="M27" s="192"/>
    </row>
    <row r="28" spans="1:15" ht="20.100000000000001" customHeight="1">
      <c r="A28" s="186" t="s">
        <v>131</v>
      </c>
      <c r="B28" s="187"/>
      <c r="C28" s="188"/>
      <c r="D28" s="417" t="s">
        <v>134</v>
      </c>
      <c r="E28" s="418"/>
      <c r="F28" s="418"/>
      <c r="G28" s="418"/>
      <c r="H28" s="419"/>
      <c r="I28" s="190">
        <f>INT(I26*95.0676%)</f>
        <v>41747</v>
      </c>
      <c r="J28" s="190">
        <f t="shared" ref="J28:L28" si="0">INT(J26*95.0676%)</f>
        <v>20871</v>
      </c>
      <c r="K28" s="190">
        <f>INT(K26*95.0676%)</f>
        <v>33395</v>
      </c>
      <c r="L28" s="190">
        <f t="shared" si="0"/>
        <v>75145</v>
      </c>
      <c r="M28" s="190"/>
    </row>
    <row r="29" spans="1:15">
      <c r="A29" s="404" t="s">
        <v>135</v>
      </c>
      <c r="B29" s="405"/>
      <c r="C29" s="405"/>
      <c r="D29" s="405"/>
      <c r="E29" s="405"/>
      <c r="F29" s="405"/>
      <c r="G29" s="405"/>
      <c r="H29" s="406"/>
      <c r="I29" s="192">
        <f>INT(I28*150%*95.0676%)</f>
        <v>59531</v>
      </c>
      <c r="J29" s="192">
        <f t="shared" ref="J29:L29" si="1">INT(J28*150%*95.0676%)</f>
        <v>29762</v>
      </c>
      <c r="K29" s="192">
        <f>INT(K28*150%*95.0676%)</f>
        <v>47621</v>
      </c>
      <c r="L29" s="192">
        <f t="shared" si="1"/>
        <v>107157</v>
      </c>
      <c r="M29" s="192"/>
    </row>
    <row r="30" spans="1:15" ht="20.100000000000001" customHeight="1">
      <c r="A30" s="193" t="s">
        <v>131</v>
      </c>
      <c r="B30" s="194"/>
      <c r="C30" s="195"/>
      <c r="D30" s="407" t="s">
        <v>136</v>
      </c>
      <c r="E30" s="408"/>
      <c r="F30" s="408"/>
      <c r="G30" s="408"/>
      <c r="H30" s="409"/>
      <c r="I30" s="196">
        <f>INT(I26*95.0676%*60%*81.19%)</f>
        <v>20336</v>
      </c>
      <c r="J30" s="196">
        <f t="shared" ref="J30:L30" si="2">INT(J26*95.0676%*60%*81.19%)</f>
        <v>10167</v>
      </c>
      <c r="K30" s="196">
        <f t="shared" si="2"/>
        <v>16268</v>
      </c>
      <c r="L30" s="196">
        <f t="shared" si="2"/>
        <v>36606</v>
      </c>
      <c r="M30" s="196"/>
    </row>
    <row r="31" spans="1:15">
      <c r="A31" s="410" t="s">
        <v>137</v>
      </c>
      <c r="B31" s="411"/>
      <c r="C31" s="411"/>
      <c r="D31" s="411"/>
      <c r="E31" s="411"/>
      <c r="F31" s="411"/>
      <c r="G31" s="411"/>
      <c r="H31" s="412"/>
      <c r="I31" s="192">
        <f>INT(I30*150%*95.0676%*60%*81.19%)</f>
        <v>14126</v>
      </c>
      <c r="J31" s="192">
        <f t="shared" ref="J31:L31" si="3">INT(J30*150%*95.0676%*60%*81.19%)</f>
        <v>7062</v>
      </c>
      <c r="K31" s="192">
        <f>INT(K30*150%*95.0676%*60%*81.19%)</f>
        <v>11300</v>
      </c>
      <c r="L31" s="192">
        <f t="shared" si="3"/>
        <v>25429</v>
      </c>
      <c r="M31" s="192"/>
    </row>
  </sheetData>
  <mergeCells count="19">
    <mergeCell ref="A1:M1"/>
    <mergeCell ref="A3:C3"/>
    <mergeCell ref="D3:H3"/>
    <mergeCell ref="A4:A23"/>
    <mergeCell ref="B6:B21"/>
    <mergeCell ref="D6:E6"/>
    <mergeCell ref="D7:E7"/>
    <mergeCell ref="D8:E8"/>
    <mergeCell ref="D9:E9"/>
    <mergeCell ref="D10:E10"/>
    <mergeCell ref="A29:H29"/>
    <mergeCell ref="D30:H30"/>
    <mergeCell ref="A31:H31"/>
    <mergeCell ref="D11:E11"/>
    <mergeCell ref="D12:E12"/>
    <mergeCell ref="D13:E13"/>
    <mergeCell ref="D14:E14"/>
    <mergeCell ref="A27:H27"/>
    <mergeCell ref="D28:H28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view="pageBreakPreview" zoomScale="85" zoomScaleNormal="100" zoomScaleSheetLayoutView="85" workbookViewId="0">
      <selection activeCell="D12" sqref="D12:E12"/>
    </sheetView>
  </sheetViews>
  <sheetFormatPr defaultRowHeight="16.5"/>
  <cols>
    <col min="12" max="12" width="9.75" customWidth="1"/>
    <col min="15" max="15" width="10.875" bestFit="1" customWidth="1"/>
  </cols>
  <sheetData>
    <row r="1" spans="1:13" ht="26.25">
      <c r="A1" s="420" t="s">
        <v>89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</row>
    <row r="2" spans="1:13" ht="17.25">
      <c r="A2" s="128" t="s">
        <v>138</v>
      </c>
      <c r="B2" s="129"/>
      <c r="C2" s="130"/>
      <c r="D2" s="130"/>
      <c r="E2" s="129"/>
      <c r="F2" s="130"/>
      <c r="G2" s="130"/>
      <c r="H2" s="130"/>
      <c r="I2" s="130"/>
      <c r="J2" s="130"/>
      <c r="K2" s="130"/>
      <c r="L2" s="131"/>
      <c r="M2" s="131" t="s">
        <v>91</v>
      </c>
    </row>
    <row r="3" spans="1:13" ht="20.100000000000001" customHeight="1">
      <c r="A3" s="421" t="s">
        <v>92</v>
      </c>
      <c r="B3" s="422"/>
      <c r="C3" s="423"/>
      <c r="D3" s="424" t="s">
        <v>93</v>
      </c>
      <c r="E3" s="424"/>
      <c r="F3" s="424"/>
      <c r="G3" s="424"/>
      <c r="H3" s="424"/>
      <c r="I3" s="132" t="s">
        <v>94</v>
      </c>
      <c r="J3" s="132" t="s">
        <v>95</v>
      </c>
      <c r="K3" s="132" t="s">
        <v>96</v>
      </c>
      <c r="L3" s="132" t="s">
        <v>97</v>
      </c>
      <c r="M3" s="132" t="s">
        <v>98</v>
      </c>
    </row>
    <row r="4" spans="1:13" ht="20.100000000000001" customHeight="1">
      <c r="A4" s="425" t="s">
        <v>99</v>
      </c>
      <c r="B4" s="133" t="s">
        <v>100</v>
      </c>
      <c r="C4" s="134"/>
      <c r="D4" s="135" t="s">
        <v>101</v>
      </c>
      <c r="E4" s="136"/>
      <c r="F4" s="136"/>
      <c r="G4" s="136"/>
      <c r="H4" s="136"/>
      <c r="I4" s="137"/>
      <c r="J4" s="137"/>
      <c r="K4" s="138"/>
      <c r="L4" s="138"/>
      <c r="M4" s="138"/>
    </row>
    <row r="5" spans="1:13" ht="20.100000000000001" customHeight="1">
      <c r="A5" s="425"/>
      <c r="B5" s="139"/>
      <c r="C5" s="140"/>
      <c r="D5" s="141"/>
      <c r="E5" s="142"/>
      <c r="F5" s="142"/>
      <c r="G5" s="142"/>
      <c r="H5" s="142"/>
      <c r="I5" s="143"/>
      <c r="J5" s="143"/>
      <c r="K5" s="144"/>
      <c r="L5" s="144"/>
      <c r="M5" s="144"/>
    </row>
    <row r="6" spans="1:13" ht="20.100000000000001" customHeight="1">
      <c r="A6" s="426"/>
      <c r="B6" s="426" t="s">
        <v>102</v>
      </c>
      <c r="C6" s="145" t="s">
        <v>103</v>
      </c>
      <c r="D6" s="428" t="s">
        <v>104</v>
      </c>
      <c r="E6" s="429"/>
      <c r="F6" s="146" t="s">
        <v>105</v>
      </c>
      <c r="G6" s="146" t="s">
        <v>106</v>
      </c>
      <c r="H6" s="145" t="s">
        <v>107</v>
      </c>
      <c r="I6" s="147"/>
      <c r="J6" s="137"/>
      <c r="K6" s="148"/>
      <c r="L6" s="148"/>
      <c r="M6" s="148"/>
    </row>
    <row r="7" spans="1:13" ht="20.100000000000001" customHeight="1">
      <c r="A7" s="426"/>
      <c r="B7" s="426"/>
      <c r="C7" s="136"/>
      <c r="D7" s="413" t="s">
        <v>94</v>
      </c>
      <c r="E7" s="414"/>
      <c r="F7" s="149" t="s">
        <v>139</v>
      </c>
      <c r="G7" s="150">
        <v>326966</v>
      </c>
      <c r="H7" s="151">
        <v>1.4999999999999999E-2</v>
      </c>
      <c r="I7" s="137">
        <f>INT(G7*H7)</f>
        <v>4904</v>
      </c>
      <c r="J7" s="152"/>
      <c r="K7" s="137"/>
      <c r="L7" s="137"/>
      <c r="M7" s="137"/>
    </row>
    <row r="8" spans="1:13" ht="20.100000000000001" customHeight="1">
      <c r="A8" s="426"/>
      <c r="B8" s="426"/>
      <c r="C8" s="145"/>
      <c r="D8" s="415"/>
      <c r="E8" s="416"/>
      <c r="F8" s="153"/>
      <c r="G8" s="154"/>
      <c r="H8" s="155"/>
      <c r="I8" s="137">
        <f>INT(G8*H8)</f>
        <v>0</v>
      </c>
      <c r="J8" s="143"/>
      <c r="K8" s="143"/>
      <c r="L8" s="143"/>
      <c r="M8" s="143"/>
    </row>
    <row r="9" spans="1:13" ht="20.100000000000001" customHeight="1">
      <c r="A9" s="426"/>
      <c r="B9" s="426"/>
      <c r="C9" s="145"/>
      <c r="D9" s="413" t="s">
        <v>110</v>
      </c>
      <c r="E9" s="414"/>
      <c r="F9" s="149" t="str">
        <f>F7</f>
        <v>통신케이블공</v>
      </c>
      <c r="G9" s="150">
        <f>G7</f>
        <v>326966</v>
      </c>
      <c r="H9" s="151">
        <f>H7*0.5</f>
        <v>7.4999999999999997E-3</v>
      </c>
      <c r="I9" s="152"/>
      <c r="J9" s="156">
        <f>INT($G9*$H9)</f>
        <v>2452</v>
      </c>
      <c r="K9" s="156"/>
      <c r="L9" s="152"/>
      <c r="M9" s="152"/>
    </row>
    <row r="10" spans="1:13" ht="20.100000000000001" customHeight="1">
      <c r="A10" s="426"/>
      <c r="B10" s="426"/>
      <c r="C10" s="145"/>
      <c r="D10" s="415" t="s">
        <v>111</v>
      </c>
      <c r="E10" s="416"/>
      <c r="F10" s="153"/>
      <c r="G10" s="154"/>
      <c r="H10" s="157"/>
      <c r="I10" s="143"/>
      <c r="J10" s="143">
        <f>INT($G10*$H10)</f>
        <v>0</v>
      </c>
      <c r="K10" s="158"/>
      <c r="L10" s="137"/>
      <c r="M10" s="137"/>
    </row>
    <row r="11" spans="1:13" ht="20.100000000000001" customHeight="1">
      <c r="A11" s="426"/>
      <c r="B11" s="426"/>
      <c r="C11" s="145"/>
      <c r="D11" s="413" t="s">
        <v>112</v>
      </c>
      <c r="E11" s="414"/>
      <c r="F11" s="149" t="str">
        <f>F7</f>
        <v>통신케이블공</v>
      </c>
      <c r="G11" s="150">
        <f>G7</f>
        <v>326966</v>
      </c>
      <c r="H11" s="159">
        <f>H7*0.9</f>
        <v>1.35E-2</v>
      </c>
      <c r="I11" s="152"/>
      <c r="J11" s="156"/>
      <c r="K11" s="156">
        <f>INT(G11*H11)</f>
        <v>4414</v>
      </c>
      <c r="L11" s="152"/>
      <c r="M11" s="152"/>
    </row>
    <row r="12" spans="1:13" ht="20.100000000000001" customHeight="1">
      <c r="A12" s="426"/>
      <c r="B12" s="426"/>
      <c r="C12" s="145"/>
      <c r="D12" s="415" t="s">
        <v>113</v>
      </c>
      <c r="E12" s="416"/>
      <c r="F12" s="153"/>
      <c r="G12" s="154"/>
      <c r="H12" s="157"/>
      <c r="I12" s="143"/>
      <c r="J12" s="160"/>
      <c r="K12" s="143">
        <f>INT(G12*H12)</f>
        <v>0</v>
      </c>
      <c r="L12" s="143"/>
      <c r="M12" s="143"/>
    </row>
    <row r="13" spans="1:13" ht="20.100000000000001" customHeight="1">
      <c r="A13" s="426"/>
      <c r="B13" s="426"/>
      <c r="C13" s="145"/>
      <c r="D13" s="413" t="s">
        <v>114</v>
      </c>
      <c r="E13" s="414"/>
      <c r="F13" s="149" t="str">
        <f>F7</f>
        <v>통신케이블공</v>
      </c>
      <c r="G13" s="150">
        <f>G7</f>
        <v>326966</v>
      </c>
      <c r="H13" s="159">
        <f>H7+H11</f>
        <v>2.8499999999999998E-2</v>
      </c>
      <c r="I13" s="152"/>
      <c r="J13" s="152"/>
      <c r="K13" s="152"/>
      <c r="L13" s="152">
        <f>INT(H13*G13)</f>
        <v>9318</v>
      </c>
      <c r="M13" s="152"/>
    </row>
    <row r="14" spans="1:13" ht="20.100000000000001" customHeight="1">
      <c r="A14" s="426"/>
      <c r="B14" s="426"/>
      <c r="C14" s="161"/>
      <c r="D14" s="415"/>
      <c r="E14" s="416"/>
      <c r="F14" s="153"/>
      <c r="G14" s="154"/>
      <c r="H14" s="157"/>
      <c r="I14" s="143"/>
      <c r="J14" s="143"/>
      <c r="K14" s="143"/>
      <c r="L14" s="143">
        <f>INT(H14*G14)</f>
        <v>0</v>
      </c>
      <c r="M14" s="143"/>
    </row>
    <row r="15" spans="1:13" ht="20.100000000000001" customHeight="1">
      <c r="A15" s="426"/>
      <c r="B15" s="426"/>
      <c r="C15" s="161"/>
      <c r="D15" s="162" t="s">
        <v>115</v>
      </c>
      <c r="E15" s="163"/>
      <c r="F15" s="163"/>
      <c r="G15" s="163"/>
      <c r="H15" s="163"/>
      <c r="I15" s="148">
        <f>SUM(I7:I14)</f>
        <v>4904</v>
      </c>
      <c r="J15" s="148">
        <f>SUM(J7:J14)</f>
        <v>2452</v>
      </c>
      <c r="K15" s="148">
        <f>SUM(K7:K14)</f>
        <v>4414</v>
      </c>
      <c r="L15" s="148">
        <f>SUM(L7:L14)</f>
        <v>9318</v>
      </c>
      <c r="M15" s="137"/>
    </row>
    <row r="16" spans="1:13" ht="20.100000000000001" customHeight="1">
      <c r="A16" s="426"/>
      <c r="B16" s="426"/>
      <c r="C16" s="161"/>
      <c r="D16" s="197" t="s">
        <v>140</v>
      </c>
      <c r="E16" s="165"/>
      <c r="F16" s="165"/>
      <c r="G16" s="165"/>
      <c r="H16" s="165"/>
      <c r="I16" s="166"/>
      <c r="J16" s="166"/>
      <c r="K16" s="166"/>
      <c r="L16" s="166"/>
      <c r="M16" s="167"/>
    </row>
    <row r="17" spans="1:15" ht="20.100000000000001" customHeight="1">
      <c r="A17" s="426"/>
      <c r="B17" s="426"/>
      <c r="C17" s="161"/>
      <c r="D17" s="198" t="s">
        <v>141</v>
      </c>
      <c r="E17" s="169"/>
      <c r="F17" s="169"/>
      <c r="G17" s="169"/>
      <c r="H17" s="169"/>
      <c r="I17" s="170"/>
      <c r="J17" s="171"/>
      <c r="K17" s="170"/>
      <c r="L17" s="170"/>
      <c r="M17" s="172"/>
    </row>
    <row r="18" spans="1:15" ht="20.100000000000001" customHeight="1">
      <c r="A18" s="426"/>
      <c r="B18" s="426"/>
      <c r="C18" s="161"/>
      <c r="D18" s="198" t="s">
        <v>142</v>
      </c>
      <c r="E18" s="169"/>
      <c r="F18" s="169"/>
      <c r="G18" s="169"/>
      <c r="H18" s="169"/>
      <c r="I18" s="170"/>
      <c r="J18" s="170"/>
      <c r="K18" s="170"/>
      <c r="L18" s="170"/>
      <c r="M18" s="172"/>
    </row>
    <row r="19" spans="1:15" ht="20.100000000000001" customHeight="1">
      <c r="A19" s="426"/>
      <c r="B19" s="426"/>
      <c r="C19" s="161"/>
      <c r="D19" s="199" t="s">
        <v>119</v>
      </c>
      <c r="E19" s="174"/>
      <c r="F19" s="174"/>
      <c r="G19" s="174"/>
      <c r="H19" s="174"/>
      <c r="I19" s="175"/>
      <c r="J19" s="175"/>
      <c r="K19" s="175"/>
      <c r="L19" s="175"/>
      <c r="M19" s="176"/>
    </row>
    <row r="20" spans="1:15" ht="20.100000000000001" customHeight="1">
      <c r="A20" s="426"/>
      <c r="B20" s="425"/>
      <c r="C20" s="177" t="s">
        <v>120</v>
      </c>
      <c r="D20" s="142" t="s">
        <v>121</v>
      </c>
      <c r="E20" s="142"/>
      <c r="F20" s="142"/>
      <c r="G20" s="142"/>
      <c r="H20" s="142"/>
      <c r="I20" s="143">
        <f>INT(I15*0.079)</f>
        <v>387</v>
      </c>
      <c r="J20" s="143">
        <f>INT(J15*0.079)</f>
        <v>193</v>
      </c>
      <c r="K20" s="143">
        <f>INT(K15*0.079)</f>
        <v>348</v>
      </c>
      <c r="L20" s="143">
        <f>INT(L15*0.079)</f>
        <v>736</v>
      </c>
      <c r="M20" s="143"/>
    </row>
    <row r="21" spans="1:15" ht="20.100000000000001" customHeight="1">
      <c r="A21" s="426"/>
      <c r="B21" s="427"/>
      <c r="C21" s="146" t="s">
        <v>122</v>
      </c>
      <c r="D21" s="178"/>
      <c r="E21" s="178"/>
      <c r="F21" s="178"/>
      <c r="G21" s="178"/>
      <c r="H21" s="178"/>
      <c r="I21" s="143">
        <f>SUM(I15+I20)</f>
        <v>5291</v>
      </c>
      <c r="J21" s="143">
        <f>SUM(J15+J20)</f>
        <v>2645</v>
      </c>
      <c r="K21" s="143">
        <f>SUM(K15+K20)</f>
        <v>4762</v>
      </c>
      <c r="L21" s="143">
        <f>SUM(L15+L20)</f>
        <v>10054</v>
      </c>
      <c r="M21" s="143"/>
    </row>
    <row r="22" spans="1:15" ht="20.100000000000001" customHeight="1">
      <c r="A22" s="426"/>
      <c r="B22" s="179" t="s">
        <v>123</v>
      </c>
      <c r="C22" s="180"/>
      <c r="D22" s="178" t="s">
        <v>124</v>
      </c>
      <c r="E22" s="178"/>
      <c r="F22" s="178"/>
      <c r="G22" s="178"/>
      <c r="H22" s="178"/>
      <c r="I22" s="152">
        <f>INT((I4+I21)*0.055)</f>
        <v>291</v>
      </c>
      <c r="J22" s="152">
        <f>INT((J4+J21)*0.055)</f>
        <v>145</v>
      </c>
      <c r="K22" s="152">
        <f>INT((K4+K21)*0.055)</f>
        <v>261</v>
      </c>
      <c r="L22" s="152">
        <f>INT((L4+L21)*0.055)</f>
        <v>552</v>
      </c>
      <c r="M22" s="152"/>
    </row>
    <row r="23" spans="1:15" ht="20.100000000000001" customHeight="1">
      <c r="A23" s="427"/>
      <c r="B23" s="181" t="s">
        <v>125</v>
      </c>
      <c r="C23" s="182"/>
      <c r="D23" s="178" t="s">
        <v>126</v>
      </c>
      <c r="E23" s="178"/>
      <c r="F23" s="178"/>
      <c r="G23" s="178"/>
      <c r="H23" s="178"/>
      <c r="I23" s="183">
        <f>SUM(I4,I21,I22)</f>
        <v>5582</v>
      </c>
      <c r="J23" s="183">
        <f>SUM(J4,J21,J22)</f>
        <v>2790</v>
      </c>
      <c r="K23" s="183">
        <f>SUM(K4,K21,K22)</f>
        <v>5023</v>
      </c>
      <c r="L23" s="183">
        <f>SUM(L4,L21,L22)</f>
        <v>10606</v>
      </c>
      <c r="M23" s="183"/>
    </row>
    <row r="24" spans="1:15" ht="20.100000000000001" customHeight="1">
      <c r="A24" s="139" t="s">
        <v>127</v>
      </c>
      <c r="B24" s="181"/>
      <c r="C24" s="182"/>
      <c r="D24" s="178" t="s">
        <v>128</v>
      </c>
      <c r="E24" s="178"/>
      <c r="F24" s="178"/>
      <c r="G24" s="178"/>
      <c r="H24" s="178"/>
      <c r="I24" s="183">
        <f>INT(I23*0.06)</f>
        <v>334</v>
      </c>
      <c r="J24" s="183">
        <f>INT(J23*0.06)</f>
        <v>167</v>
      </c>
      <c r="K24" s="183">
        <f>INT(K23*0.06)</f>
        <v>301</v>
      </c>
      <c r="L24" s="183">
        <f>INT(L23*0.06)</f>
        <v>636</v>
      </c>
      <c r="M24" s="183"/>
    </row>
    <row r="25" spans="1:15" ht="20.100000000000001" customHeight="1">
      <c r="A25" s="162" t="s">
        <v>129</v>
      </c>
      <c r="B25" s="163"/>
      <c r="C25" s="179"/>
      <c r="D25" s="184" t="s">
        <v>130</v>
      </c>
      <c r="E25" s="184"/>
      <c r="F25" s="184"/>
      <c r="G25" s="184"/>
      <c r="H25" s="184"/>
      <c r="I25" s="185">
        <f>INT((I23+I24-I4)*0.1)</f>
        <v>591</v>
      </c>
      <c r="J25" s="185">
        <f>INT((J23+J24-J4)*0.1)</f>
        <v>295</v>
      </c>
      <c r="K25" s="185">
        <f>INT((K23+K24-K4)*0.1)</f>
        <v>532</v>
      </c>
      <c r="L25" s="185">
        <f>INT((L23+L24-L4)*0.1)</f>
        <v>1124</v>
      </c>
      <c r="M25" s="185"/>
    </row>
    <row r="26" spans="1:15" ht="20.100000000000001" customHeight="1">
      <c r="A26" s="186" t="s">
        <v>131</v>
      </c>
      <c r="B26" s="187"/>
      <c r="C26" s="188"/>
      <c r="D26" s="189" t="s">
        <v>132</v>
      </c>
      <c r="E26" s="189"/>
      <c r="F26" s="189"/>
      <c r="G26" s="189"/>
      <c r="H26" s="189"/>
      <c r="I26" s="190">
        <f>SUM(I23:I25)</f>
        <v>6507</v>
      </c>
      <c r="J26" s="190">
        <f>SUM(J23:J25)</f>
        <v>3252</v>
      </c>
      <c r="K26" s="190">
        <f>SUM(K23:K25)</f>
        <v>5856</v>
      </c>
      <c r="L26" s="190">
        <f>SUM(L23:L25)</f>
        <v>12366</v>
      </c>
      <c r="M26" s="190"/>
      <c r="O26" s="191"/>
    </row>
    <row r="27" spans="1:15" ht="20.100000000000001" customHeight="1">
      <c r="A27" s="404" t="s">
        <v>133</v>
      </c>
      <c r="B27" s="405"/>
      <c r="C27" s="405"/>
      <c r="D27" s="405"/>
      <c r="E27" s="405"/>
      <c r="F27" s="405"/>
      <c r="G27" s="405"/>
      <c r="H27" s="406"/>
      <c r="I27" s="192">
        <f>INT(I26*150%)</f>
        <v>9760</v>
      </c>
      <c r="J27" s="192">
        <f t="shared" ref="J27:L27" si="0">INT(J26*150%)</f>
        <v>4878</v>
      </c>
      <c r="K27" s="192">
        <f t="shared" si="0"/>
        <v>8784</v>
      </c>
      <c r="L27" s="192">
        <f t="shared" si="0"/>
        <v>18549</v>
      </c>
      <c r="M27" s="192"/>
    </row>
    <row r="28" spans="1:15" ht="20.100000000000001" customHeight="1">
      <c r="A28" s="186" t="s">
        <v>131</v>
      </c>
      <c r="B28" s="187"/>
      <c r="C28" s="188"/>
      <c r="D28" s="417" t="s">
        <v>143</v>
      </c>
      <c r="E28" s="418"/>
      <c r="F28" s="418"/>
      <c r="G28" s="418"/>
      <c r="H28" s="419"/>
      <c r="I28" s="190">
        <f>INT(I26*95.0676%)*260%</f>
        <v>16083.6</v>
      </c>
      <c r="J28" s="190">
        <f t="shared" ref="J28:L28" si="1">INT(J26*95.0676%)*260%</f>
        <v>8036.6</v>
      </c>
      <c r="K28" s="190">
        <f t="shared" si="1"/>
        <v>14474.2</v>
      </c>
      <c r="L28" s="190">
        <f t="shared" si="1"/>
        <v>30565.600000000002</v>
      </c>
      <c r="M28" s="190"/>
    </row>
    <row r="29" spans="1:15">
      <c r="A29" s="404" t="s">
        <v>144</v>
      </c>
      <c r="B29" s="405"/>
      <c r="C29" s="405"/>
      <c r="D29" s="405"/>
      <c r="E29" s="405"/>
      <c r="F29" s="405"/>
      <c r="G29" s="405"/>
      <c r="H29" s="406"/>
      <c r="I29" s="192">
        <f>INT(I26*150%*95.0676%)*260%</f>
        <v>24125.4</v>
      </c>
      <c r="J29" s="192">
        <f t="shared" ref="J29:L29" si="2">INT(J26*150%*95.0676%)*260%</f>
        <v>12056.2</v>
      </c>
      <c r="K29" s="192">
        <f t="shared" si="2"/>
        <v>21710</v>
      </c>
      <c r="L29" s="192">
        <f t="shared" si="2"/>
        <v>45848.4</v>
      </c>
      <c r="M29" s="192"/>
    </row>
    <row r="30" spans="1:15" ht="20.100000000000001" customHeight="1">
      <c r="A30" s="193" t="s">
        <v>131</v>
      </c>
      <c r="B30" s="194"/>
      <c r="C30" s="195"/>
      <c r="D30" s="407" t="s">
        <v>145</v>
      </c>
      <c r="E30" s="408"/>
      <c r="F30" s="408"/>
      <c r="G30" s="408"/>
      <c r="H30" s="409"/>
      <c r="I30" s="196">
        <f>INT(I26*95.0676%*60%*81.19%)*260%</f>
        <v>7833.8</v>
      </c>
      <c r="J30" s="196">
        <f t="shared" ref="J30:L30" si="3">INT(J26*95.0676%*60%*81.19%)*260%</f>
        <v>3915.6</v>
      </c>
      <c r="K30" s="196">
        <f t="shared" si="3"/>
        <v>7048.6</v>
      </c>
      <c r="L30" s="196">
        <f t="shared" si="3"/>
        <v>14887.6</v>
      </c>
      <c r="M30" s="196"/>
    </row>
    <row r="31" spans="1:15">
      <c r="A31" s="410" t="s">
        <v>146</v>
      </c>
      <c r="B31" s="411"/>
      <c r="C31" s="411"/>
      <c r="D31" s="411"/>
      <c r="E31" s="411"/>
      <c r="F31" s="411"/>
      <c r="G31" s="411"/>
      <c r="H31" s="412"/>
      <c r="I31" s="192">
        <f>INT(I26*150%*95.0676%*60%*81.19%)*260%</f>
        <v>11752</v>
      </c>
      <c r="J31" s="192">
        <f t="shared" ref="J31:L31" si="4">INT(J26*150%*95.0676%*60%*81.19%)*260%</f>
        <v>5873.4000000000005</v>
      </c>
      <c r="K31" s="192">
        <f t="shared" si="4"/>
        <v>10574.2</v>
      </c>
      <c r="L31" s="192">
        <f t="shared" si="4"/>
        <v>22334</v>
      </c>
      <c r="M31" s="192"/>
    </row>
  </sheetData>
  <mergeCells count="19">
    <mergeCell ref="A1:M1"/>
    <mergeCell ref="A3:C3"/>
    <mergeCell ref="D3:H3"/>
    <mergeCell ref="A4:A23"/>
    <mergeCell ref="B6:B21"/>
    <mergeCell ref="D6:E6"/>
    <mergeCell ref="D7:E7"/>
    <mergeCell ref="D8:E8"/>
    <mergeCell ref="D9:E9"/>
    <mergeCell ref="D10:E10"/>
    <mergeCell ref="A29:H29"/>
    <mergeCell ref="D30:H30"/>
    <mergeCell ref="A31:H31"/>
    <mergeCell ref="D11:E11"/>
    <mergeCell ref="D12:E12"/>
    <mergeCell ref="D13:E13"/>
    <mergeCell ref="D14:E14"/>
    <mergeCell ref="A27:H27"/>
    <mergeCell ref="D28:H28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92"/>
  <sheetViews>
    <sheetView view="pageBreakPreview" topLeftCell="B1219" zoomScale="85" zoomScaleNormal="100" zoomScaleSheetLayoutView="85" workbookViewId="0">
      <selection activeCell="B1241" sqref="B1241"/>
    </sheetView>
  </sheetViews>
  <sheetFormatPr defaultRowHeight="16.5"/>
  <cols>
    <col min="1" max="1" width="15.125" hidden="1" customWidth="1"/>
    <col min="2" max="2" width="15.25" customWidth="1"/>
    <col min="3" max="4" width="15.25" hidden="1" customWidth="1"/>
    <col min="5" max="5" width="19" customWidth="1"/>
    <col min="6" max="6" width="10.25" customWidth="1"/>
    <col min="7" max="7" width="21" customWidth="1"/>
    <col min="8" max="8" width="18.125" customWidth="1"/>
    <col min="9" max="9" width="23.125" customWidth="1"/>
    <col min="10" max="10" width="15.875" customWidth="1"/>
    <col min="11" max="11" width="68.375" customWidth="1"/>
    <col min="13" max="13" width="12.625" style="116" hidden="1" customWidth="1"/>
    <col min="14" max="16" width="12.625" hidden="1" customWidth="1"/>
    <col min="17" max="17" width="12.625" style="96" customWidth="1"/>
    <col min="18" max="18" width="12.625" style="116" customWidth="1"/>
    <col min="19" max="19" width="30.875" bestFit="1" customWidth="1"/>
    <col min="20" max="20" width="25.625" bestFit="1" customWidth="1"/>
  </cols>
  <sheetData>
    <row r="1" spans="1:20">
      <c r="A1" s="200" t="s">
        <v>147</v>
      </c>
      <c r="B1" s="200" t="s">
        <v>148</v>
      </c>
      <c r="C1" s="200" t="s">
        <v>149</v>
      </c>
      <c r="D1" s="200" t="s">
        <v>150</v>
      </c>
      <c r="E1" s="200" t="s">
        <v>151</v>
      </c>
      <c r="F1" s="200" t="s">
        <v>152</v>
      </c>
      <c r="G1" s="200" t="s">
        <v>153</v>
      </c>
      <c r="H1" s="201" t="s">
        <v>154</v>
      </c>
      <c r="I1" s="200" t="s">
        <v>155</v>
      </c>
      <c r="J1" s="202" t="s">
        <v>156</v>
      </c>
      <c r="K1" s="203" t="s">
        <v>157</v>
      </c>
      <c r="L1" s="204" t="s">
        <v>158</v>
      </c>
      <c r="M1" s="203" t="s">
        <v>159</v>
      </c>
      <c r="N1" s="204" t="s">
        <v>160</v>
      </c>
      <c r="O1" s="205" t="s">
        <v>161</v>
      </c>
      <c r="P1" s="205" t="s">
        <v>162</v>
      </c>
      <c r="Q1" s="205" t="s">
        <v>163</v>
      </c>
      <c r="R1" s="203" t="s">
        <v>164</v>
      </c>
      <c r="S1" s="206" t="s">
        <v>165</v>
      </c>
      <c r="T1" s="207" t="s">
        <v>166</v>
      </c>
    </row>
    <row r="2" spans="1:20">
      <c r="A2" s="208">
        <v>19001001</v>
      </c>
      <c r="B2" s="209">
        <v>20001001</v>
      </c>
      <c r="C2" s="210"/>
      <c r="D2" s="210"/>
      <c r="E2" s="211" t="s">
        <v>167</v>
      </c>
      <c r="F2" s="211" t="s">
        <v>168</v>
      </c>
      <c r="G2" s="212" t="s">
        <v>169</v>
      </c>
      <c r="H2" s="212" t="s">
        <v>170</v>
      </c>
      <c r="I2" s="213" t="s">
        <v>171</v>
      </c>
      <c r="J2" s="212"/>
      <c r="K2" s="212" t="s">
        <v>172</v>
      </c>
      <c r="L2" s="214" t="s">
        <v>173</v>
      </c>
      <c r="M2" s="215">
        <v>2654026</v>
      </c>
      <c r="N2" s="216">
        <v>2654026</v>
      </c>
      <c r="O2" s="217"/>
      <c r="P2" s="217"/>
      <c r="Q2" s="218"/>
      <c r="R2" s="219" t="str">
        <f>IF(Q2="유지보수",INT(N2*$T$2*$T$3),IF(Q2="단순정비",INT(N2*$T$2*$T$4),IF(Q2="지장전주",INT(N2*$T$2*$T$5),"")))</f>
        <v/>
      </c>
      <c r="S2" s="220" t="s">
        <v>174</v>
      </c>
      <c r="T2" s="221">
        <v>0.81189999999999996</v>
      </c>
    </row>
    <row r="3" spans="1:20">
      <c r="A3" s="208">
        <v>19001002</v>
      </c>
      <c r="B3" s="209">
        <v>20001002</v>
      </c>
      <c r="C3" s="210"/>
      <c r="D3" s="210"/>
      <c r="E3" s="211" t="s">
        <v>167</v>
      </c>
      <c r="F3" s="211" t="s">
        <v>168</v>
      </c>
      <c r="G3" s="212" t="s">
        <v>169</v>
      </c>
      <c r="H3" s="212" t="s">
        <v>170</v>
      </c>
      <c r="I3" s="213" t="s">
        <v>175</v>
      </c>
      <c r="J3" s="212"/>
      <c r="K3" s="212" t="s">
        <v>176</v>
      </c>
      <c r="L3" s="214" t="s">
        <v>173</v>
      </c>
      <c r="M3" s="215">
        <v>1543758</v>
      </c>
      <c r="N3" s="216">
        <v>1543758</v>
      </c>
      <c r="O3" s="217"/>
      <c r="P3" s="217"/>
      <c r="Q3" s="218"/>
      <c r="R3" s="219" t="str">
        <f t="shared" ref="R3:R66" si="0">IF(Q3="유지보수",INT(N3*$T$2*$T$3),IF(Q3="단순정비",INT(N3*$T$2*$T$4),IF(Q3="지장전주",INT(N3*$T$2*$T$5),"")))</f>
        <v/>
      </c>
      <c r="S3" s="220" t="s">
        <v>177</v>
      </c>
      <c r="T3" s="222">
        <v>0.9</v>
      </c>
    </row>
    <row r="4" spans="1:20">
      <c r="A4" s="208">
        <v>19001003</v>
      </c>
      <c r="B4" s="209">
        <v>20001003</v>
      </c>
      <c r="C4" s="210"/>
      <c r="D4" s="210"/>
      <c r="E4" s="211" t="s">
        <v>167</v>
      </c>
      <c r="F4" s="211" t="s">
        <v>168</v>
      </c>
      <c r="G4" s="212" t="s">
        <v>169</v>
      </c>
      <c r="H4" s="212" t="s">
        <v>170</v>
      </c>
      <c r="I4" s="213" t="s">
        <v>178</v>
      </c>
      <c r="J4" s="212"/>
      <c r="K4" s="212" t="s">
        <v>179</v>
      </c>
      <c r="L4" s="214" t="s">
        <v>173</v>
      </c>
      <c r="M4" s="215">
        <v>440934</v>
      </c>
      <c r="N4" s="216">
        <v>440934</v>
      </c>
      <c r="O4" s="217"/>
      <c r="P4" s="217"/>
      <c r="Q4" s="218"/>
      <c r="R4" s="219" t="str">
        <f t="shared" si="0"/>
        <v/>
      </c>
      <c r="S4" s="220" t="s">
        <v>180</v>
      </c>
      <c r="T4" s="222">
        <v>0.6</v>
      </c>
    </row>
    <row r="5" spans="1:20">
      <c r="A5" s="208">
        <v>19001004</v>
      </c>
      <c r="B5" s="209">
        <v>20001004</v>
      </c>
      <c r="C5" s="210"/>
      <c r="D5" s="210"/>
      <c r="E5" s="211" t="s">
        <v>167</v>
      </c>
      <c r="F5" s="211" t="s">
        <v>168</v>
      </c>
      <c r="G5" s="212" t="s">
        <v>169</v>
      </c>
      <c r="H5" s="212" t="s">
        <v>170</v>
      </c>
      <c r="I5" s="213" t="s">
        <v>181</v>
      </c>
      <c r="J5" s="212"/>
      <c r="K5" s="212" t="s">
        <v>182</v>
      </c>
      <c r="L5" s="214" t="s">
        <v>173</v>
      </c>
      <c r="M5" s="215">
        <v>230292</v>
      </c>
      <c r="N5" s="216">
        <v>230292</v>
      </c>
      <c r="O5" s="217"/>
      <c r="P5" s="217"/>
      <c r="Q5" s="218"/>
      <c r="R5" s="219" t="str">
        <f t="shared" si="0"/>
        <v/>
      </c>
      <c r="S5" s="220" t="s">
        <v>183</v>
      </c>
      <c r="T5" s="222">
        <v>0.5</v>
      </c>
    </row>
    <row r="6" spans="1:20">
      <c r="A6" s="208">
        <v>19001005</v>
      </c>
      <c r="B6" s="209">
        <v>20001005</v>
      </c>
      <c r="C6" s="210"/>
      <c r="D6" s="210"/>
      <c r="E6" s="211" t="s">
        <v>167</v>
      </c>
      <c r="F6" s="211" t="s">
        <v>168</v>
      </c>
      <c r="G6" s="212" t="s">
        <v>169</v>
      </c>
      <c r="H6" s="212" t="s">
        <v>170</v>
      </c>
      <c r="I6" s="213" t="s">
        <v>184</v>
      </c>
      <c r="J6" s="212"/>
      <c r="K6" s="212" t="s">
        <v>185</v>
      </c>
      <c r="L6" s="214" t="s">
        <v>173</v>
      </c>
      <c r="M6" s="215">
        <v>151429</v>
      </c>
      <c r="N6" s="216">
        <v>151429</v>
      </c>
      <c r="O6" s="217"/>
      <c r="P6" s="217"/>
      <c r="Q6" s="218"/>
      <c r="R6" s="219" t="str">
        <f t="shared" si="0"/>
        <v/>
      </c>
      <c r="S6" s="220" t="s">
        <v>186</v>
      </c>
      <c r="T6" s="220" t="s">
        <v>187</v>
      </c>
    </row>
    <row r="7" spans="1:20">
      <c r="A7" s="208">
        <v>19001006</v>
      </c>
      <c r="B7" s="209">
        <v>20001006</v>
      </c>
      <c r="C7" s="210"/>
      <c r="D7" s="210"/>
      <c r="E7" s="211" t="s">
        <v>167</v>
      </c>
      <c r="F7" s="211" t="s">
        <v>168</v>
      </c>
      <c r="G7" s="212" t="s">
        <v>169</v>
      </c>
      <c r="H7" s="212" t="s">
        <v>170</v>
      </c>
      <c r="I7" s="213" t="s">
        <v>188</v>
      </c>
      <c r="J7" s="212"/>
      <c r="K7" s="212" t="s">
        <v>189</v>
      </c>
      <c r="L7" s="214" t="s">
        <v>173</v>
      </c>
      <c r="M7" s="215">
        <v>97515</v>
      </c>
      <c r="N7" s="216">
        <v>97515</v>
      </c>
      <c r="O7" s="217"/>
      <c r="P7" s="217"/>
      <c r="Q7" s="218"/>
      <c r="R7" s="219" t="str">
        <f t="shared" si="0"/>
        <v/>
      </c>
    </row>
    <row r="8" spans="1:20">
      <c r="A8" s="208">
        <v>19001007</v>
      </c>
      <c r="B8" s="209">
        <v>20001007</v>
      </c>
      <c r="C8" s="210"/>
      <c r="D8" s="210"/>
      <c r="E8" s="211" t="s">
        <v>167</v>
      </c>
      <c r="F8" s="211" t="s">
        <v>168</v>
      </c>
      <c r="G8" s="212" t="s">
        <v>169</v>
      </c>
      <c r="H8" s="212" t="s">
        <v>170</v>
      </c>
      <c r="I8" s="213" t="s">
        <v>190</v>
      </c>
      <c r="J8" s="212"/>
      <c r="K8" s="212" t="s">
        <v>191</v>
      </c>
      <c r="L8" s="214" t="s">
        <v>173</v>
      </c>
      <c r="M8" s="215">
        <v>37463</v>
      </c>
      <c r="N8" s="216">
        <v>37463</v>
      </c>
      <c r="O8" s="217"/>
      <c r="P8" s="217"/>
      <c r="Q8" s="218"/>
      <c r="R8" s="219" t="str">
        <f t="shared" si="0"/>
        <v/>
      </c>
    </row>
    <row r="9" spans="1:20">
      <c r="A9" s="208">
        <v>19001008</v>
      </c>
      <c r="B9" s="209">
        <v>20001008</v>
      </c>
      <c r="C9" s="210"/>
      <c r="D9" s="210"/>
      <c r="E9" s="211" t="s">
        <v>167</v>
      </c>
      <c r="F9" s="211" t="s">
        <v>168</v>
      </c>
      <c r="G9" s="212" t="s">
        <v>169</v>
      </c>
      <c r="H9" s="212" t="s">
        <v>192</v>
      </c>
      <c r="I9" s="213" t="s">
        <v>193</v>
      </c>
      <c r="J9" s="212"/>
      <c r="K9" s="212" t="s">
        <v>194</v>
      </c>
      <c r="L9" s="214" t="s">
        <v>173</v>
      </c>
      <c r="M9" s="215">
        <v>875618</v>
      </c>
      <c r="N9" s="216">
        <v>875618</v>
      </c>
      <c r="O9" s="217"/>
      <c r="P9" s="217"/>
      <c r="Q9" s="218"/>
      <c r="R9" s="219" t="str">
        <f t="shared" si="0"/>
        <v/>
      </c>
    </row>
    <row r="10" spans="1:20">
      <c r="A10" s="208">
        <v>19001009</v>
      </c>
      <c r="B10" s="209">
        <v>20001009</v>
      </c>
      <c r="C10" s="210"/>
      <c r="D10" s="210"/>
      <c r="E10" s="211" t="s">
        <v>167</v>
      </c>
      <c r="F10" s="211" t="s">
        <v>168</v>
      </c>
      <c r="G10" s="212" t="s">
        <v>169</v>
      </c>
      <c r="H10" s="212" t="s">
        <v>192</v>
      </c>
      <c r="I10" s="213" t="s">
        <v>195</v>
      </c>
      <c r="J10" s="212"/>
      <c r="K10" s="212" t="s">
        <v>196</v>
      </c>
      <c r="L10" s="214" t="s">
        <v>173</v>
      </c>
      <c r="M10" s="215">
        <v>195305</v>
      </c>
      <c r="N10" s="216">
        <v>195305</v>
      </c>
      <c r="O10" s="217"/>
      <c r="P10" s="217"/>
      <c r="Q10" s="218"/>
      <c r="R10" s="219" t="str">
        <f t="shared" si="0"/>
        <v/>
      </c>
      <c r="T10" s="223"/>
    </row>
    <row r="11" spans="1:20">
      <c r="A11" s="208">
        <v>19001010</v>
      </c>
      <c r="B11" s="209">
        <v>20001010</v>
      </c>
      <c r="C11" s="210"/>
      <c r="D11" s="210"/>
      <c r="E11" s="211" t="s">
        <v>167</v>
      </c>
      <c r="F11" s="211" t="s">
        <v>168</v>
      </c>
      <c r="G11" s="212" t="s">
        <v>169</v>
      </c>
      <c r="H11" s="212" t="s">
        <v>192</v>
      </c>
      <c r="I11" s="213" t="s">
        <v>197</v>
      </c>
      <c r="J11" s="212"/>
      <c r="K11" s="212" t="s">
        <v>198</v>
      </c>
      <c r="L11" s="214" t="s">
        <v>173</v>
      </c>
      <c r="M11" s="215">
        <v>694318</v>
      </c>
      <c r="N11" s="216">
        <v>694318</v>
      </c>
      <c r="O11" s="217"/>
      <c r="P11" s="217"/>
      <c r="Q11" s="218"/>
      <c r="R11" s="219" t="str">
        <f t="shared" si="0"/>
        <v/>
      </c>
      <c r="T11" s="223"/>
    </row>
    <row r="12" spans="1:20">
      <c r="A12" s="208">
        <v>19001011</v>
      </c>
      <c r="B12" s="209">
        <v>20001011</v>
      </c>
      <c r="C12" s="210"/>
      <c r="D12" s="210"/>
      <c r="E12" s="211" t="s">
        <v>167</v>
      </c>
      <c r="F12" s="211" t="s">
        <v>168</v>
      </c>
      <c r="G12" s="224" t="s">
        <v>199</v>
      </c>
      <c r="H12" s="225" t="s">
        <v>200</v>
      </c>
      <c r="I12" s="213" t="s">
        <v>201</v>
      </c>
      <c r="J12" s="212"/>
      <c r="K12" s="212" t="s">
        <v>202</v>
      </c>
      <c r="L12" s="214" t="s">
        <v>173</v>
      </c>
      <c r="M12" s="215">
        <v>937871</v>
      </c>
      <c r="N12" s="216">
        <v>937871</v>
      </c>
      <c r="O12" s="217"/>
      <c r="P12" s="217"/>
      <c r="Q12" s="218"/>
      <c r="R12" s="219" t="str">
        <f t="shared" si="0"/>
        <v/>
      </c>
      <c r="T12" s="223"/>
    </row>
    <row r="13" spans="1:20">
      <c r="A13" s="208">
        <v>19001012</v>
      </c>
      <c r="B13" s="209">
        <v>20001012</v>
      </c>
      <c r="C13" s="210"/>
      <c r="D13" s="210"/>
      <c r="E13" s="211" t="s">
        <v>167</v>
      </c>
      <c r="F13" s="211" t="s">
        <v>168</v>
      </c>
      <c r="G13" s="224" t="s">
        <v>199</v>
      </c>
      <c r="H13" s="225" t="s">
        <v>200</v>
      </c>
      <c r="I13" s="213" t="s">
        <v>203</v>
      </c>
      <c r="J13" s="212"/>
      <c r="K13" s="212" t="s">
        <v>204</v>
      </c>
      <c r="L13" s="214" t="s">
        <v>173</v>
      </c>
      <c r="M13" s="215">
        <v>177620</v>
      </c>
      <c r="N13" s="216">
        <v>177620</v>
      </c>
      <c r="O13" s="217"/>
      <c r="P13" s="217"/>
      <c r="Q13" s="218"/>
      <c r="R13" s="219" t="str">
        <f t="shared" si="0"/>
        <v/>
      </c>
    </row>
    <row r="14" spans="1:20">
      <c r="A14" s="208">
        <v>19001013</v>
      </c>
      <c r="B14" s="209">
        <v>20001013</v>
      </c>
      <c r="C14" s="210"/>
      <c r="D14" s="210"/>
      <c r="E14" s="211" t="s">
        <v>167</v>
      </c>
      <c r="F14" s="211" t="s">
        <v>168</v>
      </c>
      <c r="G14" s="224" t="s">
        <v>199</v>
      </c>
      <c r="H14" s="225" t="s">
        <v>200</v>
      </c>
      <c r="I14" s="213" t="s">
        <v>205</v>
      </c>
      <c r="J14" s="212"/>
      <c r="K14" s="212" t="s">
        <v>206</v>
      </c>
      <c r="L14" s="214" t="s">
        <v>173</v>
      </c>
      <c r="M14" s="215">
        <v>215309</v>
      </c>
      <c r="N14" s="216">
        <v>215309</v>
      </c>
      <c r="O14" s="217"/>
      <c r="P14" s="217"/>
      <c r="Q14" s="218"/>
      <c r="R14" s="219" t="str">
        <f t="shared" si="0"/>
        <v/>
      </c>
    </row>
    <row r="15" spans="1:20">
      <c r="A15" s="208">
        <v>19001014</v>
      </c>
      <c r="B15" s="209">
        <v>20001014</v>
      </c>
      <c r="C15" s="210"/>
      <c r="D15" s="210"/>
      <c r="E15" s="211" t="s">
        <v>167</v>
      </c>
      <c r="F15" s="211" t="s">
        <v>168</v>
      </c>
      <c r="G15" s="224" t="s">
        <v>199</v>
      </c>
      <c r="H15" s="225" t="s">
        <v>200</v>
      </c>
      <c r="I15" s="213" t="s">
        <v>207</v>
      </c>
      <c r="J15" s="212"/>
      <c r="K15" s="212" t="s">
        <v>208</v>
      </c>
      <c r="L15" s="214" t="s">
        <v>173</v>
      </c>
      <c r="M15" s="215">
        <v>161402</v>
      </c>
      <c r="N15" s="216">
        <v>161402</v>
      </c>
      <c r="O15" s="217"/>
      <c r="P15" s="217"/>
      <c r="Q15" s="218"/>
      <c r="R15" s="219" t="str">
        <f t="shared" si="0"/>
        <v/>
      </c>
    </row>
    <row r="16" spans="1:20">
      <c r="A16" s="208">
        <v>19001015</v>
      </c>
      <c r="B16" s="209">
        <v>20001015</v>
      </c>
      <c r="C16" s="210"/>
      <c r="D16" s="210"/>
      <c r="E16" s="211" t="s">
        <v>167</v>
      </c>
      <c r="F16" s="211" t="s">
        <v>168</v>
      </c>
      <c r="G16" s="224" t="s">
        <v>199</v>
      </c>
      <c r="H16" s="225" t="s">
        <v>200</v>
      </c>
      <c r="I16" s="213" t="s">
        <v>209</v>
      </c>
      <c r="J16" s="212"/>
      <c r="K16" s="212" t="s">
        <v>210</v>
      </c>
      <c r="L16" s="214" t="s">
        <v>173</v>
      </c>
      <c r="M16" s="215">
        <v>54803</v>
      </c>
      <c r="N16" s="216">
        <v>54803</v>
      </c>
      <c r="O16" s="217"/>
      <c r="P16" s="217"/>
      <c r="Q16" s="218"/>
      <c r="R16" s="219" t="str">
        <f t="shared" si="0"/>
        <v/>
      </c>
    </row>
    <row r="17" spans="1:18">
      <c r="A17" s="208">
        <v>19001016</v>
      </c>
      <c r="B17" s="209">
        <v>20001016</v>
      </c>
      <c r="C17" s="210"/>
      <c r="D17" s="210"/>
      <c r="E17" s="211" t="s">
        <v>167</v>
      </c>
      <c r="F17" s="211" t="s">
        <v>168</v>
      </c>
      <c r="G17" s="224" t="s">
        <v>199</v>
      </c>
      <c r="H17" s="225" t="s">
        <v>211</v>
      </c>
      <c r="I17" s="213" t="s">
        <v>212</v>
      </c>
      <c r="J17" s="212"/>
      <c r="K17" s="212" t="s">
        <v>213</v>
      </c>
      <c r="L17" s="214" t="s">
        <v>173</v>
      </c>
      <c r="M17" s="215">
        <v>78080</v>
      </c>
      <c r="N17" s="216">
        <v>78080</v>
      </c>
      <c r="O17" s="217"/>
      <c r="P17" s="217"/>
      <c r="Q17" s="218"/>
      <c r="R17" s="219" t="str">
        <f t="shared" si="0"/>
        <v/>
      </c>
    </row>
    <row r="18" spans="1:18">
      <c r="A18" s="208">
        <v>19001017</v>
      </c>
      <c r="B18" s="209">
        <v>20001017</v>
      </c>
      <c r="C18" s="210"/>
      <c r="D18" s="210"/>
      <c r="E18" s="211" t="s">
        <v>167</v>
      </c>
      <c r="F18" s="211" t="s">
        <v>168</v>
      </c>
      <c r="G18" s="224" t="s">
        <v>199</v>
      </c>
      <c r="H18" s="225" t="s">
        <v>211</v>
      </c>
      <c r="I18" s="213" t="s">
        <v>214</v>
      </c>
      <c r="J18" s="212"/>
      <c r="K18" s="212" t="s">
        <v>215</v>
      </c>
      <c r="L18" s="214" t="s">
        <v>173</v>
      </c>
      <c r="M18" s="215">
        <v>109480</v>
      </c>
      <c r="N18" s="216">
        <v>109480</v>
      </c>
      <c r="O18" s="217"/>
      <c r="P18" s="217"/>
      <c r="Q18" s="218"/>
      <c r="R18" s="219" t="str">
        <f t="shared" si="0"/>
        <v/>
      </c>
    </row>
    <row r="19" spans="1:18">
      <c r="A19" s="208">
        <v>19001018</v>
      </c>
      <c r="B19" s="209">
        <v>20001018</v>
      </c>
      <c r="C19" s="210"/>
      <c r="D19" s="210"/>
      <c r="E19" s="211" t="s">
        <v>167</v>
      </c>
      <c r="F19" s="211" t="s">
        <v>168</v>
      </c>
      <c r="G19" s="224" t="s">
        <v>216</v>
      </c>
      <c r="H19" s="226" t="s">
        <v>217</v>
      </c>
      <c r="I19" s="213" t="s">
        <v>218</v>
      </c>
      <c r="J19" s="212"/>
      <c r="K19" s="212" t="s">
        <v>219</v>
      </c>
      <c r="L19" s="214" t="s">
        <v>173</v>
      </c>
      <c r="M19" s="215">
        <v>5097</v>
      </c>
      <c r="N19" s="216">
        <v>5097</v>
      </c>
      <c r="O19" s="217"/>
      <c r="P19" s="217"/>
      <c r="Q19" s="218"/>
      <c r="R19" s="219" t="str">
        <f t="shared" si="0"/>
        <v/>
      </c>
    </row>
    <row r="20" spans="1:18">
      <c r="A20" s="208">
        <v>19001019</v>
      </c>
      <c r="B20" s="209">
        <v>20001019</v>
      </c>
      <c r="C20" s="210"/>
      <c r="D20" s="210"/>
      <c r="E20" s="211" t="s">
        <v>167</v>
      </c>
      <c r="F20" s="211" t="s">
        <v>168</v>
      </c>
      <c r="G20" s="224" t="s">
        <v>216</v>
      </c>
      <c r="H20" s="225" t="s">
        <v>220</v>
      </c>
      <c r="I20" s="213" t="s">
        <v>221</v>
      </c>
      <c r="J20" s="212"/>
      <c r="K20" s="212" t="s">
        <v>222</v>
      </c>
      <c r="L20" s="214" t="s">
        <v>173</v>
      </c>
      <c r="M20" s="215">
        <v>243728</v>
      </c>
      <c r="N20" s="216">
        <v>243728</v>
      </c>
      <c r="O20" s="217"/>
      <c r="P20" s="217"/>
      <c r="Q20" s="218"/>
      <c r="R20" s="219" t="str">
        <f t="shared" si="0"/>
        <v/>
      </c>
    </row>
    <row r="21" spans="1:18">
      <c r="A21" s="208">
        <v>19001020</v>
      </c>
      <c r="B21" s="209">
        <v>20001020</v>
      </c>
      <c r="C21" s="210"/>
      <c r="D21" s="210"/>
      <c r="E21" s="211" t="s">
        <v>167</v>
      </c>
      <c r="F21" s="211" t="s">
        <v>168</v>
      </c>
      <c r="G21" s="224" t="s">
        <v>216</v>
      </c>
      <c r="H21" s="225" t="s">
        <v>220</v>
      </c>
      <c r="I21" s="213" t="s">
        <v>223</v>
      </c>
      <c r="J21" s="212"/>
      <c r="K21" s="212" t="s">
        <v>224</v>
      </c>
      <c r="L21" s="214" t="s">
        <v>173</v>
      </c>
      <c r="M21" s="215">
        <v>378374</v>
      </c>
      <c r="N21" s="216">
        <v>378374</v>
      </c>
      <c r="O21" s="217"/>
      <c r="P21" s="217"/>
      <c r="Q21" s="218"/>
      <c r="R21" s="219" t="str">
        <f t="shared" si="0"/>
        <v/>
      </c>
    </row>
    <row r="22" spans="1:18">
      <c r="A22" s="208">
        <v>19001021</v>
      </c>
      <c r="B22" s="209">
        <v>20001021</v>
      </c>
      <c r="C22" s="210"/>
      <c r="D22" s="210"/>
      <c r="E22" s="211" t="s">
        <v>167</v>
      </c>
      <c r="F22" s="211" t="s">
        <v>168</v>
      </c>
      <c r="G22" s="224" t="s">
        <v>216</v>
      </c>
      <c r="H22" s="225" t="s">
        <v>220</v>
      </c>
      <c r="I22" s="213" t="s">
        <v>225</v>
      </c>
      <c r="J22" s="212"/>
      <c r="K22" s="212" t="s">
        <v>226</v>
      </c>
      <c r="L22" s="214" t="s">
        <v>173</v>
      </c>
      <c r="M22" s="215">
        <v>56793</v>
      </c>
      <c r="N22" s="216">
        <v>56793</v>
      </c>
      <c r="O22" s="217"/>
      <c r="P22" s="217"/>
      <c r="Q22" s="218"/>
      <c r="R22" s="219" t="str">
        <f t="shared" si="0"/>
        <v/>
      </c>
    </row>
    <row r="23" spans="1:18">
      <c r="A23" s="208">
        <v>19001022</v>
      </c>
      <c r="B23" s="209">
        <v>20001022</v>
      </c>
      <c r="C23" s="210"/>
      <c r="D23" s="210"/>
      <c r="E23" s="211" t="s">
        <v>167</v>
      </c>
      <c r="F23" s="211" t="s">
        <v>168</v>
      </c>
      <c r="G23" s="224" t="s">
        <v>216</v>
      </c>
      <c r="H23" s="225" t="s">
        <v>220</v>
      </c>
      <c r="I23" s="213" t="s">
        <v>227</v>
      </c>
      <c r="J23" s="212"/>
      <c r="K23" s="212" t="s">
        <v>228</v>
      </c>
      <c r="L23" s="214" t="s">
        <v>173</v>
      </c>
      <c r="M23" s="215">
        <v>20336</v>
      </c>
      <c r="N23" s="216">
        <v>20336</v>
      </c>
      <c r="O23" s="217"/>
      <c r="P23" s="217"/>
      <c r="Q23" s="218"/>
      <c r="R23" s="219" t="str">
        <f t="shared" si="0"/>
        <v/>
      </c>
    </row>
    <row r="24" spans="1:18">
      <c r="A24" s="208">
        <v>19001023</v>
      </c>
      <c r="B24" s="209">
        <v>20001023</v>
      </c>
      <c r="C24" s="210"/>
      <c r="D24" s="210"/>
      <c r="E24" s="211" t="s">
        <v>167</v>
      </c>
      <c r="F24" s="211" t="s">
        <v>168</v>
      </c>
      <c r="G24" s="224" t="s">
        <v>216</v>
      </c>
      <c r="H24" s="225" t="s">
        <v>220</v>
      </c>
      <c r="I24" s="213" t="s">
        <v>229</v>
      </c>
      <c r="J24" s="212"/>
      <c r="K24" s="212" t="s">
        <v>230</v>
      </c>
      <c r="L24" s="214" t="s">
        <v>173</v>
      </c>
      <c r="M24" s="215">
        <v>487248</v>
      </c>
      <c r="N24" s="216">
        <v>487248</v>
      </c>
      <c r="O24" s="217"/>
      <c r="P24" s="217"/>
      <c r="Q24" s="218"/>
      <c r="R24" s="219" t="str">
        <f t="shared" si="0"/>
        <v/>
      </c>
    </row>
    <row r="25" spans="1:18">
      <c r="A25" s="208">
        <v>19001024</v>
      </c>
      <c r="B25" s="209">
        <v>20001024</v>
      </c>
      <c r="C25" s="210"/>
      <c r="D25" s="210"/>
      <c r="E25" s="211" t="s">
        <v>167</v>
      </c>
      <c r="F25" s="211" t="s">
        <v>168</v>
      </c>
      <c r="G25" s="224" t="s">
        <v>216</v>
      </c>
      <c r="H25" s="225" t="s">
        <v>220</v>
      </c>
      <c r="I25" s="213" t="s">
        <v>231</v>
      </c>
      <c r="J25" s="212"/>
      <c r="K25" s="212" t="s">
        <v>232</v>
      </c>
      <c r="L25" s="214" t="s">
        <v>173</v>
      </c>
      <c r="M25" s="215">
        <v>338615</v>
      </c>
      <c r="N25" s="216">
        <v>338615</v>
      </c>
      <c r="O25" s="217"/>
      <c r="P25" s="217"/>
      <c r="Q25" s="218"/>
      <c r="R25" s="219" t="str">
        <f t="shared" si="0"/>
        <v/>
      </c>
    </row>
    <row r="26" spans="1:18">
      <c r="A26" s="208">
        <v>19001025</v>
      </c>
      <c r="B26" s="209">
        <v>20001025</v>
      </c>
      <c r="C26" s="210"/>
      <c r="D26" s="210"/>
      <c r="E26" s="211" t="s">
        <v>167</v>
      </c>
      <c r="F26" s="211" t="s">
        <v>168</v>
      </c>
      <c r="G26" s="224" t="s">
        <v>216</v>
      </c>
      <c r="H26" s="225" t="s">
        <v>220</v>
      </c>
      <c r="I26" s="213" t="s">
        <v>233</v>
      </c>
      <c r="J26" s="212"/>
      <c r="K26" s="212" t="s">
        <v>234</v>
      </c>
      <c r="L26" s="214" t="s">
        <v>173</v>
      </c>
      <c r="M26" s="215">
        <v>505045</v>
      </c>
      <c r="N26" s="216">
        <v>505045</v>
      </c>
      <c r="O26" s="217"/>
      <c r="P26" s="217"/>
      <c r="Q26" s="218"/>
      <c r="R26" s="219" t="str">
        <f t="shared" si="0"/>
        <v/>
      </c>
    </row>
    <row r="27" spans="1:18">
      <c r="A27" s="208">
        <v>19001026</v>
      </c>
      <c r="B27" s="209">
        <v>20001026</v>
      </c>
      <c r="C27" s="210"/>
      <c r="D27" s="210"/>
      <c r="E27" s="211" t="s">
        <v>167</v>
      </c>
      <c r="F27" s="211" t="s">
        <v>168</v>
      </c>
      <c r="G27" s="224" t="s">
        <v>216</v>
      </c>
      <c r="H27" s="225" t="s">
        <v>220</v>
      </c>
      <c r="I27" s="213" t="s">
        <v>235</v>
      </c>
      <c r="J27" s="212"/>
      <c r="K27" s="212" t="s">
        <v>236</v>
      </c>
      <c r="L27" s="214" t="s">
        <v>173</v>
      </c>
      <c r="M27" s="215">
        <v>235897</v>
      </c>
      <c r="N27" s="216">
        <v>235897</v>
      </c>
      <c r="O27" s="217"/>
      <c r="P27" s="217"/>
      <c r="Q27" s="218"/>
      <c r="R27" s="219" t="str">
        <f t="shared" si="0"/>
        <v/>
      </c>
    </row>
    <row r="28" spans="1:18">
      <c r="A28" s="208">
        <v>19001027</v>
      </c>
      <c r="B28" s="209">
        <v>20001027</v>
      </c>
      <c r="C28" s="210"/>
      <c r="D28" s="210"/>
      <c r="E28" s="211" t="s">
        <v>167</v>
      </c>
      <c r="F28" s="211" t="s">
        <v>168</v>
      </c>
      <c r="G28" s="224" t="s">
        <v>216</v>
      </c>
      <c r="H28" s="225" t="s">
        <v>220</v>
      </c>
      <c r="I28" s="213" t="s">
        <v>237</v>
      </c>
      <c r="J28" s="212"/>
      <c r="K28" s="212" t="s">
        <v>238</v>
      </c>
      <c r="L28" s="214" t="s">
        <v>173</v>
      </c>
      <c r="M28" s="215">
        <v>273916</v>
      </c>
      <c r="N28" s="216">
        <v>273916</v>
      </c>
      <c r="O28" s="217"/>
      <c r="P28" s="217"/>
      <c r="Q28" s="218"/>
      <c r="R28" s="219" t="str">
        <f t="shared" si="0"/>
        <v/>
      </c>
    </row>
    <row r="29" spans="1:18">
      <c r="A29" s="208">
        <v>19001028</v>
      </c>
      <c r="B29" s="209">
        <v>20001028</v>
      </c>
      <c r="C29" s="210"/>
      <c r="D29" s="210"/>
      <c r="E29" s="211" t="s">
        <v>167</v>
      </c>
      <c r="F29" s="211" t="s">
        <v>168</v>
      </c>
      <c r="G29" s="224" t="s">
        <v>216</v>
      </c>
      <c r="H29" s="225" t="s">
        <v>220</v>
      </c>
      <c r="I29" s="213" t="s">
        <v>239</v>
      </c>
      <c r="J29" s="212"/>
      <c r="K29" s="212" t="s">
        <v>240</v>
      </c>
      <c r="L29" s="214" t="s">
        <v>173</v>
      </c>
      <c r="M29" s="215">
        <v>29915</v>
      </c>
      <c r="N29" s="216">
        <v>29915</v>
      </c>
      <c r="O29" s="217"/>
      <c r="P29" s="217"/>
      <c r="Q29" s="218"/>
      <c r="R29" s="219" t="str">
        <f t="shared" si="0"/>
        <v/>
      </c>
    </row>
    <row r="30" spans="1:18">
      <c r="A30" s="208">
        <v>19001029</v>
      </c>
      <c r="B30" s="209">
        <v>20001029</v>
      </c>
      <c r="C30" s="210"/>
      <c r="D30" s="210"/>
      <c r="E30" s="211" t="s">
        <v>167</v>
      </c>
      <c r="F30" s="211" t="s">
        <v>168</v>
      </c>
      <c r="G30" s="224" t="s">
        <v>216</v>
      </c>
      <c r="H30" s="225" t="s">
        <v>220</v>
      </c>
      <c r="I30" s="213" t="s">
        <v>241</v>
      </c>
      <c r="J30" s="212"/>
      <c r="K30" s="212" t="s">
        <v>242</v>
      </c>
      <c r="L30" s="214" t="s">
        <v>173</v>
      </c>
      <c r="M30" s="215">
        <v>10738</v>
      </c>
      <c r="N30" s="216">
        <v>10738</v>
      </c>
      <c r="O30" s="217"/>
      <c r="P30" s="217"/>
      <c r="Q30" s="218"/>
      <c r="R30" s="219" t="str">
        <f t="shared" si="0"/>
        <v/>
      </c>
    </row>
    <row r="31" spans="1:18">
      <c r="A31" s="208">
        <v>19001030</v>
      </c>
      <c r="B31" s="209">
        <v>20001030</v>
      </c>
      <c r="C31" s="210"/>
      <c r="D31" s="210"/>
      <c r="E31" s="211" t="s">
        <v>167</v>
      </c>
      <c r="F31" s="211" t="s">
        <v>168</v>
      </c>
      <c r="G31" s="224" t="s">
        <v>216</v>
      </c>
      <c r="H31" s="225" t="s">
        <v>220</v>
      </c>
      <c r="I31" s="213" t="s">
        <v>243</v>
      </c>
      <c r="J31" s="212"/>
      <c r="K31" s="212" t="s">
        <v>244</v>
      </c>
      <c r="L31" s="214" t="s">
        <v>173</v>
      </c>
      <c r="M31" s="215">
        <v>2996</v>
      </c>
      <c r="N31" s="216">
        <v>2996</v>
      </c>
      <c r="O31" s="217"/>
      <c r="P31" s="217"/>
      <c r="Q31" s="218"/>
      <c r="R31" s="219" t="str">
        <f t="shared" si="0"/>
        <v/>
      </c>
    </row>
    <row r="32" spans="1:18">
      <c r="A32" s="208">
        <v>19001031</v>
      </c>
      <c r="B32" s="209">
        <v>20001031</v>
      </c>
      <c r="C32" s="210"/>
      <c r="D32" s="210"/>
      <c r="E32" s="211" t="s">
        <v>167</v>
      </c>
      <c r="F32" s="211" t="s">
        <v>168</v>
      </c>
      <c r="G32" s="224" t="s">
        <v>216</v>
      </c>
      <c r="H32" s="225" t="s">
        <v>220</v>
      </c>
      <c r="I32" s="213" t="s">
        <v>245</v>
      </c>
      <c r="J32" s="212"/>
      <c r="K32" s="212" t="s">
        <v>246</v>
      </c>
      <c r="L32" s="214" t="s">
        <v>173</v>
      </c>
      <c r="M32" s="215">
        <v>177500</v>
      </c>
      <c r="N32" s="216">
        <v>177500</v>
      </c>
      <c r="O32" s="217"/>
      <c r="P32" s="217"/>
      <c r="Q32" s="218"/>
      <c r="R32" s="219" t="str">
        <f t="shared" si="0"/>
        <v/>
      </c>
    </row>
    <row r="33" spans="1:18">
      <c r="A33" s="208">
        <v>19001032</v>
      </c>
      <c r="B33" s="209">
        <v>20001032</v>
      </c>
      <c r="C33" s="210"/>
      <c r="D33" s="210"/>
      <c r="E33" s="211" t="s">
        <v>167</v>
      </c>
      <c r="F33" s="211" t="s">
        <v>168</v>
      </c>
      <c r="G33" s="224" t="s">
        <v>216</v>
      </c>
      <c r="H33" s="225" t="s">
        <v>220</v>
      </c>
      <c r="I33" s="213" t="s">
        <v>247</v>
      </c>
      <c r="J33" s="212"/>
      <c r="K33" s="212" t="s">
        <v>248</v>
      </c>
      <c r="L33" s="214" t="s">
        <v>173</v>
      </c>
      <c r="M33" s="215">
        <v>2412</v>
      </c>
      <c r="N33" s="216">
        <v>2412</v>
      </c>
      <c r="O33" s="217"/>
      <c r="P33" s="217"/>
      <c r="Q33" s="218"/>
      <c r="R33" s="219" t="str">
        <f t="shared" si="0"/>
        <v/>
      </c>
    </row>
    <row r="34" spans="1:18">
      <c r="A34" s="208">
        <v>19001033</v>
      </c>
      <c r="B34" s="209">
        <v>20001033</v>
      </c>
      <c r="C34" s="210"/>
      <c r="D34" s="210"/>
      <c r="E34" s="211" t="s">
        <v>167</v>
      </c>
      <c r="F34" s="211" t="s">
        <v>168</v>
      </c>
      <c r="G34" s="224" t="s">
        <v>216</v>
      </c>
      <c r="H34" s="225" t="s">
        <v>220</v>
      </c>
      <c r="I34" s="213" t="s">
        <v>249</v>
      </c>
      <c r="J34" s="212"/>
      <c r="K34" s="212" t="s">
        <v>250</v>
      </c>
      <c r="L34" s="214" t="s">
        <v>173</v>
      </c>
      <c r="M34" s="215">
        <v>12655</v>
      </c>
      <c r="N34" s="216">
        <v>12655</v>
      </c>
      <c r="O34" s="217"/>
      <c r="P34" s="217"/>
      <c r="Q34" s="218"/>
      <c r="R34" s="219" t="str">
        <f t="shared" si="0"/>
        <v/>
      </c>
    </row>
    <row r="35" spans="1:18">
      <c r="A35" s="208">
        <v>19001034</v>
      </c>
      <c r="B35" s="209">
        <v>20001034</v>
      </c>
      <c r="C35" s="210"/>
      <c r="D35" s="210"/>
      <c r="E35" s="211" t="s">
        <v>167</v>
      </c>
      <c r="F35" s="211" t="s">
        <v>168</v>
      </c>
      <c r="G35" s="224" t="s">
        <v>216</v>
      </c>
      <c r="H35" s="225" t="s">
        <v>220</v>
      </c>
      <c r="I35" s="213" t="s">
        <v>251</v>
      </c>
      <c r="J35" s="212"/>
      <c r="K35" s="212" t="s">
        <v>252</v>
      </c>
      <c r="L35" s="214" t="s">
        <v>173</v>
      </c>
      <c r="M35" s="215">
        <v>77816</v>
      </c>
      <c r="N35" s="216">
        <v>77816</v>
      </c>
      <c r="O35" s="217"/>
      <c r="P35" s="217"/>
      <c r="Q35" s="218"/>
      <c r="R35" s="219" t="str">
        <f t="shared" si="0"/>
        <v/>
      </c>
    </row>
    <row r="36" spans="1:18">
      <c r="A36" s="208">
        <v>19001035</v>
      </c>
      <c r="B36" s="209">
        <v>20001035</v>
      </c>
      <c r="C36" s="210"/>
      <c r="D36" s="210"/>
      <c r="E36" s="211" t="s">
        <v>167</v>
      </c>
      <c r="F36" s="211" t="s">
        <v>168</v>
      </c>
      <c r="G36" s="224" t="s">
        <v>216</v>
      </c>
      <c r="H36" s="225" t="s">
        <v>220</v>
      </c>
      <c r="I36" s="213" t="s">
        <v>253</v>
      </c>
      <c r="J36" s="212"/>
      <c r="K36" s="212" t="s">
        <v>254</v>
      </c>
      <c r="L36" s="214" t="s">
        <v>173</v>
      </c>
      <c r="M36" s="215">
        <v>271597</v>
      </c>
      <c r="N36" s="216">
        <v>271597</v>
      </c>
      <c r="O36" s="217"/>
      <c r="P36" s="217"/>
      <c r="Q36" s="218"/>
      <c r="R36" s="219" t="str">
        <f t="shared" si="0"/>
        <v/>
      </c>
    </row>
    <row r="37" spans="1:18">
      <c r="A37" s="208">
        <v>19001036</v>
      </c>
      <c r="B37" s="209">
        <v>20001036</v>
      </c>
      <c r="C37" s="210"/>
      <c r="D37" s="210"/>
      <c r="E37" s="211" t="s">
        <v>167</v>
      </c>
      <c r="F37" s="211" t="s">
        <v>168</v>
      </c>
      <c r="G37" s="224" t="s">
        <v>216</v>
      </c>
      <c r="H37" s="225" t="s">
        <v>220</v>
      </c>
      <c r="I37" s="213" t="s">
        <v>255</v>
      </c>
      <c r="J37" s="212"/>
      <c r="K37" s="212" t="s">
        <v>256</v>
      </c>
      <c r="L37" s="214" t="s">
        <v>173</v>
      </c>
      <c r="M37" s="215">
        <v>396521</v>
      </c>
      <c r="N37" s="216">
        <v>396521</v>
      </c>
      <c r="O37" s="217"/>
      <c r="P37" s="217"/>
      <c r="Q37" s="218"/>
      <c r="R37" s="219" t="str">
        <f t="shared" si="0"/>
        <v/>
      </c>
    </row>
    <row r="38" spans="1:18">
      <c r="A38" s="208">
        <v>19001037</v>
      </c>
      <c r="B38" s="209">
        <v>20001037</v>
      </c>
      <c r="C38" s="210"/>
      <c r="D38" s="210"/>
      <c r="E38" s="211" t="s">
        <v>167</v>
      </c>
      <c r="F38" s="211" t="s">
        <v>168</v>
      </c>
      <c r="G38" s="224" t="s">
        <v>216</v>
      </c>
      <c r="H38" s="225" t="s">
        <v>220</v>
      </c>
      <c r="I38" s="213" t="s">
        <v>257</v>
      </c>
      <c r="J38" s="212"/>
      <c r="K38" s="212" t="s">
        <v>258</v>
      </c>
      <c r="L38" s="214" t="s">
        <v>173</v>
      </c>
      <c r="M38" s="215">
        <v>9156</v>
      </c>
      <c r="N38" s="216">
        <v>9156</v>
      </c>
      <c r="O38" s="217"/>
      <c r="P38" s="217"/>
      <c r="Q38" s="218"/>
      <c r="R38" s="219" t="str">
        <f t="shared" si="0"/>
        <v/>
      </c>
    </row>
    <row r="39" spans="1:18">
      <c r="A39" s="208">
        <v>19001038</v>
      </c>
      <c r="B39" s="209">
        <v>20001038</v>
      </c>
      <c r="C39" s="210"/>
      <c r="D39" s="210"/>
      <c r="E39" s="211" t="s">
        <v>167</v>
      </c>
      <c r="F39" s="211" t="s">
        <v>168</v>
      </c>
      <c r="G39" s="224" t="s">
        <v>216</v>
      </c>
      <c r="H39" s="225" t="s">
        <v>220</v>
      </c>
      <c r="I39" s="213" t="s">
        <v>259</v>
      </c>
      <c r="J39" s="212"/>
      <c r="K39" s="212" t="s">
        <v>260</v>
      </c>
      <c r="L39" s="214" t="s">
        <v>173</v>
      </c>
      <c r="M39" s="215">
        <v>8762</v>
      </c>
      <c r="N39" s="216">
        <v>8762</v>
      </c>
      <c r="O39" s="217"/>
      <c r="P39" s="217"/>
      <c r="Q39" s="218"/>
      <c r="R39" s="219" t="str">
        <f t="shared" si="0"/>
        <v/>
      </c>
    </row>
    <row r="40" spans="1:18">
      <c r="A40" s="208">
        <v>19001039</v>
      </c>
      <c r="B40" s="209">
        <v>20001039</v>
      </c>
      <c r="C40" s="210"/>
      <c r="D40" s="210"/>
      <c r="E40" s="211" t="s">
        <v>167</v>
      </c>
      <c r="F40" s="211" t="s">
        <v>168</v>
      </c>
      <c r="G40" s="224" t="s">
        <v>216</v>
      </c>
      <c r="H40" s="225" t="s">
        <v>261</v>
      </c>
      <c r="I40" s="213" t="s">
        <v>262</v>
      </c>
      <c r="J40" s="212"/>
      <c r="K40" s="212" t="s">
        <v>263</v>
      </c>
      <c r="L40" s="214" t="s">
        <v>173</v>
      </c>
      <c r="M40" s="215">
        <v>121047</v>
      </c>
      <c r="N40" s="216">
        <v>121047</v>
      </c>
      <c r="O40" s="217"/>
      <c r="P40" s="217"/>
      <c r="Q40" s="218"/>
      <c r="R40" s="219" t="str">
        <f t="shared" si="0"/>
        <v/>
      </c>
    </row>
    <row r="41" spans="1:18">
      <c r="A41" s="208">
        <v>19001040</v>
      </c>
      <c r="B41" s="209">
        <v>20001040</v>
      </c>
      <c r="C41" s="210"/>
      <c r="D41" s="210"/>
      <c r="E41" s="211" t="s">
        <v>167</v>
      </c>
      <c r="F41" s="211" t="s">
        <v>168</v>
      </c>
      <c r="G41" s="224" t="s">
        <v>216</v>
      </c>
      <c r="H41" s="225" t="s">
        <v>261</v>
      </c>
      <c r="I41" s="213" t="s">
        <v>264</v>
      </c>
      <c r="J41" s="212"/>
      <c r="K41" s="212" t="s">
        <v>265</v>
      </c>
      <c r="L41" s="214" t="s">
        <v>173</v>
      </c>
      <c r="M41" s="215">
        <v>6655</v>
      </c>
      <c r="N41" s="216">
        <v>6655</v>
      </c>
      <c r="O41" s="217"/>
      <c r="P41" s="217"/>
      <c r="Q41" s="218"/>
      <c r="R41" s="219" t="str">
        <f t="shared" si="0"/>
        <v/>
      </c>
    </row>
    <row r="42" spans="1:18">
      <c r="A42" s="208">
        <v>19001041</v>
      </c>
      <c r="B42" s="209">
        <v>20001041</v>
      </c>
      <c r="C42" s="210"/>
      <c r="D42" s="210"/>
      <c r="E42" s="211" t="s">
        <v>167</v>
      </c>
      <c r="F42" s="211" t="s">
        <v>168</v>
      </c>
      <c r="G42" s="224" t="s">
        <v>216</v>
      </c>
      <c r="H42" s="225" t="s">
        <v>261</v>
      </c>
      <c r="I42" s="213" t="s">
        <v>266</v>
      </c>
      <c r="J42" s="212"/>
      <c r="K42" s="212" t="s">
        <v>267</v>
      </c>
      <c r="L42" s="214" t="s">
        <v>173</v>
      </c>
      <c r="M42" s="215">
        <v>13240</v>
      </c>
      <c r="N42" s="216">
        <v>13240</v>
      </c>
      <c r="O42" s="217"/>
      <c r="P42" s="217"/>
      <c r="Q42" s="218"/>
      <c r="R42" s="219" t="str">
        <f t="shared" si="0"/>
        <v/>
      </c>
    </row>
    <row r="43" spans="1:18">
      <c r="A43" s="208">
        <v>19001042</v>
      </c>
      <c r="B43" s="209">
        <v>20001042</v>
      </c>
      <c r="C43" s="210"/>
      <c r="D43" s="210"/>
      <c r="E43" s="211" t="s">
        <v>167</v>
      </c>
      <c r="F43" s="211" t="s">
        <v>168</v>
      </c>
      <c r="G43" s="224" t="s">
        <v>216</v>
      </c>
      <c r="H43" s="225" t="s">
        <v>268</v>
      </c>
      <c r="I43" s="213" t="s">
        <v>269</v>
      </c>
      <c r="J43" s="212"/>
      <c r="K43" s="212" t="s">
        <v>270</v>
      </c>
      <c r="L43" s="214" t="s">
        <v>173</v>
      </c>
      <c r="M43" s="215">
        <v>284</v>
      </c>
      <c r="N43" s="216">
        <v>284</v>
      </c>
      <c r="O43" s="217"/>
      <c r="P43" s="217"/>
      <c r="Q43" s="218"/>
      <c r="R43" s="219" t="str">
        <f t="shared" si="0"/>
        <v/>
      </c>
    </row>
    <row r="44" spans="1:18">
      <c r="A44" s="208">
        <v>19001043</v>
      </c>
      <c r="B44" s="209">
        <v>20001043</v>
      </c>
      <c r="C44" s="210"/>
      <c r="D44" s="210"/>
      <c r="E44" s="211" t="s">
        <v>167</v>
      </c>
      <c r="F44" s="211" t="s">
        <v>168</v>
      </c>
      <c r="G44" s="224" t="s">
        <v>216</v>
      </c>
      <c r="H44" s="225" t="s">
        <v>268</v>
      </c>
      <c r="I44" s="213" t="s">
        <v>271</v>
      </c>
      <c r="J44" s="212"/>
      <c r="K44" s="212" t="s">
        <v>272</v>
      </c>
      <c r="L44" s="214" t="s">
        <v>173</v>
      </c>
      <c r="M44" s="215">
        <v>1364</v>
      </c>
      <c r="N44" s="216">
        <v>1364</v>
      </c>
      <c r="O44" s="217"/>
      <c r="P44" s="217"/>
      <c r="Q44" s="218"/>
      <c r="R44" s="219" t="str">
        <f t="shared" si="0"/>
        <v/>
      </c>
    </row>
    <row r="45" spans="1:18">
      <c r="A45" s="208">
        <v>19001044</v>
      </c>
      <c r="B45" s="209">
        <v>20001044</v>
      </c>
      <c r="C45" s="210"/>
      <c r="D45" s="210"/>
      <c r="E45" s="211" t="s">
        <v>167</v>
      </c>
      <c r="F45" s="211" t="s">
        <v>168</v>
      </c>
      <c r="G45" s="224" t="s">
        <v>216</v>
      </c>
      <c r="H45" s="225" t="s">
        <v>268</v>
      </c>
      <c r="I45" s="213" t="s">
        <v>273</v>
      </c>
      <c r="J45" s="212"/>
      <c r="K45" s="212" t="s">
        <v>274</v>
      </c>
      <c r="L45" s="214" t="s">
        <v>173</v>
      </c>
      <c r="M45" s="215">
        <v>2667</v>
      </c>
      <c r="N45" s="216">
        <v>2667</v>
      </c>
      <c r="O45" s="217"/>
      <c r="P45" s="217"/>
      <c r="Q45" s="218"/>
      <c r="R45" s="219" t="str">
        <f t="shared" si="0"/>
        <v/>
      </c>
    </row>
    <row r="46" spans="1:18">
      <c r="A46" s="208">
        <v>19001045</v>
      </c>
      <c r="B46" s="209">
        <v>20001045</v>
      </c>
      <c r="C46" s="210"/>
      <c r="D46" s="210"/>
      <c r="E46" s="211" t="s">
        <v>167</v>
      </c>
      <c r="F46" s="211" t="s">
        <v>168</v>
      </c>
      <c r="G46" s="224" t="s">
        <v>216</v>
      </c>
      <c r="H46" s="225" t="s">
        <v>268</v>
      </c>
      <c r="I46" s="213" t="s">
        <v>275</v>
      </c>
      <c r="J46" s="212"/>
      <c r="K46" s="212" t="s">
        <v>276</v>
      </c>
      <c r="L46" s="214" t="s">
        <v>173</v>
      </c>
      <c r="M46" s="215">
        <v>2373</v>
      </c>
      <c r="N46" s="216">
        <v>2373</v>
      </c>
      <c r="O46" s="217"/>
      <c r="P46" s="217"/>
      <c r="Q46" s="218"/>
      <c r="R46" s="219" t="str">
        <f t="shared" si="0"/>
        <v/>
      </c>
    </row>
    <row r="47" spans="1:18">
      <c r="A47" s="208">
        <v>19001046</v>
      </c>
      <c r="B47" s="209">
        <v>20001046</v>
      </c>
      <c r="C47" s="210"/>
      <c r="D47" s="210"/>
      <c r="E47" s="211" t="s">
        <v>167</v>
      </c>
      <c r="F47" s="211" t="s">
        <v>168</v>
      </c>
      <c r="G47" s="224" t="s">
        <v>216</v>
      </c>
      <c r="H47" s="225" t="s">
        <v>268</v>
      </c>
      <c r="I47" s="213" t="s">
        <v>277</v>
      </c>
      <c r="J47" s="212"/>
      <c r="K47" s="212" t="s">
        <v>278</v>
      </c>
      <c r="L47" s="214" t="s">
        <v>173</v>
      </c>
      <c r="M47" s="215">
        <v>1375</v>
      </c>
      <c r="N47" s="216">
        <v>1375</v>
      </c>
      <c r="O47" s="217"/>
      <c r="P47" s="217"/>
      <c r="Q47" s="218"/>
      <c r="R47" s="219" t="str">
        <f t="shared" si="0"/>
        <v/>
      </c>
    </row>
    <row r="48" spans="1:18">
      <c r="A48" s="208">
        <v>19001047</v>
      </c>
      <c r="B48" s="209">
        <v>20001047</v>
      </c>
      <c r="C48" s="210"/>
      <c r="D48" s="210"/>
      <c r="E48" s="211" t="s">
        <v>167</v>
      </c>
      <c r="F48" s="211" t="s">
        <v>168</v>
      </c>
      <c r="G48" s="224" t="s">
        <v>216</v>
      </c>
      <c r="H48" s="225" t="s">
        <v>268</v>
      </c>
      <c r="I48" s="213" t="s">
        <v>279</v>
      </c>
      <c r="J48" s="212"/>
      <c r="K48" s="212" t="s">
        <v>280</v>
      </c>
      <c r="L48" s="214" t="s">
        <v>173</v>
      </c>
      <c r="M48" s="215">
        <v>402744</v>
      </c>
      <c r="N48" s="216">
        <v>402744</v>
      </c>
      <c r="O48" s="217"/>
      <c r="P48" s="217"/>
      <c r="Q48" s="218"/>
      <c r="R48" s="219" t="str">
        <f t="shared" si="0"/>
        <v/>
      </c>
    </row>
    <row r="49" spans="1:18">
      <c r="A49" s="208">
        <v>19001048</v>
      </c>
      <c r="B49" s="209">
        <v>20001048</v>
      </c>
      <c r="C49" s="210"/>
      <c r="D49" s="210"/>
      <c r="E49" s="211" t="s">
        <v>167</v>
      </c>
      <c r="F49" s="211" t="s">
        <v>168</v>
      </c>
      <c r="G49" s="224" t="s">
        <v>216</v>
      </c>
      <c r="H49" s="225" t="s">
        <v>268</v>
      </c>
      <c r="I49" s="213" t="s">
        <v>281</v>
      </c>
      <c r="J49" s="212"/>
      <c r="K49" s="212" t="s">
        <v>282</v>
      </c>
      <c r="L49" s="214" t="s">
        <v>173</v>
      </c>
      <c r="M49" s="215">
        <v>185709</v>
      </c>
      <c r="N49" s="216">
        <v>185709</v>
      </c>
      <c r="O49" s="217"/>
      <c r="P49" s="217"/>
      <c r="Q49" s="218"/>
      <c r="R49" s="219" t="str">
        <f t="shared" si="0"/>
        <v/>
      </c>
    </row>
    <row r="50" spans="1:18">
      <c r="A50" s="208">
        <v>19001049</v>
      </c>
      <c r="B50" s="209">
        <v>20001049</v>
      </c>
      <c r="C50" s="210"/>
      <c r="D50" s="210"/>
      <c r="E50" s="211" t="s">
        <v>167</v>
      </c>
      <c r="F50" s="211" t="s">
        <v>168</v>
      </c>
      <c r="G50" s="224" t="s">
        <v>216</v>
      </c>
      <c r="H50" s="225" t="s">
        <v>283</v>
      </c>
      <c r="I50" s="213" t="s">
        <v>284</v>
      </c>
      <c r="J50" s="212"/>
      <c r="K50" s="212" t="s">
        <v>285</v>
      </c>
      <c r="L50" s="214" t="s">
        <v>173</v>
      </c>
      <c r="M50" s="215">
        <v>146353</v>
      </c>
      <c r="N50" s="216">
        <v>146353</v>
      </c>
      <c r="O50" s="217"/>
      <c r="P50" s="217"/>
      <c r="Q50" s="218"/>
      <c r="R50" s="219" t="str">
        <f t="shared" si="0"/>
        <v/>
      </c>
    </row>
    <row r="51" spans="1:18">
      <c r="A51" s="208">
        <v>19001050</v>
      </c>
      <c r="B51" s="209">
        <v>20001050</v>
      </c>
      <c r="C51" s="210"/>
      <c r="D51" s="210"/>
      <c r="E51" s="211" t="s">
        <v>167</v>
      </c>
      <c r="F51" s="211" t="s">
        <v>168</v>
      </c>
      <c r="G51" s="224" t="s">
        <v>216</v>
      </c>
      <c r="H51" s="225" t="s">
        <v>283</v>
      </c>
      <c r="I51" s="213" t="s">
        <v>286</v>
      </c>
      <c r="J51" s="212"/>
      <c r="K51" s="212" t="s">
        <v>287</v>
      </c>
      <c r="L51" s="214" t="s">
        <v>173</v>
      </c>
      <c r="M51" s="215">
        <v>15511</v>
      </c>
      <c r="N51" s="216">
        <v>15511</v>
      </c>
      <c r="O51" s="217"/>
      <c r="P51" s="217"/>
      <c r="Q51" s="218"/>
      <c r="R51" s="219" t="str">
        <f t="shared" si="0"/>
        <v/>
      </c>
    </row>
    <row r="52" spans="1:18">
      <c r="A52" s="208">
        <v>19001051</v>
      </c>
      <c r="B52" s="209">
        <v>20001051</v>
      </c>
      <c r="C52" s="210"/>
      <c r="D52" s="210"/>
      <c r="E52" s="211" t="s">
        <v>167</v>
      </c>
      <c r="F52" s="211" t="s">
        <v>168</v>
      </c>
      <c r="G52" s="224" t="s">
        <v>216</v>
      </c>
      <c r="H52" s="225" t="s">
        <v>283</v>
      </c>
      <c r="I52" s="213" t="s">
        <v>288</v>
      </c>
      <c r="J52" s="212"/>
      <c r="K52" s="212" t="s">
        <v>289</v>
      </c>
      <c r="L52" s="214" t="s">
        <v>173</v>
      </c>
      <c r="M52" s="215">
        <v>38392</v>
      </c>
      <c r="N52" s="216">
        <v>38392</v>
      </c>
      <c r="O52" s="217"/>
      <c r="P52" s="217"/>
      <c r="Q52" s="218"/>
      <c r="R52" s="219" t="str">
        <f t="shared" si="0"/>
        <v/>
      </c>
    </row>
    <row r="53" spans="1:18">
      <c r="A53" s="208">
        <v>19001052</v>
      </c>
      <c r="B53" s="209">
        <v>20001052</v>
      </c>
      <c r="C53" s="210"/>
      <c r="D53" s="210"/>
      <c r="E53" s="211" t="s">
        <v>167</v>
      </c>
      <c r="F53" s="211" t="s">
        <v>168</v>
      </c>
      <c r="G53" s="224" t="s">
        <v>216</v>
      </c>
      <c r="H53" s="225" t="s">
        <v>283</v>
      </c>
      <c r="I53" s="213" t="s">
        <v>290</v>
      </c>
      <c r="J53" s="212"/>
      <c r="K53" s="212" t="s">
        <v>291</v>
      </c>
      <c r="L53" s="214" t="s">
        <v>173</v>
      </c>
      <c r="M53" s="215">
        <v>13438</v>
      </c>
      <c r="N53" s="216">
        <v>13438</v>
      </c>
      <c r="O53" s="217"/>
      <c r="P53" s="217"/>
      <c r="Q53" s="218"/>
      <c r="R53" s="219" t="str">
        <f t="shared" si="0"/>
        <v/>
      </c>
    </row>
    <row r="54" spans="1:18">
      <c r="A54" s="208">
        <v>19001053</v>
      </c>
      <c r="B54" s="209">
        <v>20001053</v>
      </c>
      <c r="C54" s="210"/>
      <c r="D54" s="210"/>
      <c r="E54" s="211" t="s">
        <v>167</v>
      </c>
      <c r="F54" s="211" t="s">
        <v>168</v>
      </c>
      <c r="G54" s="224" t="s">
        <v>216</v>
      </c>
      <c r="H54" s="225" t="s">
        <v>283</v>
      </c>
      <c r="I54" s="213" t="s">
        <v>292</v>
      </c>
      <c r="J54" s="212"/>
      <c r="K54" s="212" t="s">
        <v>293</v>
      </c>
      <c r="L54" s="214" t="s">
        <v>173</v>
      </c>
      <c r="M54" s="215">
        <v>46594</v>
      </c>
      <c r="N54" s="216">
        <v>46594</v>
      </c>
      <c r="O54" s="217"/>
      <c r="P54" s="217"/>
      <c r="Q54" s="218"/>
      <c r="R54" s="219" t="str">
        <f t="shared" si="0"/>
        <v/>
      </c>
    </row>
    <row r="55" spans="1:18">
      <c r="A55" s="208">
        <v>19001054</v>
      </c>
      <c r="B55" s="209">
        <v>20001054</v>
      </c>
      <c r="C55" s="210"/>
      <c r="D55" s="210"/>
      <c r="E55" s="211" t="s">
        <v>167</v>
      </c>
      <c r="F55" s="211" t="s">
        <v>168</v>
      </c>
      <c r="G55" s="224" t="s">
        <v>216</v>
      </c>
      <c r="H55" s="225" t="s">
        <v>283</v>
      </c>
      <c r="I55" s="213" t="s">
        <v>294</v>
      </c>
      <c r="J55" s="212"/>
      <c r="K55" s="212" t="s">
        <v>295</v>
      </c>
      <c r="L55" s="214" t="s">
        <v>173</v>
      </c>
      <c r="M55" s="215">
        <v>6862</v>
      </c>
      <c r="N55" s="216">
        <v>6862</v>
      </c>
      <c r="O55" s="217"/>
      <c r="P55" s="217"/>
      <c r="Q55" s="218"/>
      <c r="R55" s="219" t="str">
        <f t="shared" si="0"/>
        <v/>
      </c>
    </row>
    <row r="56" spans="1:18">
      <c r="A56" s="208">
        <v>19001055</v>
      </c>
      <c r="B56" s="209">
        <v>20001055</v>
      </c>
      <c r="C56" s="210"/>
      <c r="D56" s="210"/>
      <c r="E56" s="211" t="s">
        <v>167</v>
      </c>
      <c r="F56" s="211" t="s">
        <v>168</v>
      </c>
      <c r="G56" s="224" t="s">
        <v>216</v>
      </c>
      <c r="H56" s="227" t="s">
        <v>296</v>
      </c>
      <c r="I56" s="213" t="s">
        <v>297</v>
      </c>
      <c r="J56" s="212"/>
      <c r="K56" s="212" t="s">
        <v>298</v>
      </c>
      <c r="L56" s="214" t="s">
        <v>173</v>
      </c>
      <c r="M56" s="215">
        <v>200</v>
      </c>
      <c r="N56" s="216">
        <v>200</v>
      </c>
      <c r="O56" s="217"/>
      <c r="P56" s="217"/>
      <c r="Q56" s="218"/>
      <c r="R56" s="219" t="str">
        <f t="shared" si="0"/>
        <v/>
      </c>
    </row>
    <row r="57" spans="1:18">
      <c r="A57" s="208">
        <v>19001056</v>
      </c>
      <c r="B57" s="209">
        <v>20001056</v>
      </c>
      <c r="C57" s="210"/>
      <c r="D57" s="210"/>
      <c r="E57" s="211" t="s">
        <v>167</v>
      </c>
      <c r="F57" s="211" t="s">
        <v>168</v>
      </c>
      <c r="G57" s="224" t="s">
        <v>216</v>
      </c>
      <c r="H57" s="227" t="s">
        <v>296</v>
      </c>
      <c r="I57" s="213" t="s">
        <v>299</v>
      </c>
      <c r="J57" s="212"/>
      <c r="K57" s="212" t="s">
        <v>300</v>
      </c>
      <c r="L57" s="214" t="s">
        <v>173</v>
      </c>
      <c r="M57" s="215">
        <v>8556</v>
      </c>
      <c r="N57" s="216">
        <v>8556</v>
      </c>
      <c r="O57" s="217"/>
      <c r="P57" s="217"/>
      <c r="Q57" s="218"/>
      <c r="R57" s="219" t="str">
        <f t="shared" si="0"/>
        <v/>
      </c>
    </row>
    <row r="58" spans="1:18">
      <c r="A58" s="208">
        <v>19001057</v>
      </c>
      <c r="B58" s="209">
        <v>20001057</v>
      </c>
      <c r="C58" s="210"/>
      <c r="D58" s="210"/>
      <c r="E58" s="211" t="s">
        <v>167</v>
      </c>
      <c r="F58" s="211" t="s">
        <v>168</v>
      </c>
      <c r="G58" s="224" t="s">
        <v>216</v>
      </c>
      <c r="H58" s="227" t="s">
        <v>296</v>
      </c>
      <c r="I58" s="213" t="s">
        <v>301</v>
      </c>
      <c r="J58" s="212"/>
      <c r="K58" s="212" t="s">
        <v>302</v>
      </c>
      <c r="L58" s="214" t="s">
        <v>173</v>
      </c>
      <c r="M58" s="215">
        <v>38978</v>
      </c>
      <c r="N58" s="216">
        <v>38978</v>
      </c>
      <c r="O58" s="217"/>
      <c r="P58" s="217"/>
      <c r="Q58" s="218"/>
      <c r="R58" s="219" t="str">
        <f t="shared" si="0"/>
        <v/>
      </c>
    </row>
    <row r="59" spans="1:18">
      <c r="A59" s="208">
        <v>19001058</v>
      </c>
      <c r="B59" s="209">
        <v>20001058</v>
      </c>
      <c r="C59" s="210"/>
      <c r="D59" s="210"/>
      <c r="E59" s="211" t="s">
        <v>167</v>
      </c>
      <c r="F59" s="211" t="s">
        <v>168</v>
      </c>
      <c r="G59" s="224" t="s">
        <v>216</v>
      </c>
      <c r="H59" s="227" t="s">
        <v>296</v>
      </c>
      <c r="I59" s="213" t="s">
        <v>303</v>
      </c>
      <c r="J59" s="212"/>
      <c r="K59" s="212" t="s">
        <v>304</v>
      </c>
      <c r="L59" s="214" t="s">
        <v>173</v>
      </c>
      <c r="M59" s="215">
        <v>21866</v>
      </c>
      <c r="N59" s="216">
        <v>21866</v>
      </c>
      <c r="O59" s="217"/>
      <c r="P59" s="217"/>
      <c r="Q59" s="218"/>
      <c r="R59" s="219" t="str">
        <f t="shared" si="0"/>
        <v/>
      </c>
    </row>
    <row r="60" spans="1:18">
      <c r="A60" s="208">
        <v>19001059</v>
      </c>
      <c r="B60" s="209">
        <v>20001059</v>
      </c>
      <c r="C60" s="210"/>
      <c r="D60" s="210"/>
      <c r="E60" s="211" t="s">
        <v>167</v>
      </c>
      <c r="F60" s="211" t="s">
        <v>168</v>
      </c>
      <c r="G60" s="224" t="s">
        <v>216</v>
      </c>
      <c r="H60" s="227" t="s">
        <v>296</v>
      </c>
      <c r="I60" s="213" t="s">
        <v>305</v>
      </c>
      <c r="J60" s="212"/>
      <c r="K60" s="212" t="s">
        <v>306</v>
      </c>
      <c r="L60" s="214" t="s">
        <v>173</v>
      </c>
      <c r="M60" s="215">
        <v>2377</v>
      </c>
      <c r="N60" s="216">
        <v>2377</v>
      </c>
      <c r="O60" s="217"/>
      <c r="P60" s="217"/>
      <c r="Q60" s="218"/>
      <c r="R60" s="219" t="str">
        <f t="shared" si="0"/>
        <v/>
      </c>
    </row>
    <row r="61" spans="1:18">
      <c r="A61" s="208">
        <v>19001060</v>
      </c>
      <c r="B61" s="209">
        <v>20001060</v>
      </c>
      <c r="C61" s="210"/>
      <c r="D61" s="210"/>
      <c r="E61" s="211" t="s">
        <v>167</v>
      </c>
      <c r="F61" s="211" t="s">
        <v>168</v>
      </c>
      <c r="G61" s="224" t="s">
        <v>307</v>
      </c>
      <c r="H61" s="225" t="s">
        <v>308</v>
      </c>
      <c r="I61" s="213" t="s">
        <v>309</v>
      </c>
      <c r="J61" s="212"/>
      <c r="K61" s="212" t="s">
        <v>310</v>
      </c>
      <c r="L61" s="214" t="s">
        <v>311</v>
      </c>
      <c r="M61" s="215">
        <v>13240</v>
      </c>
      <c r="N61" s="216">
        <v>13740</v>
      </c>
      <c r="O61" s="217"/>
      <c r="P61" s="217"/>
      <c r="Q61" s="218"/>
      <c r="R61" s="219" t="str">
        <f t="shared" si="0"/>
        <v/>
      </c>
    </row>
    <row r="62" spans="1:18">
      <c r="A62" s="208">
        <v>19001061</v>
      </c>
      <c r="B62" s="209">
        <v>20001061</v>
      </c>
      <c r="C62" s="210"/>
      <c r="D62" s="210"/>
      <c r="E62" s="211" t="s">
        <v>167</v>
      </c>
      <c r="F62" s="211" t="s">
        <v>168</v>
      </c>
      <c r="G62" s="224" t="s">
        <v>307</v>
      </c>
      <c r="H62" s="225" t="s">
        <v>308</v>
      </c>
      <c r="I62" s="213" t="s">
        <v>312</v>
      </c>
      <c r="J62" s="212"/>
      <c r="K62" s="212" t="s">
        <v>313</v>
      </c>
      <c r="L62" s="214" t="s">
        <v>311</v>
      </c>
      <c r="M62" s="215">
        <v>14444</v>
      </c>
      <c r="N62" s="216">
        <v>14990</v>
      </c>
      <c r="O62" s="217"/>
      <c r="P62" s="217"/>
      <c r="Q62" s="218"/>
      <c r="R62" s="219" t="str">
        <f t="shared" si="0"/>
        <v/>
      </c>
    </row>
    <row r="63" spans="1:18">
      <c r="A63" s="208">
        <v>19001062</v>
      </c>
      <c r="B63" s="209">
        <v>20001062</v>
      </c>
      <c r="C63" s="210"/>
      <c r="D63" s="210"/>
      <c r="E63" s="211" t="s">
        <v>167</v>
      </c>
      <c r="F63" s="211" t="s">
        <v>168</v>
      </c>
      <c r="G63" s="224" t="s">
        <v>307</v>
      </c>
      <c r="H63" s="225" t="s">
        <v>308</v>
      </c>
      <c r="I63" s="213" t="s">
        <v>314</v>
      </c>
      <c r="J63" s="212"/>
      <c r="K63" s="212" t="s">
        <v>315</v>
      </c>
      <c r="L63" s="214" t="s">
        <v>311</v>
      </c>
      <c r="M63" s="215">
        <v>15845</v>
      </c>
      <c r="N63" s="216">
        <v>16729</v>
      </c>
      <c r="O63" s="217"/>
      <c r="P63" s="217"/>
      <c r="Q63" s="218"/>
      <c r="R63" s="219" t="str">
        <f t="shared" si="0"/>
        <v/>
      </c>
    </row>
    <row r="64" spans="1:18">
      <c r="A64" s="208">
        <v>19001063</v>
      </c>
      <c r="B64" s="209">
        <v>20001063</v>
      </c>
      <c r="C64" s="210"/>
      <c r="D64" s="210"/>
      <c r="E64" s="211" t="s">
        <v>167</v>
      </c>
      <c r="F64" s="211" t="s">
        <v>168</v>
      </c>
      <c r="G64" s="224" t="s">
        <v>307</v>
      </c>
      <c r="H64" s="225" t="s">
        <v>316</v>
      </c>
      <c r="I64" s="213" t="s">
        <v>317</v>
      </c>
      <c r="J64" s="212"/>
      <c r="K64" s="212" t="s">
        <v>318</v>
      </c>
      <c r="L64" s="214" t="s">
        <v>319</v>
      </c>
      <c r="M64" s="215">
        <v>173842</v>
      </c>
      <c r="N64" s="216">
        <v>183543</v>
      </c>
      <c r="O64" s="217"/>
      <c r="P64" s="217"/>
      <c r="Q64" s="218"/>
      <c r="R64" s="219" t="str">
        <f t="shared" si="0"/>
        <v/>
      </c>
    </row>
    <row r="65" spans="1:18">
      <c r="A65" s="208">
        <v>19001064</v>
      </c>
      <c r="B65" s="209">
        <v>20001064</v>
      </c>
      <c r="C65" s="210"/>
      <c r="D65" s="210"/>
      <c r="E65" s="211" t="s">
        <v>167</v>
      </c>
      <c r="F65" s="211" t="s">
        <v>168</v>
      </c>
      <c r="G65" s="224" t="s">
        <v>307</v>
      </c>
      <c r="H65" s="225" t="s">
        <v>316</v>
      </c>
      <c r="I65" s="213" t="s">
        <v>320</v>
      </c>
      <c r="J65" s="212"/>
      <c r="K65" s="212" t="s">
        <v>321</v>
      </c>
      <c r="L65" s="214" t="s">
        <v>319</v>
      </c>
      <c r="M65" s="215">
        <v>195572</v>
      </c>
      <c r="N65" s="216">
        <v>206486</v>
      </c>
      <c r="O65" s="217"/>
      <c r="P65" s="217"/>
      <c r="Q65" s="218"/>
      <c r="R65" s="219" t="str">
        <f t="shared" si="0"/>
        <v/>
      </c>
    </row>
    <row r="66" spans="1:18">
      <c r="A66" s="208">
        <v>19001065</v>
      </c>
      <c r="B66" s="209">
        <v>20001065</v>
      </c>
      <c r="C66" s="210"/>
      <c r="D66" s="210"/>
      <c r="E66" s="211" t="s">
        <v>167</v>
      </c>
      <c r="F66" s="211" t="s">
        <v>168</v>
      </c>
      <c r="G66" s="224" t="s">
        <v>307</v>
      </c>
      <c r="H66" s="225" t="s">
        <v>316</v>
      </c>
      <c r="I66" s="213" t="s">
        <v>322</v>
      </c>
      <c r="J66" s="212"/>
      <c r="K66" s="212" t="s">
        <v>323</v>
      </c>
      <c r="L66" s="214" t="s">
        <v>319</v>
      </c>
      <c r="M66" s="215">
        <v>363982</v>
      </c>
      <c r="N66" s="216">
        <v>384294</v>
      </c>
      <c r="O66" s="217"/>
      <c r="P66" s="217"/>
      <c r="Q66" s="218"/>
      <c r="R66" s="219" t="str">
        <f t="shared" si="0"/>
        <v/>
      </c>
    </row>
    <row r="67" spans="1:18">
      <c r="A67" s="208">
        <v>19001066</v>
      </c>
      <c r="B67" s="209">
        <v>20001066</v>
      </c>
      <c r="C67" s="210"/>
      <c r="D67" s="210"/>
      <c r="E67" s="211" t="s">
        <v>167</v>
      </c>
      <c r="F67" s="211" t="s">
        <v>168</v>
      </c>
      <c r="G67" s="224" t="s">
        <v>307</v>
      </c>
      <c r="H67" s="225" t="s">
        <v>316</v>
      </c>
      <c r="I67" s="213" t="s">
        <v>324</v>
      </c>
      <c r="J67" s="212"/>
      <c r="K67" s="212" t="s">
        <v>325</v>
      </c>
      <c r="L67" s="214" t="s">
        <v>319</v>
      </c>
      <c r="M67" s="215">
        <v>70904</v>
      </c>
      <c r="N67" s="216">
        <v>72641</v>
      </c>
      <c r="O67" s="217"/>
      <c r="P67" s="217"/>
      <c r="Q67" s="218"/>
      <c r="R67" s="219" t="str">
        <f t="shared" ref="R67:R130" si="1">IF(Q67="유지보수",INT(N67*$T$2*$T$3),IF(Q67="단순정비",INT(N67*$T$2*$T$4),IF(Q67="지장전주",INT(N67*$T$2*$T$5),"")))</f>
        <v/>
      </c>
    </row>
    <row r="68" spans="1:18">
      <c r="A68" s="208">
        <v>19001067</v>
      </c>
      <c r="B68" s="209">
        <v>20001067</v>
      </c>
      <c r="C68" s="210"/>
      <c r="D68" s="210"/>
      <c r="E68" s="211" t="s">
        <v>167</v>
      </c>
      <c r="F68" s="211" t="s">
        <v>168</v>
      </c>
      <c r="G68" s="224" t="s">
        <v>307</v>
      </c>
      <c r="H68" s="225" t="s">
        <v>316</v>
      </c>
      <c r="I68" s="213" t="s">
        <v>326</v>
      </c>
      <c r="J68" s="212"/>
      <c r="K68" s="212" t="s">
        <v>327</v>
      </c>
      <c r="L68" s="214" t="s">
        <v>319</v>
      </c>
      <c r="M68" s="215">
        <v>81287</v>
      </c>
      <c r="N68" s="216">
        <v>83282</v>
      </c>
      <c r="O68" s="217"/>
      <c r="P68" s="217"/>
      <c r="Q68" s="218"/>
      <c r="R68" s="219" t="str">
        <f t="shared" si="1"/>
        <v/>
      </c>
    </row>
    <row r="69" spans="1:18">
      <c r="A69" s="208">
        <v>19001068</v>
      </c>
      <c r="B69" s="209">
        <v>20001068</v>
      </c>
      <c r="C69" s="210"/>
      <c r="D69" s="210"/>
      <c r="E69" s="211" t="s">
        <v>167</v>
      </c>
      <c r="F69" s="211" t="s">
        <v>168</v>
      </c>
      <c r="G69" s="224" t="s">
        <v>328</v>
      </c>
      <c r="H69" s="225" t="s">
        <v>329</v>
      </c>
      <c r="I69" s="213" t="s">
        <v>330</v>
      </c>
      <c r="J69" s="212"/>
      <c r="K69" s="212" t="s">
        <v>331</v>
      </c>
      <c r="L69" s="214" t="s">
        <v>173</v>
      </c>
      <c r="M69" s="215">
        <v>352561</v>
      </c>
      <c r="N69" s="216">
        <v>352561</v>
      </c>
      <c r="O69" s="217"/>
      <c r="P69" s="217"/>
      <c r="Q69" s="218"/>
      <c r="R69" s="219" t="str">
        <f t="shared" si="1"/>
        <v/>
      </c>
    </row>
    <row r="70" spans="1:18">
      <c r="A70" s="208">
        <v>19001069</v>
      </c>
      <c r="B70" s="209">
        <v>20001069</v>
      </c>
      <c r="C70" s="210"/>
      <c r="D70" s="210"/>
      <c r="E70" s="211" t="s">
        <v>167</v>
      </c>
      <c r="F70" s="211" t="s">
        <v>168</v>
      </c>
      <c r="G70" s="224" t="s">
        <v>328</v>
      </c>
      <c r="H70" s="225" t="s">
        <v>329</v>
      </c>
      <c r="I70" s="213" t="s">
        <v>332</v>
      </c>
      <c r="J70" s="212"/>
      <c r="K70" s="212" t="s">
        <v>333</v>
      </c>
      <c r="L70" s="214" t="s">
        <v>173</v>
      </c>
      <c r="M70" s="215">
        <v>149932</v>
      </c>
      <c r="N70" s="216">
        <v>149932</v>
      </c>
      <c r="O70" s="217"/>
      <c r="P70" s="217"/>
      <c r="Q70" s="218"/>
      <c r="R70" s="219" t="str">
        <f t="shared" si="1"/>
        <v/>
      </c>
    </row>
    <row r="71" spans="1:18">
      <c r="A71" s="208">
        <v>19001070</v>
      </c>
      <c r="B71" s="209">
        <v>20001070</v>
      </c>
      <c r="C71" s="210"/>
      <c r="D71" s="210"/>
      <c r="E71" s="211" t="s">
        <v>167</v>
      </c>
      <c r="F71" s="211" t="s">
        <v>168</v>
      </c>
      <c r="G71" s="224" t="s">
        <v>328</v>
      </c>
      <c r="H71" s="225" t="s">
        <v>329</v>
      </c>
      <c r="I71" s="213" t="s">
        <v>334</v>
      </c>
      <c r="J71" s="212"/>
      <c r="K71" s="212" t="s">
        <v>335</v>
      </c>
      <c r="L71" s="214" t="s">
        <v>173</v>
      </c>
      <c r="M71" s="215">
        <v>32899</v>
      </c>
      <c r="N71" s="216">
        <v>32899</v>
      </c>
      <c r="O71" s="217"/>
      <c r="P71" s="217"/>
      <c r="Q71" s="218"/>
      <c r="R71" s="219" t="str">
        <f t="shared" si="1"/>
        <v/>
      </c>
    </row>
    <row r="72" spans="1:18">
      <c r="A72" s="208">
        <v>19001071</v>
      </c>
      <c r="B72" s="209">
        <v>20001071</v>
      </c>
      <c r="C72" s="210"/>
      <c r="D72" s="210"/>
      <c r="E72" s="211" t="s">
        <v>167</v>
      </c>
      <c r="F72" s="211" t="s">
        <v>168</v>
      </c>
      <c r="G72" s="224" t="s">
        <v>328</v>
      </c>
      <c r="H72" s="225" t="s">
        <v>329</v>
      </c>
      <c r="I72" s="213" t="s">
        <v>336</v>
      </c>
      <c r="J72" s="212"/>
      <c r="K72" s="212" t="s">
        <v>337</v>
      </c>
      <c r="L72" s="214" t="s">
        <v>173</v>
      </c>
      <c r="M72" s="215">
        <v>242651</v>
      </c>
      <c r="N72" s="216">
        <v>242651</v>
      </c>
      <c r="O72" s="217"/>
      <c r="P72" s="217"/>
      <c r="Q72" s="218"/>
      <c r="R72" s="219" t="str">
        <f t="shared" si="1"/>
        <v/>
      </c>
    </row>
    <row r="73" spans="1:18">
      <c r="A73" s="208">
        <v>19001072</v>
      </c>
      <c r="B73" s="209">
        <v>20001072</v>
      </c>
      <c r="C73" s="210"/>
      <c r="D73" s="210"/>
      <c r="E73" s="211" t="s">
        <v>167</v>
      </c>
      <c r="F73" s="211" t="s">
        <v>168</v>
      </c>
      <c r="G73" s="224" t="s">
        <v>328</v>
      </c>
      <c r="H73" s="225" t="s">
        <v>329</v>
      </c>
      <c r="I73" s="213" t="s">
        <v>338</v>
      </c>
      <c r="J73" s="212"/>
      <c r="K73" s="212" t="s">
        <v>339</v>
      </c>
      <c r="L73" s="214" t="s">
        <v>173</v>
      </c>
      <c r="M73" s="215">
        <v>201261</v>
      </c>
      <c r="N73" s="216">
        <v>201261</v>
      </c>
      <c r="O73" s="217"/>
      <c r="P73" s="217"/>
      <c r="Q73" s="218"/>
      <c r="R73" s="219" t="str">
        <f t="shared" si="1"/>
        <v/>
      </c>
    </row>
    <row r="74" spans="1:18">
      <c r="A74" s="208">
        <v>19001073</v>
      </c>
      <c r="B74" s="209">
        <v>20001073</v>
      </c>
      <c r="C74" s="210"/>
      <c r="D74" s="210"/>
      <c r="E74" s="211" t="s">
        <v>167</v>
      </c>
      <c r="F74" s="211" t="s">
        <v>168</v>
      </c>
      <c r="G74" s="224" t="s">
        <v>328</v>
      </c>
      <c r="H74" s="225" t="s">
        <v>329</v>
      </c>
      <c r="I74" s="213" t="s">
        <v>340</v>
      </c>
      <c r="J74" s="212"/>
      <c r="K74" s="212" t="s">
        <v>341</v>
      </c>
      <c r="L74" s="214" t="s">
        <v>173</v>
      </c>
      <c r="M74" s="215">
        <v>486746</v>
      </c>
      <c r="N74" s="216">
        <v>486746</v>
      </c>
      <c r="O74" s="217"/>
      <c r="P74" s="217"/>
      <c r="Q74" s="218"/>
      <c r="R74" s="219" t="str">
        <f t="shared" si="1"/>
        <v/>
      </c>
    </row>
    <row r="75" spans="1:18">
      <c r="A75" s="208">
        <v>19001074</v>
      </c>
      <c r="B75" s="209">
        <v>20001074</v>
      </c>
      <c r="C75" s="210"/>
      <c r="D75" s="210"/>
      <c r="E75" s="211" t="s">
        <v>167</v>
      </c>
      <c r="F75" s="211" t="s">
        <v>168</v>
      </c>
      <c r="G75" s="224" t="s">
        <v>328</v>
      </c>
      <c r="H75" s="225" t="s">
        <v>342</v>
      </c>
      <c r="I75" s="213" t="s">
        <v>343</v>
      </c>
      <c r="J75" s="212"/>
      <c r="K75" s="212" t="s">
        <v>344</v>
      </c>
      <c r="L75" s="214" t="s">
        <v>173</v>
      </c>
      <c r="M75" s="215">
        <v>627632</v>
      </c>
      <c r="N75" s="216">
        <v>627632</v>
      </c>
      <c r="O75" s="217"/>
      <c r="P75" s="217"/>
      <c r="Q75" s="218"/>
      <c r="R75" s="219" t="str">
        <f t="shared" si="1"/>
        <v/>
      </c>
    </row>
    <row r="76" spans="1:18">
      <c r="A76" s="208">
        <v>19001075</v>
      </c>
      <c r="B76" s="209">
        <v>20001075</v>
      </c>
      <c r="C76" s="210"/>
      <c r="D76" s="210"/>
      <c r="E76" s="211" t="s">
        <v>167</v>
      </c>
      <c r="F76" s="211" t="s">
        <v>168</v>
      </c>
      <c r="G76" s="224" t="s">
        <v>328</v>
      </c>
      <c r="H76" s="225" t="s">
        <v>342</v>
      </c>
      <c r="I76" s="213" t="s">
        <v>345</v>
      </c>
      <c r="J76" s="212"/>
      <c r="K76" s="212" t="s">
        <v>346</v>
      </c>
      <c r="L76" s="214" t="s">
        <v>173</v>
      </c>
      <c r="M76" s="215">
        <v>127323</v>
      </c>
      <c r="N76" s="216">
        <v>127323</v>
      </c>
      <c r="O76" s="217"/>
      <c r="P76" s="217"/>
      <c r="Q76" s="218"/>
      <c r="R76" s="219" t="str">
        <f t="shared" si="1"/>
        <v/>
      </c>
    </row>
    <row r="77" spans="1:18">
      <c r="A77" s="208">
        <v>19001076</v>
      </c>
      <c r="B77" s="209">
        <v>20001076</v>
      </c>
      <c r="C77" s="210"/>
      <c r="D77" s="210"/>
      <c r="E77" s="211" t="s">
        <v>167</v>
      </c>
      <c r="F77" s="211" t="s">
        <v>168</v>
      </c>
      <c r="G77" s="224" t="s">
        <v>328</v>
      </c>
      <c r="H77" s="225" t="s">
        <v>342</v>
      </c>
      <c r="I77" s="213" t="s">
        <v>347</v>
      </c>
      <c r="J77" s="212"/>
      <c r="K77" s="212" t="s">
        <v>348</v>
      </c>
      <c r="L77" s="214" t="s">
        <v>173</v>
      </c>
      <c r="M77" s="215">
        <v>45195</v>
      </c>
      <c r="N77" s="216">
        <v>45195</v>
      </c>
      <c r="O77" s="217"/>
      <c r="P77" s="217"/>
      <c r="Q77" s="218"/>
      <c r="R77" s="219" t="str">
        <f t="shared" si="1"/>
        <v/>
      </c>
    </row>
    <row r="78" spans="1:18">
      <c r="A78" s="208">
        <v>19001077</v>
      </c>
      <c r="B78" s="209">
        <v>20001077</v>
      </c>
      <c r="C78" s="210"/>
      <c r="D78" s="210"/>
      <c r="E78" s="211" t="s">
        <v>167</v>
      </c>
      <c r="F78" s="211" t="s">
        <v>168</v>
      </c>
      <c r="G78" s="224" t="s">
        <v>328</v>
      </c>
      <c r="H78" s="225" t="s">
        <v>349</v>
      </c>
      <c r="I78" s="213" t="s">
        <v>350</v>
      </c>
      <c r="J78" s="212"/>
      <c r="K78" s="212" t="s">
        <v>351</v>
      </c>
      <c r="L78" s="214" t="s">
        <v>173</v>
      </c>
      <c r="M78" s="215">
        <v>364156</v>
      </c>
      <c r="N78" s="216">
        <v>364156</v>
      </c>
      <c r="O78" s="217"/>
      <c r="P78" s="217"/>
      <c r="Q78" s="218"/>
      <c r="R78" s="219" t="str">
        <f t="shared" si="1"/>
        <v/>
      </c>
    </row>
    <row r="79" spans="1:18">
      <c r="A79" s="208">
        <v>19001078</v>
      </c>
      <c r="B79" s="209">
        <v>20001078</v>
      </c>
      <c r="C79" s="210"/>
      <c r="D79" s="210"/>
      <c r="E79" s="211" t="s">
        <v>167</v>
      </c>
      <c r="F79" s="211" t="s">
        <v>168</v>
      </c>
      <c r="G79" s="224" t="s">
        <v>328</v>
      </c>
      <c r="H79" s="225" t="s">
        <v>349</v>
      </c>
      <c r="I79" s="213" t="s">
        <v>352</v>
      </c>
      <c r="J79" s="212"/>
      <c r="K79" s="212" t="s">
        <v>353</v>
      </c>
      <c r="L79" s="214" t="s">
        <v>173</v>
      </c>
      <c r="M79" s="215">
        <v>107730</v>
      </c>
      <c r="N79" s="216">
        <v>107730</v>
      </c>
      <c r="O79" s="217"/>
      <c r="P79" s="217"/>
      <c r="Q79" s="218"/>
      <c r="R79" s="219" t="str">
        <f t="shared" si="1"/>
        <v/>
      </c>
    </row>
    <row r="80" spans="1:18">
      <c r="A80" s="208">
        <v>19001079</v>
      </c>
      <c r="B80" s="209">
        <v>20001079</v>
      </c>
      <c r="C80" s="210"/>
      <c r="D80" s="210"/>
      <c r="E80" s="211" t="s">
        <v>167</v>
      </c>
      <c r="F80" s="211" t="s">
        <v>168</v>
      </c>
      <c r="G80" s="224" t="s">
        <v>328</v>
      </c>
      <c r="H80" s="225" t="s">
        <v>349</v>
      </c>
      <c r="I80" s="213" t="s">
        <v>354</v>
      </c>
      <c r="J80" s="212"/>
      <c r="K80" s="212" t="s">
        <v>355</v>
      </c>
      <c r="L80" s="214" t="s">
        <v>173</v>
      </c>
      <c r="M80" s="215">
        <v>22023</v>
      </c>
      <c r="N80" s="216">
        <v>22023</v>
      </c>
      <c r="O80" s="217"/>
      <c r="P80" s="217"/>
      <c r="Q80" s="218"/>
      <c r="R80" s="219" t="str">
        <f t="shared" si="1"/>
        <v/>
      </c>
    </row>
    <row r="81" spans="1:18">
      <c r="A81" s="208">
        <v>19001080</v>
      </c>
      <c r="B81" s="209">
        <v>20001080</v>
      </c>
      <c r="C81" s="210"/>
      <c r="D81" s="210"/>
      <c r="E81" s="211" t="s">
        <v>167</v>
      </c>
      <c r="F81" s="211" t="s">
        <v>168</v>
      </c>
      <c r="G81" s="224" t="s">
        <v>328</v>
      </c>
      <c r="H81" s="225" t="s">
        <v>356</v>
      </c>
      <c r="I81" s="213" t="s">
        <v>357</v>
      </c>
      <c r="J81" s="212"/>
      <c r="K81" s="212" t="s">
        <v>358</v>
      </c>
      <c r="L81" s="214" t="s">
        <v>173</v>
      </c>
      <c r="M81" s="215">
        <v>11519</v>
      </c>
      <c r="N81" s="216">
        <v>11519</v>
      </c>
      <c r="O81" s="217"/>
      <c r="P81" s="217"/>
      <c r="Q81" s="218"/>
      <c r="R81" s="219" t="str">
        <f t="shared" si="1"/>
        <v/>
      </c>
    </row>
    <row r="82" spans="1:18">
      <c r="A82" s="208">
        <v>19001081</v>
      </c>
      <c r="B82" s="209">
        <v>20001081</v>
      </c>
      <c r="C82" s="210"/>
      <c r="D82" s="210"/>
      <c r="E82" s="211" t="s">
        <v>167</v>
      </c>
      <c r="F82" s="211" t="s">
        <v>168</v>
      </c>
      <c r="G82" s="224" t="s">
        <v>328</v>
      </c>
      <c r="H82" s="225" t="s">
        <v>356</v>
      </c>
      <c r="I82" s="213" t="s">
        <v>359</v>
      </c>
      <c r="J82" s="212"/>
      <c r="K82" s="212" t="s">
        <v>360</v>
      </c>
      <c r="L82" s="214" t="s">
        <v>173</v>
      </c>
      <c r="M82" s="215">
        <v>9697</v>
      </c>
      <c r="N82" s="216">
        <v>9697</v>
      </c>
      <c r="O82" s="217"/>
      <c r="P82" s="217"/>
      <c r="Q82" s="218"/>
      <c r="R82" s="219" t="str">
        <f t="shared" si="1"/>
        <v/>
      </c>
    </row>
    <row r="83" spans="1:18">
      <c r="A83" s="208">
        <v>19001082</v>
      </c>
      <c r="B83" s="209">
        <v>20001082</v>
      </c>
      <c r="C83" s="210"/>
      <c r="D83" s="210"/>
      <c r="E83" s="211" t="s">
        <v>167</v>
      </c>
      <c r="F83" s="211" t="s">
        <v>168</v>
      </c>
      <c r="G83" s="224" t="s">
        <v>328</v>
      </c>
      <c r="H83" s="225" t="s">
        <v>356</v>
      </c>
      <c r="I83" s="213" t="s">
        <v>361</v>
      </c>
      <c r="J83" s="212"/>
      <c r="K83" s="212" t="s">
        <v>362</v>
      </c>
      <c r="L83" s="214" t="s">
        <v>173</v>
      </c>
      <c r="M83" s="215">
        <v>182213</v>
      </c>
      <c r="N83" s="216">
        <v>182213</v>
      </c>
      <c r="O83" s="217"/>
      <c r="P83" s="217"/>
      <c r="Q83" s="218"/>
      <c r="R83" s="219" t="str">
        <f t="shared" si="1"/>
        <v/>
      </c>
    </row>
    <row r="84" spans="1:18">
      <c r="A84" s="208">
        <v>19001083</v>
      </c>
      <c r="B84" s="209">
        <v>20001083</v>
      </c>
      <c r="C84" s="210"/>
      <c r="D84" s="210"/>
      <c r="E84" s="211" t="s">
        <v>167</v>
      </c>
      <c r="F84" s="211" t="s">
        <v>168</v>
      </c>
      <c r="G84" s="224" t="s">
        <v>328</v>
      </c>
      <c r="H84" s="225" t="s">
        <v>356</v>
      </c>
      <c r="I84" s="213" t="s">
        <v>363</v>
      </c>
      <c r="J84" s="212"/>
      <c r="K84" s="212" t="s">
        <v>364</v>
      </c>
      <c r="L84" s="214" t="s">
        <v>173</v>
      </c>
      <c r="M84" s="215">
        <v>95068</v>
      </c>
      <c r="N84" s="216">
        <v>95068</v>
      </c>
      <c r="O84" s="217"/>
      <c r="P84" s="217"/>
      <c r="Q84" s="218"/>
      <c r="R84" s="219" t="str">
        <f t="shared" si="1"/>
        <v/>
      </c>
    </row>
    <row r="85" spans="1:18">
      <c r="A85" s="208">
        <v>19001084</v>
      </c>
      <c r="B85" s="209">
        <v>20001084</v>
      </c>
      <c r="C85" s="210"/>
      <c r="D85" s="210"/>
      <c r="E85" s="211" t="s">
        <v>167</v>
      </c>
      <c r="F85" s="211" t="s">
        <v>168</v>
      </c>
      <c r="G85" s="224" t="s">
        <v>328</v>
      </c>
      <c r="H85" s="225" t="s">
        <v>356</v>
      </c>
      <c r="I85" s="213" t="s">
        <v>365</v>
      </c>
      <c r="J85" s="212"/>
      <c r="K85" s="212" t="s">
        <v>366</v>
      </c>
      <c r="L85" s="214" t="s">
        <v>173</v>
      </c>
      <c r="M85" s="215">
        <v>63378</v>
      </c>
      <c r="N85" s="216">
        <v>63378</v>
      </c>
      <c r="O85" s="217"/>
      <c r="P85" s="217"/>
      <c r="Q85" s="218"/>
      <c r="R85" s="219" t="str">
        <f t="shared" si="1"/>
        <v/>
      </c>
    </row>
    <row r="86" spans="1:18">
      <c r="A86" s="208">
        <v>19001085</v>
      </c>
      <c r="B86" s="209">
        <v>20001085</v>
      </c>
      <c r="C86" s="210"/>
      <c r="D86" s="210"/>
      <c r="E86" s="211" t="s">
        <v>167</v>
      </c>
      <c r="F86" s="211" t="s">
        <v>168</v>
      </c>
      <c r="G86" s="224" t="s">
        <v>328</v>
      </c>
      <c r="H86" s="225" t="s">
        <v>356</v>
      </c>
      <c r="I86" s="213" t="s">
        <v>367</v>
      </c>
      <c r="J86" s="212"/>
      <c r="K86" s="212" t="s">
        <v>368</v>
      </c>
      <c r="L86" s="214" t="s">
        <v>173</v>
      </c>
      <c r="M86" s="215">
        <v>237669</v>
      </c>
      <c r="N86" s="216">
        <v>237669</v>
      </c>
      <c r="O86" s="217"/>
      <c r="P86" s="217"/>
      <c r="Q86" s="218"/>
      <c r="R86" s="219" t="str">
        <f t="shared" si="1"/>
        <v/>
      </c>
    </row>
    <row r="87" spans="1:18">
      <c r="A87" s="208">
        <v>19001086</v>
      </c>
      <c r="B87" s="209">
        <v>20001086</v>
      </c>
      <c r="C87" s="210"/>
      <c r="D87" s="210"/>
      <c r="E87" s="211" t="s">
        <v>167</v>
      </c>
      <c r="F87" s="211" t="s">
        <v>168</v>
      </c>
      <c r="G87" s="224" t="s">
        <v>328</v>
      </c>
      <c r="H87" s="225" t="s">
        <v>356</v>
      </c>
      <c r="I87" s="213" t="s">
        <v>369</v>
      </c>
      <c r="J87" s="212"/>
      <c r="K87" s="212" t="s">
        <v>370</v>
      </c>
      <c r="L87" s="214" t="s">
        <v>173</v>
      </c>
      <c r="M87" s="215">
        <v>177459</v>
      </c>
      <c r="N87" s="216">
        <v>177459</v>
      </c>
      <c r="O87" s="217"/>
      <c r="P87" s="217"/>
      <c r="Q87" s="218"/>
      <c r="R87" s="219" t="str">
        <f t="shared" si="1"/>
        <v/>
      </c>
    </row>
    <row r="88" spans="1:18">
      <c r="A88" s="208">
        <v>19001087</v>
      </c>
      <c r="B88" s="209">
        <v>20001087</v>
      </c>
      <c r="C88" s="210"/>
      <c r="D88" s="210"/>
      <c r="E88" s="211" t="s">
        <v>167</v>
      </c>
      <c r="F88" s="211" t="s">
        <v>168</v>
      </c>
      <c r="G88" s="224" t="s">
        <v>328</v>
      </c>
      <c r="H88" s="225" t="s">
        <v>356</v>
      </c>
      <c r="I88" s="213" t="s">
        <v>371</v>
      </c>
      <c r="J88" s="212"/>
      <c r="K88" s="212" t="s">
        <v>372</v>
      </c>
      <c r="L88" s="214" t="s">
        <v>173</v>
      </c>
      <c r="M88" s="215">
        <v>107743</v>
      </c>
      <c r="N88" s="216">
        <v>107743</v>
      </c>
      <c r="O88" s="217"/>
      <c r="P88" s="217"/>
      <c r="Q88" s="218"/>
      <c r="R88" s="219" t="str">
        <f t="shared" si="1"/>
        <v/>
      </c>
    </row>
    <row r="89" spans="1:18">
      <c r="A89" s="208">
        <v>19001088</v>
      </c>
      <c r="B89" s="209">
        <v>20001088</v>
      </c>
      <c r="C89" s="210"/>
      <c r="D89" s="210"/>
      <c r="E89" s="211" t="s">
        <v>167</v>
      </c>
      <c r="F89" s="211" t="s">
        <v>168</v>
      </c>
      <c r="G89" s="224" t="s">
        <v>328</v>
      </c>
      <c r="H89" s="225" t="s">
        <v>356</v>
      </c>
      <c r="I89" s="213" t="s">
        <v>373</v>
      </c>
      <c r="J89" s="212"/>
      <c r="K89" s="212" t="s">
        <v>374</v>
      </c>
      <c r="L89" s="214" t="s">
        <v>173</v>
      </c>
      <c r="M89" s="215">
        <v>50703</v>
      </c>
      <c r="N89" s="216">
        <v>50703</v>
      </c>
      <c r="O89" s="217"/>
      <c r="P89" s="217"/>
      <c r="Q89" s="218"/>
      <c r="R89" s="219" t="str">
        <f t="shared" si="1"/>
        <v/>
      </c>
    </row>
    <row r="90" spans="1:18">
      <c r="A90" s="208">
        <v>19001089</v>
      </c>
      <c r="B90" s="209">
        <v>20001089</v>
      </c>
      <c r="C90" s="210"/>
      <c r="D90" s="210"/>
      <c r="E90" s="211" t="s">
        <v>167</v>
      </c>
      <c r="F90" s="211" t="s">
        <v>168</v>
      </c>
      <c r="G90" s="224" t="s">
        <v>328</v>
      </c>
      <c r="H90" s="225" t="s">
        <v>356</v>
      </c>
      <c r="I90" s="213" t="s">
        <v>375</v>
      </c>
      <c r="J90" s="212"/>
      <c r="K90" s="212" t="s">
        <v>376</v>
      </c>
      <c r="L90" s="214" t="s">
        <v>173</v>
      </c>
      <c r="M90" s="215">
        <v>19014</v>
      </c>
      <c r="N90" s="216">
        <v>19014</v>
      </c>
      <c r="O90" s="217"/>
      <c r="P90" s="217"/>
      <c r="Q90" s="218"/>
      <c r="R90" s="219" t="str">
        <f t="shared" si="1"/>
        <v/>
      </c>
    </row>
    <row r="91" spans="1:18">
      <c r="A91" s="208">
        <v>19001090</v>
      </c>
      <c r="B91" s="209">
        <v>20001090</v>
      </c>
      <c r="C91" s="210"/>
      <c r="D91" s="210"/>
      <c r="E91" s="211" t="s">
        <v>167</v>
      </c>
      <c r="F91" s="211" t="s">
        <v>168</v>
      </c>
      <c r="G91" s="224" t="s">
        <v>328</v>
      </c>
      <c r="H91" s="227" t="s">
        <v>377</v>
      </c>
      <c r="I91" s="213" t="s">
        <v>378</v>
      </c>
      <c r="J91" s="212"/>
      <c r="K91" s="212" t="s">
        <v>379</v>
      </c>
      <c r="L91" s="214" t="s">
        <v>173</v>
      </c>
      <c r="M91" s="215">
        <v>354919</v>
      </c>
      <c r="N91" s="216">
        <v>354919</v>
      </c>
      <c r="O91" s="217"/>
      <c r="P91" s="217"/>
      <c r="Q91" s="218"/>
      <c r="R91" s="219" t="str">
        <f t="shared" si="1"/>
        <v/>
      </c>
    </row>
    <row r="92" spans="1:18">
      <c r="A92" s="208">
        <v>19001091</v>
      </c>
      <c r="B92" s="209">
        <v>20001091</v>
      </c>
      <c r="C92" s="210"/>
      <c r="D92" s="210"/>
      <c r="E92" s="211" t="s">
        <v>167</v>
      </c>
      <c r="F92" s="211" t="s">
        <v>168</v>
      </c>
      <c r="G92" s="224" t="s">
        <v>328</v>
      </c>
      <c r="H92" s="227" t="s">
        <v>377</v>
      </c>
      <c r="I92" s="213" t="s">
        <v>380</v>
      </c>
      <c r="J92" s="212"/>
      <c r="K92" s="212" t="s">
        <v>381</v>
      </c>
      <c r="L92" s="214" t="s">
        <v>173</v>
      </c>
      <c r="M92" s="215">
        <v>128658</v>
      </c>
      <c r="N92" s="216">
        <v>128658</v>
      </c>
      <c r="O92" s="217"/>
      <c r="P92" s="217"/>
      <c r="Q92" s="218"/>
      <c r="R92" s="219" t="str">
        <f t="shared" si="1"/>
        <v/>
      </c>
    </row>
    <row r="93" spans="1:18">
      <c r="A93" s="208">
        <v>19001092</v>
      </c>
      <c r="B93" s="209">
        <v>20001092</v>
      </c>
      <c r="C93" s="210"/>
      <c r="D93" s="210"/>
      <c r="E93" s="211" t="s">
        <v>167</v>
      </c>
      <c r="F93" s="211" t="s">
        <v>168</v>
      </c>
      <c r="G93" s="224" t="s">
        <v>328</v>
      </c>
      <c r="H93" s="227" t="s">
        <v>377</v>
      </c>
      <c r="I93" s="213" t="s">
        <v>382</v>
      </c>
      <c r="J93" s="212"/>
      <c r="K93" s="212" t="s">
        <v>383</v>
      </c>
      <c r="L93" s="214" t="s">
        <v>173</v>
      </c>
      <c r="M93" s="215">
        <v>45849</v>
      </c>
      <c r="N93" s="216">
        <v>45849</v>
      </c>
      <c r="O93" s="217"/>
      <c r="P93" s="217"/>
      <c r="Q93" s="218"/>
      <c r="R93" s="219" t="str">
        <f t="shared" si="1"/>
        <v/>
      </c>
    </row>
    <row r="94" spans="1:18">
      <c r="A94" s="208">
        <v>19001093</v>
      </c>
      <c r="B94" s="209">
        <v>20001093</v>
      </c>
      <c r="C94" s="210"/>
      <c r="D94" s="210"/>
      <c r="E94" s="211" t="s">
        <v>167</v>
      </c>
      <c r="F94" s="211" t="s">
        <v>168</v>
      </c>
      <c r="G94" s="224" t="s">
        <v>328</v>
      </c>
      <c r="H94" s="225" t="s">
        <v>384</v>
      </c>
      <c r="I94" s="213" t="s">
        <v>385</v>
      </c>
      <c r="J94" s="212"/>
      <c r="K94" s="212" t="s">
        <v>386</v>
      </c>
      <c r="L94" s="214" t="s">
        <v>173</v>
      </c>
      <c r="M94" s="215">
        <v>305872</v>
      </c>
      <c r="N94" s="216">
        <v>305872</v>
      </c>
      <c r="O94" s="217"/>
      <c r="P94" s="217"/>
      <c r="Q94" s="218"/>
      <c r="R94" s="219" t="str">
        <f t="shared" si="1"/>
        <v/>
      </c>
    </row>
    <row r="95" spans="1:18">
      <c r="A95" s="208">
        <v>19001094</v>
      </c>
      <c r="B95" s="209">
        <v>20001094</v>
      </c>
      <c r="C95" s="210"/>
      <c r="D95" s="210"/>
      <c r="E95" s="211" t="s">
        <v>167</v>
      </c>
      <c r="F95" s="211" t="s">
        <v>168</v>
      </c>
      <c r="G95" s="224" t="s">
        <v>328</v>
      </c>
      <c r="H95" s="225" t="s">
        <v>384</v>
      </c>
      <c r="I95" s="213" t="s">
        <v>387</v>
      </c>
      <c r="J95" s="212"/>
      <c r="K95" s="212" t="s">
        <v>388</v>
      </c>
      <c r="L95" s="214" t="s">
        <v>173</v>
      </c>
      <c r="M95" s="215">
        <v>152192</v>
      </c>
      <c r="N95" s="216">
        <v>152192</v>
      </c>
      <c r="O95" s="217"/>
      <c r="P95" s="217"/>
      <c r="Q95" s="218"/>
      <c r="R95" s="219" t="str">
        <f t="shared" si="1"/>
        <v/>
      </c>
    </row>
    <row r="96" spans="1:18">
      <c r="A96" s="208">
        <v>19001095</v>
      </c>
      <c r="B96" s="209">
        <v>20001095</v>
      </c>
      <c r="C96" s="210"/>
      <c r="D96" s="210"/>
      <c r="E96" s="211" t="s">
        <v>167</v>
      </c>
      <c r="F96" s="211" t="s">
        <v>168</v>
      </c>
      <c r="G96" s="224" t="s">
        <v>328</v>
      </c>
      <c r="H96" s="225" t="s">
        <v>384</v>
      </c>
      <c r="I96" s="213" t="s">
        <v>389</v>
      </c>
      <c r="J96" s="212"/>
      <c r="K96" s="212" t="s">
        <v>390</v>
      </c>
      <c r="L96" s="214" t="s">
        <v>173</v>
      </c>
      <c r="M96" s="215">
        <v>27221</v>
      </c>
      <c r="N96" s="216">
        <v>27221</v>
      </c>
      <c r="O96" s="217"/>
      <c r="P96" s="217"/>
      <c r="Q96" s="218"/>
      <c r="R96" s="219" t="str">
        <f t="shared" si="1"/>
        <v/>
      </c>
    </row>
    <row r="97" spans="1:18">
      <c r="A97" s="208">
        <v>19001096</v>
      </c>
      <c r="B97" s="209">
        <v>20001096</v>
      </c>
      <c r="C97" s="210"/>
      <c r="D97" s="210"/>
      <c r="E97" s="211" t="s">
        <v>167</v>
      </c>
      <c r="F97" s="211" t="s">
        <v>168</v>
      </c>
      <c r="G97" s="224" t="s">
        <v>328</v>
      </c>
      <c r="H97" s="226" t="s">
        <v>391</v>
      </c>
      <c r="I97" s="213" t="s">
        <v>392</v>
      </c>
      <c r="J97" s="212"/>
      <c r="K97" s="212" t="s">
        <v>393</v>
      </c>
      <c r="L97" s="214" t="s">
        <v>173</v>
      </c>
      <c r="M97" s="215">
        <v>64793</v>
      </c>
      <c r="N97" s="216">
        <v>64793</v>
      </c>
      <c r="O97" s="217"/>
      <c r="P97" s="217"/>
      <c r="Q97" s="218"/>
      <c r="R97" s="219" t="str">
        <f t="shared" si="1"/>
        <v/>
      </c>
    </row>
    <row r="98" spans="1:18">
      <c r="A98" s="208">
        <v>19001097</v>
      </c>
      <c r="B98" s="209">
        <v>20001097</v>
      </c>
      <c r="C98" s="210"/>
      <c r="D98" s="210"/>
      <c r="E98" s="211" t="s">
        <v>167</v>
      </c>
      <c r="F98" s="211" t="s">
        <v>168</v>
      </c>
      <c r="G98" s="224" t="s">
        <v>394</v>
      </c>
      <c r="H98" s="225" t="s">
        <v>395</v>
      </c>
      <c r="I98" s="213" t="s">
        <v>396</v>
      </c>
      <c r="J98" s="212"/>
      <c r="K98" s="212" t="s">
        <v>397</v>
      </c>
      <c r="L98" s="214" t="s">
        <v>173</v>
      </c>
      <c r="M98" s="215">
        <v>162208</v>
      </c>
      <c r="N98" s="216">
        <v>162208</v>
      </c>
      <c r="O98" s="217"/>
      <c r="P98" s="217"/>
      <c r="Q98" s="218"/>
      <c r="R98" s="219" t="str">
        <f t="shared" si="1"/>
        <v/>
      </c>
    </row>
    <row r="99" spans="1:18">
      <c r="A99" s="208">
        <v>19001098</v>
      </c>
      <c r="B99" s="209">
        <v>20001098</v>
      </c>
      <c r="C99" s="210"/>
      <c r="D99" s="210"/>
      <c r="E99" s="211" t="s">
        <v>167</v>
      </c>
      <c r="F99" s="211" t="s">
        <v>168</v>
      </c>
      <c r="G99" s="224" t="s">
        <v>394</v>
      </c>
      <c r="H99" s="225" t="s">
        <v>395</v>
      </c>
      <c r="I99" s="213" t="s">
        <v>398</v>
      </c>
      <c r="J99" s="212"/>
      <c r="K99" s="212" t="s">
        <v>399</v>
      </c>
      <c r="L99" s="214" t="s">
        <v>173</v>
      </c>
      <c r="M99" s="215">
        <v>73969</v>
      </c>
      <c r="N99" s="216">
        <v>73969</v>
      </c>
      <c r="O99" s="217"/>
      <c r="P99" s="217"/>
      <c r="Q99" s="218"/>
      <c r="R99" s="219" t="str">
        <f t="shared" si="1"/>
        <v/>
      </c>
    </row>
    <row r="100" spans="1:18">
      <c r="A100" s="208">
        <v>19001099</v>
      </c>
      <c r="B100" s="209">
        <v>20001099</v>
      </c>
      <c r="C100" s="210"/>
      <c r="D100" s="210"/>
      <c r="E100" s="211" t="s">
        <v>167</v>
      </c>
      <c r="F100" s="211" t="s">
        <v>168</v>
      </c>
      <c r="G100" s="224" t="s">
        <v>394</v>
      </c>
      <c r="H100" s="225" t="s">
        <v>395</v>
      </c>
      <c r="I100" s="213" t="s">
        <v>400</v>
      </c>
      <c r="J100" s="212"/>
      <c r="K100" s="212" t="s">
        <v>401</v>
      </c>
      <c r="L100" s="214" t="s">
        <v>173</v>
      </c>
      <c r="M100" s="215">
        <v>36492</v>
      </c>
      <c r="N100" s="216">
        <v>36492</v>
      </c>
      <c r="O100" s="217"/>
      <c r="P100" s="217"/>
      <c r="Q100" s="218"/>
      <c r="R100" s="219" t="str">
        <f t="shared" si="1"/>
        <v/>
      </c>
    </row>
    <row r="101" spans="1:18">
      <c r="A101" s="208">
        <v>19001100</v>
      </c>
      <c r="B101" s="209">
        <v>20001100</v>
      </c>
      <c r="C101" s="210"/>
      <c r="D101" s="210"/>
      <c r="E101" s="211" t="s">
        <v>167</v>
      </c>
      <c r="F101" s="211" t="s">
        <v>168</v>
      </c>
      <c r="G101" s="224" t="s">
        <v>394</v>
      </c>
      <c r="H101" s="225" t="s">
        <v>402</v>
      </c>
      <c r="I101" s="213" t="s">
        <v>403</v>
      </c>
      <c r="J101" s="212"/>
      <c r="K101" s="212" t="s">
        <v>404</v>
      </c>
      <c r="L101" s="214" t="s">
        <v>173</v>
      </c>
      <c r="M101" s="215">
        <v>1111055</v>
      </c>
      <c r="N101" s="216">
        <v>1111055</v>
      </c>
      <c r="O101" s="217"/>
      <c r="P101" s="217"/>
      <c r="Q101" s="218"/>
      <c r="R101" s="219" t="str">
        <f t="shared" si="1"/>
        <v/>
      </c>
    </row>
    <row r="102" spans="1:18">
      <c r="A102" s="208">
        <v>19001101</v>
      </c>
      <c r="B102" s="209">
        <v>20001101</v>
      </c>
      <c r="C102" s="210"/>
      <c r="D102" s="210"/>
      <c r="E102" s="211" t="s">
        <v>167</v>
      </c>
      <c r="F102" s="211" t="s">
        <v>168</v>
      </c>
      <c r="G102" s="224" t="s">
        <v>394</v>
      </c>
      <c r="H102" s="225" t="s">
        <v>402</v>
      </c>
      <c r="I102" s="213" t="s">
        <v>405</v>
      </c>
      <c r="J102" s="212"/>
      <c r="K102" s="212" t="s">
        <v>406</v>
      </c>
      <c r="L102" s="214" t="s">
        <v>173</v>
      </c>
      <c r="M102" s="215">
        <v>222124</v>
      </c>
      <c r="N102" s="216">
        <v>222124</v>
      </c>
      <c r="O102" s="217"/>
      <c r="P102" s="217"/>
      <c r="Q102" s="218"/>
      <c r="R102" s="219" t="str">
        <f t="shared" si="1"/>
        <v/>
      </c>
    </row>
    <row r="103" spans="1:18">
      <c r="A103" s="208">
        <v>19001102</v>
      </c>
      <c r="B103" s="209">
        <v>20001102</v>
      </c>
      <c r="C103" s="210"/>
      <c r="D103" s="210"/>
      <c r="E103" s="211" t="s">
        <v>167</v>
      </c>
      <c r="F103" s="211" t="s">
        <v>168</v>
      </c>
      <c r="G103" s="224" t="s">
        <v>394</v>
      </c>
      <c r="H103" s="225" t="s">
        <v>402</v>
      </c>
      <c r="I103" s="213" t="s">
        <v>407</v>
      </c>
      <c r="J103" s="212"/>
      <c r="K103" s="212" t="s">
        <v>408</v>
      </c>
      <c r="L103" s="214" t="s">
        <v>173</v>
      </c>
      <c r="M103" s="215">
        <v>97226</v>
      </c>
      <c r="N103" s="216">
        <v>97226</v>
      </c>
      <c r="O103" s="217"/>
      <c r="P103" s="217"/>
      <c r="Q103" s="218"/>
      <c r="R103" s="219" t="str">
        <f t="shared" si="1"/>
        <v/>
      </c>
    </row>
    <row r="104" spans="1:18">
      <c r="A104" s="208">
        <v>19001103</v>
      </c>
      <c r="B104" s="209">
        <v>20001103</v>
      </c>
      <c r="C104" s="210"/>
      <c r="D104" s="210"/>
      <c r="E104" s="211" t="s">
        <v>167</v>
      </c>
      <c r="F104" s="211" t="s">
        <v>168</v>
      </c>
      <c r="G104" s="224" t="s">
        <v>394</v>
      </c>
      <c r="H104" s="225" t="s">
        <v>402</v>
      </c>
      <c r="I104" s="213" t="s">
        <v>409</v>
      </c>
      <c r="J104" s="212"/>
      <c r="K104" s="212" t="s">
        <v>410</v>
      </c>
      <c r="L104" s="214" t="s">
        <v>173</v>
      </c>
      <c r="M104" s="215">
        <v>38556</v>
      </c>
      <c r="N104" s="216">
        <v>38556</v>
      </c>
      <c r="O104" s="217"/>
      <c r="P104" s="217"/>
      <c r="Q104" s="218"/>
      <c r="R104" s="219" t="str">
        <f t="shared" si="1"/>
        <v/>
      </c>
    </row>
    <row r="105" spans="1:18">
      <c r="A105" s="208">
        <v>19001104</v>
      </c>
      <c r="B105" s="209">
        <v>20001104</v>
      </c>
      <c r="C105" s="210"/>
      <c r="D105" s="210"/>
      <c r="E105" s="211" t="s">
        <v>167</v>
      </c>
      <c r="F105" s="211" t="s">
        <v>168</v>
      </c>
      <c r="G105" s="224" t="s">
        <v>394</v>
      </c>
      <c r="H105" s="226" t="s">
        <v>411</v>
      </c>
      <c r="I105" s="213" t="s">
        <v>412</v>
      </c>
      <c r="J105" s="212"/>
      <c r="K105" s="212" t="s">
        <v>413</v>
      </c>
      <c r="L105" s="214" t="s">
        <v>173</v>
      </c>
      <c r="M105" s="215">
        <v>332519</v>
      </c>
      <c r="N105" s="216">
        <v>332519</v>
      </c>
      <c r="O105" s="217"/>
      <c r="P105" s="217"/>
      <c r="Q105" s="218"/>
      <c r="R105" s="219" t="str">
        <f t="shared" si="1"/>
        <v/>
      </c>
    </row>
    <row r="106" spans="1:18">
      <c r="A106" s="208">
        <v>19001105</v>
      </c>
      <c r="B106" s="209">
        <v>20001105</v>
      </c>
      <c r="C106" s="210"/>
      <c r="D106" s="210"/>
      <c r="E106" s="211" t="s">
        <v>167</v>
      </c>
      <c r="F106" s="211" t="s">
        <v>168</v>
      </c>
      <c r="G106" s="224" t="s">
        <v>394</v>
      </c>
      <c r="H106" s="225" t="s">
        <v>414</v>
      </c>
      <c r="I106" s="213" t="s">
        <v>415</v>
      </c>
      <c r="J106" s="212"/>
      <c r="K106" s="212" t="s">
        <v>416</v>
      </c>
      <c r="L106" s="214" t="s">
        <v>417</v>
      </c>
      <c r="M106" s="215">
        <v>178159</v>
      </c>
      <c r="N106" s="216">
        <v>178159</v>
      </c>
      <c r="O106" s="217"/>
      <c r="P106" s="217"/>
      <c r="Q106" s="218"/>
      <c r="R106" s="219" t="str">
        <f t="shared" si="1"/>
        <v/>
      </c>
    </row>
    <row r="107" spans="1:18">
      <c r="A107" s="208">
        <v>19001106</v>
      </c>
      <c r="B107" s="209">
        <v>20001106</v>
      </c>
      <c r="C107" s="210"/>
      <c r="D107" s="210"/>
      <c r="E107" s="211" t="s">
        <v>167</v>
      </c>
      <c r="F107" s="211" t="s">
        <v>168</v>
      </c>
      <c r="G107" s="224" t="s">
        <v>394</v>
      </c>
      <c r="H107" s="225" t="s">
        <v>414</v>
      </c>
      <c r="I107" s="213" t="s">
        <v>418</v>
      </c>
      <c r="J107" s="212"/>
      <c r="K107" s="212" t="s">
        <v>419</v>
      </c>
      <c r="L107" s="214" t="s">
        <v>417</v>
      </c>
      <c r="M107" s="215">
        <v>36473</v>
      </c>
      <c r="N107" s="216">
        <v>36473</v>
      </c>
      <c r="O107" s="217"/>
      <c r="P107" s="217"/>
      <c r="Q107" s="218"/>
      <c r="R107" s="219" t="str">
        <f t="shared" si="1"/>
        <v/>
      </c>
    </row>
    <row r="108" spans="1:18">
      <c r="A108" s="208">
        <v>19001107</v>
      </c>
      <c r="B108" s="209">
        <v>20001107</v>
      </c>
      <c r="C108" s="210"/>
      <c r="D108" s="210"/>
      <c r="E108" s="211" t="s">
        <v>167</v>
      </c>
      <c r="F108" s="211" t="s">
        <v>168</v>
      </c>
      <c r="G108" s="224" t="s">
        <v>394</v>
      </c>
      <c r="H108" s="225" t="s">
        <v>414</v>
      </c>
      <c r="I108" s="213" t="s">
        <v>420</v>
      </c>
      <c r="J108" s="212"/>
      <c r="K108" s="212" t="s">
        <v>421</v>
      </c>
      <c r="L108" s="214" t="s">
        <v>417</v>
      </c>
      <c r="M108" s="215">
        <v>14175</v>
      </c>
      <c r="N108" s="216">
        <v>14175</v>
      </c>
      <c r="O108" s="217"/>
      <c r="P108" s="217"/>
      <c r="Q108" s="218"/>
      <c r="R108" s="219" t="str">
        <f t="shared" si="1"/>
        <v/>
      </c>
    </row>
    <row r="109" spans="1:18">
      <c r="A109" s="208">
        <v>19001108</v>
      </c>
      <c r="B109" s="209">
        <v>20001108</v>
      </c>
      <c r="C109" s="210"/>
      <c r="D109" s="210"/>
      <c r="E109" s="211" t="s">
        <v>167</v>
      </c>
      <c r="F109" s="211" t="s">
        <v>168</v>
      </c>
      <c r="G109" s="224" t="s">
        <v>394</v>
      </c>
      <c r="H109" s="226" t="s">
        <v>422</v>
      </c>
      <c r="I109" s="213" t="s">
        <v>422</v>
      </c>
      <c r="J109" s="212"/>
      <c r="K109" s="212" t="s">
        <v>423</v>
      </c>
      <c r="L109" s="214" t="s">
        <v>173</v>
      </c>
      <c r="M109" s="215">
        <v>2657</v>
      </c>
      <c r="N109" s="216">
        <v>2657</v>
      </c>
      <c r="O109" s="217"/>
      <c r="P109" s="217"/>
      <c r="Q109" s="218"/>
      <c r="R109" s="219" t="str">
        <f t="shared" si="1"/>
        <v/>
      </c>
    </row>
    <row r="110" spans="1:18">
      <c r="A110" s="208">
        <v>19001109</v>
      </c>
      <c r="B110" s="209">
        <v>20001109</v>
      </c>
      <c r="C110" s="210"/>
      <c r="D110" s="210"/>
      <c r="E110" s="211" t="s">
        <v>167</v>
      </c>
      <c r="F110" s="211" t="s">
        <v>168</v>
      </c>
      <c r="G110" s="224" t="s">
        <v>394</v>
      </c>
      <c r="H110" s="225" t="s">
        <v>424</v>
      </c>
      <c r="I110" s="213" t="s">
        <v>425</v>
      </c>
      <c r="J110" s="212"/>
      <c r="K110" s="212" t="s">
        <v>426</v>
      </c>
      <c r="L110" s="214" t="s">
        <v>173</v>
      </c>
      <c r="M110" s="215">
        <v>34808</v>
      </c>
      <c r="N110" s="216">
        <v>34808</v>
      </c>
      <c r="O110" s="217"/>
      <c r="P110" s="217"/>
      <c r="Q110" s="218"/>
      <c r="R110" s="219" t="str">
        <f t="shared" si="1"/>
        <v/>
      </c>
    </row>
    <row r="111" spans="1:18">
      <c r="A111" s="208">
        <v>19001110</v>
      </c>
      <c r="B111" s="209">
        <v>20001110</v>
      </c>
      <c r="C111" s="210"/>
      <c r="D111" s="210"/>
      <c r="E111" s="211" t="s">
        <v>167</v>
      </c>
      <c r="F111" s="211" t="s">
        <v>168</v>
      </c>
      <c r="G111" s="224" t="s">
        <v>394</v>
      </c>
      <c r="H111" s="225" t="s">
        <v>424</v>
      </c>
      <c r="I111" s="213" t="s">
        <v>427</v>
      </c>
      <c r="J111" s="212"/>
      <c r="K111" s="212" t="s">
        <v>428</v>
      </c>
      <c r="L111" s="214" t="s">
        <v>173</v>
      </c>
      <c r="M111" s="215">
        <v>15947</v>
      </c>
      <c r="N111" s="216">
        <v>15947</v>
      </c>
      <c r="O111" s="217"/>
      <c r="P111" s="217"/>
      <c r="Q111" s="218"/>
      <c r="R111" s="219" t="str">
        <f t="shared" si="1"/>
        <v/>
      </c>
    </row>
    <row r="112" spans="1:18">
      <c r="A112" s="208">
        <v>19001111</v>
      </c>
      <c r="B112" s="209">
        <v>20001111</v>
      </c>
      <c r="C112" s="210"/>
      <c r="D112" s="210"/>
      <c r="E112" s="211" t="s">
        <v>167</v>
      </c>
      <c r="F112" s="211" t="s">
        <v>168</v>
      </c>
      <c r="G112" s="224" t="s">
        <v>394</v>
      </c>
      <c r="H112" s="225" t="s">
        <v>424</v>
      </c>
      <c r="I112" s="213" t="s">
        <v>429</v>
      </c>
      <c r="J112" s="212"/>
      <c r="K112" s="212" t="s">
        <v>430</v>
      </c>
      <c r="L112" s="214" t="s">
        <v>173</v>
      </c>
      <c r="M112" s="215">
        <v>15614</v>
      </c>
      <c r="N112" s="216">
        <v>15614</v>
      </c>
      <c r="O112" s="217"/>
      <c r="P112" s="217"/>
      <c r="Q112" s="218"/>
      <c r="R112" s="219" t="str">
        <f t="shared" si="1"/>
        <v/>
      </c>
    </row>
    <row r="113" spans="1:18">
      <c r="A113" s="208">
        <v>19001112</v>
      </c>
      <c r="B113" s="209">
        <v>20001112</v>
      </c>
      <c r="C113" s="210"/>
      <c r="D113" s="210"/>
      <c r="E113" s="211" t="s">
        <v>167</v>
      </c>
      <c r="F113" s="211" t="s">
        <v>168</v>
      </c>
      <c r="G113" s="224" t="s">
        <v>394</v>
      </c>
      <c r="H113" s="225" t="s">
        <v>424</v>
      </c>
      <c r="I113" s="213" t="s">
        <v>431</v>
      </c>
      <c r="J113" s="212"/>
      <c r="K113" s="212" t="s">
        <v>432</v>
      </c>
      <c r="L113" s="214" t="s">
        <v>173</v>
      </c>
      <c r="M113" s="215">
        <v>5093</v>
      </c>
      <c r="N113" s="216">
        <v>5093</v>
      </c>
      <c r="O113" s="217"/>
      <c r="P113" s="217"/>
      <c r="Q113" s="218"/>
      <c r="R113" s="219" t="str">
        <f t="shared" si="1"/>
        <v/>
      </c>
    </row>
    <row r="114" spans="1:18">
      <c r="A114" s="208">
        <v>19001113</v>
      </c>
      <c r="B114" s="209">
        <v>20001113</v>
      </c>
      <c r="C114" s="210"/>
      <c r="D114" s="210"/>
      <c r="E114" s="211" t="s">
        <v>167</v>
      </c>
      <c r="F114" s="211" t="s">
        <v>168</v>
      </c>
      <c r="G114" s="224" t="s">
        <v>433</v>
      </c>
      <c r="H114" s="225" t="s">
        <v>434</v>
      </c>
      <c r="I114" s="213" t="s">
        <v>435</v>
      </c>
      <c r="J114" s="212"/>
      <c r="K114" s="212" t="s">
        <v>436</v>
      </c>
      <c r="L114" s="214" t="s">
        <v>173</v>
      </c>
      <c r="M114" s="215">
        <v>288704</v>
      </c>
      <c r="N114" s="216">
        <v>288704</v>
      </c>
      <c r="O114" s="217"/>
      <c r="P114" s="217"/>
      <c r="Q114" s="218"/>
      <c r="R114" s="219" t="str">
        <f t="shared" si="1"/>
        <v/>
      </c>
    </row>
    <row r="115" spans="1:18">
      <c r="A115" s="208">
        <v>19001114</v>
      </c>
      <c r="B115" s="209">
        <v>20001114</v>
      </c>
      <c r="C115" s="210"/>
      <c r="D115" s="210"/>
      <c r="E115" s="211" t="s">
        <v>167</v>
      </c>
      <c r="F115" s="211" t="s">
        <v>168</v>
      </c>
      <c r="G115" s="224" t="s">
        <v>433</v>
      </c>
      <c r="H115" s="225" t="s">
        <v>434</v>
      </c>
      <c r="I115" s="213" t="s">
        <v>437</v>
      </c>
      <c r="J115" s="212"/>
      <c r="K115" s="212" t="s">
        <v>438</v>
      </c>
      <c r="L115" s="214" t="s">
        <v>173</v>
      </c>
      <c r="M115" s="215">
        <v>176205</v>
      </c>
      <c r="N115" s="216">
        <v>176205</v>
      </c>
      <c r="O115" s="217"/>
      <c r="P115" s="217"/>
      <c r="Q115" s="218"/>
      <c r="R115" s="219" t="str">
        <f t="shared" si="1"/>
        <v/>
      </c>
    </row>
    <row r="116" spans="1:18">
      <c r="A116" s="208">
        <v>19001115</v>
      </c>
      <c r="B116" s="209">
        <v>20001115</v>
      </c>
      <c r="C116" s="210"/>
      <c r="D116" s="210"/>
      <c r="E116" s="211" t="s">
        <v>167</v>
      </c>
      <c r="F116" s="211" t="s">
        <v>168</v>
      </c>
      <c r="G116" s="224" t="s">
        <v>433</v>
      </c>
      <c r="H116" s="225" t="s">
        <v>434</v>
      </c>
      <c r="I116" s="213" t="s">
        <v>439</v>
      </c>
      <c r="J116" s="212"/>
      <c r="K116" s="212" t="s">
        <v>440</v>
      </c>
      <c r="L116" s="214" t="s">
        <v>173</v>
      </c>
      <c r="M116" s="215">
        <v>130033</v>
      </c>
      <c r="N116" s="216">
        <v>130033</v>
      </c>
      <c r="O116" s="217"/>
      <c r="P116" s="217"/>
      <c r="Q116" s="218"/>
      <c r="R116" s="219" t="str">
        <f t="shared" si="1"/>
        <v/>
      </c>
    </row>
    <row r="117" spans="1:18">
      <c r="A117" s="208">
        <v>19001116</v>
      </c>
      <c r="B117" s="209">
        <v>20001116</v>
      </c>
      <c r="C117" s="210"/>
      <c r="D117" s="210"/>
      <c r="E117" s="211" t="s">
        <v>167</v>
      </c>
      <c r="F117" s="211" t="s">
        <v>168</v>
      </c>
      <c r="G117" s="224" t="s">
        <v>433</v>
      </c>
      <c r="H117" s="225" t="s">
        <v>441</v>
      </c>
      <c r="I117" s="213" t="s">
        <v>442</v>
      </c>
      <c r="J117" s="212"/>
      <c r="K117" s="212" t="s">
        <v>443</v>
      </c>
      <c r="L117" s="214" t="s">
        <v>173</v>
      </c>
      <c r="M117" s="215">
        <v>818423</v>
      </c>
      <c r="N117" s="216">
        <v>818423</v>
      </c>
      <c r="O117" s="217"/>
      <c r="P117" s="217"/>
      <c r="Q117" s="218"/>
      <c r="R117" s="219" t="str">
        <f t="shared" si="1"/>
        <v/>
      </c>
    </row>
    <row r="118" spans="1:18">
      <c r="A118" s="208">
        <v>19001117</v>
      </c>
      <c r="B118" s="209">
        <v>20001117</v>
      </c>
      <c r="C118" s="210"/>
      <c r="D118" s="210"/>
      <c r="E118" s="211" t="s">
        <v>167</v>
      </c>
      <c r="F118" s="211" t="s">
        <v>168</v>
      </c>
      <c r="G118" s="224" t="s">
        <v>433</v>
      </c>
      <c r="H118" s="225" t="s">
        <v>441</v>
      </c>
      <c r="I118" s="213" t="s">
        <v>444</v>
      </c>
      <c r="J118" s="212"/>
      <c r="K118" s="212" t="s">
        <v>445</v>
      </c>
      <c r="L118" s="214" t="s">
        <v>173</v>
      </c>
      <c r="M118" s="215">
        <v>1794138</v>
      </c>
      <c r="N118" s="216">
        <v>1794138</v>
      </c>
      <c r="O118" s="217"/>
      <c r="P118" s="217"/>
      <c r="Q118" s="218"/>
      <c r="R118" s="219" t="str">
        <f t="shared" si="1"/>
        <v/>
      </c>
    </row>
    <row r="119" spans="1:18">
      <c r="A119" s="208">
        <v>19001118</v>
      </c>
      <c r="B119" s="209">
        <v>20001118</v>
      </c>
      <c r="C119" s="210"/>
      <c r="D119" s="210"/>
      <c r="E119" s="211" t="s">
        <v>167</v>
      </c>
      <c r="F119" s="211" t="s">
        <v>168</v>
      </c>
      <c r="G119" s="224" t="s">
        <v>433</v>
      </c>
      <c r="H119" s="225" t="s">
        <v>441</v>
      </c>
      <c r="I119" s="213" t="s">
        <v>446</v>
      </c>
      <c r="J119" s="212"/>
      <c r="K119" s="212" t="s">
        <v>447</v>
      </c>
      <c r="L119" s="214" t="s">
        <v>173</v>
      </c>
      <c r="M119" s="215">
        <v>262347</v>
      </c>
      <c r="N119" s="216">
        <v>262347</v>
      </c>
      <c r="O119" s="217"/>
      <c r="P119" s="217"/>
      <c r="Q119" s="218"/>
      <c r="R119" s="219" t="str">
        <f t="shared" si="1"/>
        <v/>
      </c>
    </row>
    <row r="120" spans="1:18">
      <c r="A120" s="208">
        <v>19001119</v>
      </c>
      <c r="B120" s="209">
        <v>20001119</v>
      </c>
      <c r="C120" s="210"/>
      <c r="D120" s="210"/>
      <c r="E120" s="211" t="s">
        <v>167</v>
      </c>
      <c r="F120" s="211" t="s">
        <v>168</v>
      </c>
      <c r="G120" s="224" t="s">
        <v>433</v>
      </c>
      <c r="H120" s="225" t="s">
        <v>441</v>
      </c>
      <c r="I120" s="213" t="s">
        <v>448</v>
      </c>
      <c r="J120" s="212"/>
      <c r="K120" s="212" t="s">
        <v>449</v>
      </c>
      <c r="L120" s="214" t="s">
        <v>173</v>
      </c>
      <c r="M120" s="215">
        <v>275259</v>
      </c>
      <c r="N120" s="216">
        <v>275259</v>
      </c>
      <c r="O120" s="217"/>
      <c r="P120" s="217"/>
      <c r="Q120" s="218"/>
      <c r="R120" s="219" t="str">
        <f t="shared" si="1"/>
        <v/>
      </c>
    </row>
    <row r="121" spans="1:18">
      <c r="A121" s="208">
        <v>19001120</v>
      </c>
      <c r="B121" s="209">
        <v>20001120</v>
      </c>
      <c r="C121" s="210"/>
      <c r="D121" s="210"/>
      <c r="E121" s="211" t="s">
        <v>167</v>
      </c>
      <c r="F121" s="211" t="s">
        <v>168</v>
      </c>
      <c r="G121" s="224" t="s">
        <v>433</v>
      </c>
      <c r="H121" s="225" t="s">
        <v>441</v>
      </c>
      <c r="I121" s="213" t="s">
        <v>450</v>
      </c>
      <c r="J121" s="212"/>
      <c r="K121" s="212" t="s">
        <v>451</v>
      </c>
      <c r="L121" s="214" t="s">
        <v>173</v>
      </c>
      <c r="M121" s="215">
        <v>348569</v>
      </c>
      <c r="N121" s="216">
        <v>348569</v>
      </c>
      <c r="O121" s="217"/>
      <c r="P121" s="217"/>
      <c r="Q121" s="218"/>
      <c r="R121" s="219" t="str">
        <f t="shared" si="1"/>
        <v/>
      </c>
    </row>
    <row r="122" spans="1:18">
      <c r="A122" s="208">
        <v>19001121</v>
      </c>
      <c r="B122" s="209">
        <v>20001121</v>
      </c>
      <c r="C122" s="210"/>
      <c r="D122" s="210"/>
      <c r="E122" s="211" t="s">
        <v>167</v>
      </c>
      <c r="F122" s="211" t="s">
        <v>168</v>
      </c>
      <c r="G122" s="224" t="s">
        <v>433</v>
      </c>
      <c r="H122" s="225" t="s">
        <v>452</v>
      </c>
      <c r="I122" s="213" t="s">
        <v>453</v>
      </c>
      <c r="J122" s="212"/>
      <c r="K122" s="212" t="s">
        <v>454</v>
      </c>
      <c r="L122" s="214" t="s">
        <v>173</v>
      </c>
      <c r="M122" s="215">
        <v>201017</v>
      </c>
      <c r="N122" s="216">
        <v>201017</v>
      </c>
      <c r="O122" s="217"/>
      <c r="P122" s="217"/>
      <c r="Q122" s="218"/>
      <c r="R122" s="219" t="str">
        <f t="shared" si="1"/>
        <v/>
      </c>
    </row>
    <row r="123" spans="1:18">
      <c r="A123" s="208">
        <v>19001122</v>
      </c>
      <c r="B123" s="209">
        <v>20001122</v>
      </c>
      <c r="C123" s="210"/>
      <c r="D123" s="210"/>
      <c r="E123" s="211" t="s">
        <v>167</v>
      </c>
      <c r="F123" s="211" t="s">
        <v>168</v>
      </c>
      <c r="G123" s="224" t="s">
        <v>433</v>
      </c>
      <c r="H123" s="225" t="s">
        <v>452</v>
      </c>
      <c r="I123" s="213" t="s">
        <v>455</v>
      </c>
      <c r="J123" s="212"/>
      <c r="K123" s="212" t="s">
        <v>456</v>
      </c>
      <c r="L123" s="214" t="s">
        <v>173</v>
      </c>
      <c r="M123" s="215">
        <v>141020</v>
      </c>
      <c r="N123" s="216">
        <v>141020</v>
      </c>
      <c r="O123" s="217"/>
      <c r="P123" s="217"/>
      <c r="Q123" s="218"/>
      <c r="R123" s="219" t="str">
        <f t="shared" si="1"/>
        <v/>
      </c>
    </row>
    <row r="124" spans="1:18">
      <c r="A124" s="208">
        <v>19001123</v>
      </c>
      <c r="B124" s="209">
        <v>20001123</v>
      </c>
      <c r="C124" s="210"/>
      <c r="D124" s="210"/>
      <c r="E124" s="211" t="s">
        <v>167</v>
      </c>
      <c r="F124" s="211" t="s">
        <v>168</v>
      </c>
      <c r="G124" s="224" t="s">
        <v>433</v>
      </c>
      <c r="H124" s="225" t="s">
        <v>452</v>
      </c>
      <c r="I124" s="213" t="s">
        <v>457</v>
      </c>
      <c r="J124" s="212"/>
      <c r="K124" s="212" t="s">
        <v>458</v>
      </c>
      <c r="L124" s="214" t="s">
        <v>173</v>
      </c>
      <c r="M124" s="215">
        <v>48768</v>
      </c>
      <c r="N124" s="216">
        <v>48768</v>
      </c>
      <c r="O124" s="217"/>
      <c r="P124" s="217"/>
      <c r="Q124" s="218"/>
      <c r="R124" s="219" t="str">
        <f t="shared" si="1"/>
        <v/>
      </c>
    </row>
    <row r="125" spans="1:18">
      <c r="A125" s="208">
        <v>19001124</v>
      </c>
      <c r="B125" s="209">
        <v>20001124</v>
      </c>
      <c r="C125" s="210"/>
      <c r="D125" s="210"/>
      <c r="E125" s="211" t="s">
        <v>167</v>
      </c>
      <c r="F125" s="211" t="s">
        <v>168</v>
      </c>
      <c r="G125" s="224" t="s">
        <v>433</v>
      </c>
      <c r="H125" s="225" t="s">
        <v>452</v>
      </c>
      <c r="I125" s="213" t="s">
        <v>459</v>
      </c>
      <c r="J125" s="212"/>
      <c r="K125" s="212" t="s">
        <v>460</v>
      </c>
      <c r="L125" s="214" t="s">
        <v>173</v>
      </c>
      <c r="M125" s="215">
        <v>48054</v>
      </c>
      <c r="N125" s="216">
        <v>48054</v>
      </c>
      <c r="O125" s="217"/>
      <c r="P125" s="217"/>
      <c r="Q125" s="218"/>
      <c r="R125" s="219" t="str">
        <f t="shared" si="1"/>
        <v/>
      </c>
    </row>
    <row r="126" spans="1:18">
      <c r="A126" s="208">
        <v>19001125</v>
      </c>
      <c r="B126" s="209">
        <v>20001125</v>
      </c>
      <c r="C126" s="210"/>
      <c r="D126" s="210"/>
      <c r="E126" s="211" t="s">
        <v>167</v>
      </c>
      <c r="F126" s="211" t="s">
        <v>168</v>
      </c>
      <c r="G126" s="224" t="s">
        <v>433</v>
      </c>
      <c r="H126" s="225" t="s">
        <v>452</v>
      </c>
      <c r="I126" s="213" t="s">
        <v>461</v>
      </c>
      <c r="J126" s="212"/>
      <c r="K126" s="212" t="s">
        <v>462</v>
      </c>
      <c r="L126" s="214" t="s">
        <v>173</v>
      </c>
      <c r="M126" s="215">
        <v>12798</v>
      </c>
      <c r="N126" s="216">
        <v>12798</v>
      </c>
      <c r="O126" s="217"/>
      <c r="P126" s="217"/>
      <c r="Q126" s="218"/>
      <c r="R126" s="219" t="str">
        <f t="shared" si="1"/>
        <v/>
      </c>
    </row>
    <row r="127" spans="1:18">
      <c r="A127" s="208">
        <v>19001126</v>
      </c>
      <c r="B127" s="209">
        <v>20001126</v>
      </c>
      <c r="C127" s="210"/>
      <c r="D127" s="210"/>
      <c r="E127" s="211" t="s">
        <v>167</v>
      </c>
      <c r="F127" s="211" t="s">
        <v>168</v>
      </c>
      <c r="G127" s="224" t="s">
        <v>433</v>
      </c>
      <c r="H127" s="225" t="s">
        <v>452</v>
      </c>
      <c r="I127" s="213" t="s">
        <v>463</v>
      </c>
      <c r="J127" s="212"/>
      <c r="K127" s="212" t="s">
        <v>464</v>
      </c>
      <c r="L127" s="214" t="s">
        <v>173</v>
      </c>
      <c r="M127" s="215">
        <v>12736</v>
      </c>
      <c r="N127" s="216">
        <v>12736</v>
      </c>
      <c r="O127" s="217"/>
      <c r="P127" s="217"/>
      <c r="Q127" s="218"/>
      <c r="R127" s="219" t="str">
        <f t="shared" si="1"/>
        <v/>
      </c>
    </row>
    <row r="128" spans="1:18">
      <c r="A128" s="208">
        <v>19001127</v>
      </c>
      <c r="B128" s="209">
        <v>20001127</v>
      </c>
      <c r="C128" s="210"/>
      <c r="D128" s="210"/>
      <c r="E128" s="211" t="s">
        <v>167</v>
      </c>
      <c r="F128" s="211" t="s">
        <v>168</v>
      </c>
      <c r="G128" s="224" t="s">
        <v>433</v>
      </c>
      <c r="H128" s="225" t="s">
        <v>465</v>
      </c>
      <c r="I128" s="213" t="s">
        <v>466</v>
      </c>
      <c r="J128" s="212"/>
      <c r="K128" s="212" t="s">
        <v>467</v>
      </c>
      <c r="L128" s="214" t="s">
        <v>173</v>
      </c>
      <c r="M128" s="215">
        <v>110680</v>
      </c>
      <c r="N128" s="216">
        <v>110680</v>
      </c>
      <c r="O128" s="217"/>
      <c r="P128" s="217"/>
      <c r="Q128" s="218"/>
      <c r="R128" s="219" t="str">
        <f t="shared" si="1"/>
        <v/>
      </c>
    </row>
    <row r="129" spans="1:18">
      <c r="A129" s="208">
        <v>19001128</v>
      </c>
      <c r="B129" s="209">
        <v>20001128</v>
      </c>
      <c r="C129" s="210"/>
      <c r="D129" s="210"/>
      <c r="E129" s="211" t="s">
        <v>167</v>
      </c>
      <c r="F129" s="211" t="s">
        <v>168</v>
      </c>
      <c r="G129" s="224" t="s">
        <v>433</v>
      </c>
      <c r="H129" s="225" t="s">
        <v>465</v>
      </c>
      <c r="I129" s="213" t="s">
        <v>468</v>
      </c>
      <c r="J129" s="212"/>
      <c r="K129" s="212" t="s">
        <v>469</v>
      </c>
      <c r="L129" s="214" t="s">
        <v>173</v>
      </c>
      <c r="M129" s="215">
        <v>15535</v>
      </c>
      <c r="N129" s="216">
        <v>15535</v>
      </c>
      <c r="O129" s="217"/>
      <c r="P129" s="217"/>
      <c r="Q129" s="218"/>
      <c r="R129" s="219" t="str">
        <f t="shared" si="1"/>
        <v/>
      </c>
    </row>
    <row r="130" spans="1:18">
      <c r="A130" s="208">
        <v>19001129</v>
      </c>
      <c r="B130" s="209">
        <v>20001129</v>
      </c>
      <c r="C130" s="210"/>
      <c r="D130" s="210"/>
      <c r="E130" s="211" t="s">
        <v>167</v>
      </c>
      <c r="F130" s="211" t="s">
        <v>168</v>
      </c>
      <c r="G130" s="224" t="s">
        <v>433</v>
      </c>
      <c r="H130" s="225" t="s">
        <v>465</v>
      </c>
      <c r="I130" s="213" t="s">
        <v>470</v>
      </c>
      <c r="J130" s="212"/>
      <c r="K130" s="212" t="s">
        <v>471</v>
      </c>
      <c r="L130" s="214" t="s">
        <v>173</v>
      </c>
      <c r="M130" s="215">
        <v>130287</v>
      </c>
      <c r="N130" s="216">
        <v>130287</v>
      </c>
      <c r="O130" s="217"/>
      <c r="P130" s="217"/>
      <c r="Q130" s="218"/>
      <c r="R130" s="219" t="str">
        <f t="shared" si="1"/>
        <v/>
      </c>
    </row>
    <row r="131" spans="1:18">
      <c r="A131" s="208">
        <v>19001130</v>
      </c>
      <c r="B131" s="209">
        <v>20001130</v>
      </c>
      <c r="C131" s="210"/>
      <c r="D131" s="210"/>
      <c r="E131" s="211" t="s">
        <v>167</v>
      </c>
      <c r="F131" s="211" t="s">
        <v>168</v>
      </c>
      <c r="G131" s="224" t="s">
        <v>433</v>
      </c>
      <c r="H131" s="226" t="s">
        <v>472</v>
      </c>
      <c r="I131" s="213" t="s">
        <v>473</v>
      </c>
      <c r="J131" s="212"/>
      <c r="K131" s="212" t="s">
        <v>474</v>
      </c>
      <c r="L131" s="214" t="s">
        <v>173</v>
      </c>
      <c r="M131" s="215">
        <v>19489</v>
      </c>
      <c r="N131" s="216">
        <v>19489</v>
      </c>
      <c r="O131" s="217"/>
      <c r="P131" s="217"/>
      <c r="Q131" s="218"/>
      <c r="R131" s="219" t="str">
        <f t="shared" ref="R131:R194" si="2">IF(Q131="유지보수",INT(N131*$T$2*$T$3),IF(Q131="단순정비",INT(N131*$T$2*$T$4),IF(Q131="지장전주",INT(N131*$T$2*$T$5),"")))</f>
        <v/>
      </c>
    </row>
    <row r="132" spans="1:18">
      <c r="A132" s="208">
        <v>19001131</v>
      </c>
      <c r="B132" s="209">
        <v>20001131</v>
      </c>
      <c r="C132" s="210"/>
      <c r="D132" s="210"/>
      <c r="E132" s="211" t="s">
        <v>167</v>
      </c>
      <c r="F132" s="211" t="s">
        <v>168</v>
      </c>
      <c r="G132" s="224" t="s">
        <v>433</v>
      </c>
      <c r="H132" s="226" t="s">
        <v>475</v>
      </c>
      <c r="I132" s="213" t="s">
        <v>475</v>
      </c>
      <c r="J132" s="212"/>
      <c r="K132" s="212" t="s">
        <v>476</v>
      </c>
      <c r="L132" s="214" t="s">
        <v>173</v>
      </c>
      <c r="M132" s="215">
        <v>3900</v>
      </c>
      <c r="N132" s="216">
        <v>3900</v>
      </c>
      <c r="O132" s="217"/>
      <c r="P132" s="217"/>
      <c r="Q132" s="218"/>
      <c r="R132" s="219" t="str">
        <f t="shared" si="2"/>
        <v/>
      </c>
    </row>
    <row r="133" spans="1:18">
      <c r="A133" s="208">
        <v>19001132</v>
      </c>
      <c r="B133" s="209">
        <v>20001132</v>
      </c>
      <c r="C133" s="210"/>
      <c r="D133" s="210"/>
      <c r="E133" s="211" t="s">
        <v>167</v>
      </c>
      <c r="F133" s="211" t="s">
        <v>168</v>
      </c>
      <c r="G133" s="224" t="s">
        <v>433</v>
      </c>
      <c r="H133" s="226" t="s">
        <v>477</v>
      </c>
      <c r="I133" s="213" t="s">
        <v>477</v>
      </c>
      <c r="J133" s="212"/>
      <c r="K133" s="212" t="s">
        <v>478</v>
      </c>
      <c r="L133" s="214" t="s">
        <v>173</v>
      </c>
      <c r="M133" s="215">
        <v>2015</v>
      </c>
      <c r="N133" s="216">
        <v>2015</v>
      </c>
      <c r="O133" s="217"/>
      <c r="P133" s="217"/>
      <c r="Q133" s="218"/>
      <c r="R133" s="219" t="str">
        <f t="shared" si="2"/>
        <v/>
      </c>
    </row>
    <row r="134" spans="1:18">
      <c r="A134" s="208">
        <v>19001133</v>
      </c>
      <c r="B134" s="209">
        <v>20001133</v>
      </c>
      <c r="C134" s="210"/>
      <c r="D134" s="210"/>
      <c r="E134" s="211" t="s">
        <v>167</v>
      </c>
      <c r="F134" s="211" t="s">
        <v>168</v>
      </c>
      <c r="G134" s="224" t="s">
        <v>433</v>
      </c>
      <c r="H134" s="226" t="s">
        <v>479</v>
      </c>
      <c r="I134" s="213" t="s">
        <v>480</v>
      </c>
      <c r="J134" s="212"/>
      <c r="K134" s="212" t="s">
        <v>481</v>
      </c>
      <c r="L134" s="214" t="s">
        <v>173</v>
      </c>
      <c r="M134" s="215">
        <v>1110</v>
      </c>
      <c r="N134" s="216">
        <v>1110</v>
      </c>
      <c r="O134" s="217"/>
      <c r="P134" s="217"/>
      <c r="Q134" s="218"/>
      <c r="R134" s="219" t="str">
        <f t="shared" si="2"/>
        <v/>
      </c>
    </row>
    <row r="135" spans="1:18">
      <c r="A135" s="208">
        <v>19001134</v>
      </c>
      <c r="B135" s="209">
        <v>20001134</v>
      </c>
      <c r="C135" s="210"/>
      <c r="D135" s="210"/>
      <c r="E135" s="211" t="s">
        <v>167</v>
      </c>
      <c r="F135" s="211" t="s">
        <v>168</v>
      </c>
      <c r="G135" s="224" t="s">
        <v>433</v>
      </c>
      <c r="H135" s="228" t="s">
        <v>479</v>
      </c>
      <c r="I135" s="213" t="s">
        <v>482</v>
      </c>
      <c r="J135" s="212"/>
      <c r="K135" s="212" t="s">
        <v>483</v>
      </c>
      <c r="L135" s="214" t="s">
        <v>173</v>
      </c>
      <c r="M135" s="215">
        <v>692</v>
      </c>
      <c r="N135" s="216">
        <v>692</v>
      </c>
      <c r="O135" s="217"/>
      <c r="P135" s="217"/>
      <c r="Q135" s="218"/>
      <c r="R135" s="219" t="str">
        <f t="shared" si="2"/>
        <v/>
      </c>
    </row>
    <row r="136" spans="1:18">
      <c r="A136" s="208">
        <v>19001135</v>
      </c>
      <c r="B136" s="209">
        <v>20001135</v>
      </c>
      <c r="C136" s="210"/>
      <c r="D136" s="210"/>
      <c r="E136" s="211" t="s">
        <v>167</v>
      </c>
      <c r="F136" s="211" t="s">
        <v>168</v>
      </c>
      <c r="G136" s="224" t="s">
        <v>433</v>
      </c>
      <c r="H136" s="225" t="s">
        <v>484</v>
      </c>
      <c r="I136" s="213" t="s">
        <v>485</v>
      </c>
      <c r="J136" s="212"/>
      <c r="K136" s="212" t="s">
        <v>486</v>
      </c>
      <c r="L136" s="214" t="s">
        <v>173</v>
      </c>
      <c r="M136" s="215">
        <v>1966</v>
      </c>
      <c r="N136" s="216">
        <v>1966</v>
      </c>
      <c r="O136" s="217"/>
      <c r="P136" s="217"/>
      <c r="Q136" s="218"/>
      <c r="R136" s="219" t="str">
        <f t="shared" si="2"/>
        <v/>
      </c>
    </row>
    <row r="137" spans="1:18">
      <c r="A137" s="208">
        <v>19001136</v>
      </c>
      <c r="B137" s="209">
        <v>20001136</v>
      </c>
      <c r="C137" s="210"/>
      <c r="D137" s="210"/>
      <c r="E137" s="211" t="s">
        <v>167</v>
      </c>
      <c r="F137" s="211" t="s">
        <v>168</v>
      </c>
      <c r="G137" s="224" t="s">
        <v>433</v>
      </c>
      <c r="H137" s="225" t="s">
        <v>484</v>
      </c>
      <c r="I137" s="213" t="s">
        <v>487</v>
      </c>
      <c r="J137" s="212"/>
      <c r="K137" s="212" t="s">
        <v>488</v>
      </c>
      <c r="L137" s="214" t="s">
        <v>173</v>
      </c>
      <c r="M137" s="215">
        <v>1414</v>
      </c>
      <c r="N137" s="216">
        <v>1414</v>
      </c>
      <c r="O137" s="217"/>
      <c r="P137" s="217"/>
      <c r="Q137" s="218"/>
      <c r="R137" s="219" t="str">
        <f t="shared" si="2"/>
        <v/>
      </c>
    </row>
    <row r="138" spans="1:18">
      <c r="A138" s="208">
        <v>19001137</v>
      </c>
      <c r="B138" s="209">
        <v>20001137</v>
      </c>
      <c r="C138" s="210"/>
      <c r="D138" s="210"/>
      <c r="E138" s="211" t="s">
        <v>167</v>
      </c>
      <c r="F138" s="211" t="s">
        <v>168</v>
      </c>
      <c r="G138" s="224" t="s">
        <v>433</v>
      </c>
      <c r="H138" s="226" t="s">
        <v>489</v>
      </c>
      <c r="I138" s="213" t="s">
        <v>489</v>
      </c>
      <c r="J138" s="212"/>
      <c r="K138" s="212" t="s">
        <v>490</v>
      </c>
      <c r="L138" s="214" t="s">
        <v>173</v>
      </c>
      <c r="M138" s="215">
        <v>3921</v>
      </c>
      <c r="N138" s="216">
        <v>3921</v>
      </c>
      <c r="O138" s="217"/>
      <c r="P138" s="217"/>
      <c r="Q138" s="218" t="s">
        <v>491</v>
      </c>
      <c r="R138" s="219">
        <f t="shared" si="2"/>
        <v>2865</v>
      </c>
    </row>
    <row r="139" spans="1:18">
      <c r="A139" s="208">
        <v>19001138</v>
      </c>
      <c r="B139" s="209">
        <v>20001138</v>
      </c>
      <c r="C139" s="210"/>
      <c r="D139" s="210"/>
      <c r="E139" s="211" t="s">
        <v>167</v>
      </c>
      <c r="F139" s="211" t="s">
        <v>168</v>
      </c>
      <c r="G139" s="224" t="s">
        <v>492</v>
      </c>
      <c r="H139" s="225" t="s">
        <v>493</v>
      </c>
      <c r="I139" s="213" t="s">
        <v>494</v>
      </c>
      <c r="J139" s="212"/>
      <c r="K139" s="212" t="s">
        <v>495</v>
      </c>
      <c r="L139" s="214" t="s">
        <v>173</v>
      </c>
      <c r="M139" s="215">
        <v>19496</v>
      </c>
      <c r="N139" s="216">
        <v>19496</v>
      </c>
      <c r="O139" s="217"/>
      <c r="P139" s="217"/>
      <c r="Q139" s="218"/>
      <c r="R139" s="219" t="str">
        <f t="shared" si="2"/>
        <v/>
      </c>
    </row>
    <row r="140" spans="1:18">
      <c r="A140" s="208">
        <v>19001139</v>
      </c>
      <c r="B140" s="209">
        <v>20001139</v>
      </c>
      <c r="C140" s="210"/>
      <c r="D140" s="210"/>
      <c r="E140" s="211" t="s">
        <v>167</v>
      </c>
      <c r="F140" s="211" t="s">
        <v>168</v>
      </c>
      <c r="G140" s="224" t="s">
        <v>492</v>
      </c>
      <c r="H140" s="225" t="s">
        <v>493</v>
      </c>
      <c r="I140" s="213" t="s">
        <v>496</v>
      </c>
      <c r="J140" s="212"/>
      <c r="K140" s="212" t="s">
        <v>497</v>
      </c>
      <c r="L140" s="214" t="s">
        <v>173</v>
      </c>
      <c r="M140" s="215">
        <v>14363</v>
      </c>
      <c r="N140" s="216">
        <v>14363</v>
      </c>
      <c r="O140" s="217"/>
      <c r="P140" s="217"/>
      <c r="Q140" s="218"/>
      <c r="R140" s="219" t="str">
        <f t="shared" si="2"/>
        <v/>
      </c>
    </row>
    <row r="141" spans="1:18">
      <c r="A141" s="208">
        <v>19001140</v>
      </c>
      <c r="B141" s="209">
        <v>20001140</v>
      </c>
      <c r="C141" s="210"/>
      <c r="D141" s="210"/>
      <c r="E141" s="211" t="s">
        <v>167</v>
      </c>
      <c r="F141" s="211" t="s">
        <v>168</v>
      </c>
      <c r="G141" s="224" t="s">
        <v>492</v>
      </c>
      <c r="H141" s="225" t="s">
        <v>493</v>
      </c>
      <c r="I141" s="213" t="s">
        <v>498</v>
      </c>
      <c r="J141" s="212"/>
      <c r="K141" s="212" t="s">
        <v>499</v>
      </c>
      <c r="L141" s="214" t="s">
        <v>173</v>
      </c>
      <c r="M141" s="215">
        <v>7487</v>
      </c>
      <c r="N141" s="216">
        <v>7487</v>
      </c>
      <c r="O141" s="217"/>
      <c r="P141" s="217"/>
      <c r="Q141" s="218"/>
      <c r="R141" s="219" t="str">
        <f t="shared" si="2"/>
        <v/>
      </c>
    </row>
    <row r="142" spans="1:18">
      <c r="A142" s="208">
        <v>19001141</v>
      </c>
      <c r="B142" s="209">
        <v>20001141</v>
      </c>
      <c r="C142" s="210"/>
      <c r="D142" s="210"/>
      <c r="E142" s="211" t="s">
        <v>167</v>
      </c>
      <c r="F142" s="211" t="s">
        <v>168</v>
      </c>
      <c r="G142" s="224" t="s">
        <v>492</v>
      </c>
      <c r="H142" s="225" t="s">
        <v>500</v>
      </c>
      <c r="I142" s="213" t="s">
        <v>501</v>
      </c>
      <c r="J142" s="212"/>
      <c r="K142" s="212" t="s">
        <v>502</v>
      </c>
      <c r="L142" s="214" t="s">
        <v>173</v>
      </c>
      <c r="M142" s="215">
        <v>1615343</v>
      </c>
      <c r="N142" s="216">
        <v>1615343</v>
      </c>
      <c r="O142" s="217"/>
      <c r="P142" s="217"/>
      <c r="Q142" s="218"/>
      <c r="R142" s="219" t="str">
        <f t="shared" si="2"/>
        <v/>
      </c>
    </row>
    <row r="143" spans="1:18">
      <c r="A143" s="208">
        <v>19001142</v>
      </c>
      <c r="B143" s="209">
        <v>20001142</v>
      </c>
      <c r="C143" s="210"/>
      <c r="D143" s="210"/>
      <c r="E143" s="211" t="s">
        <v>167</v>
      </c>
      <c r="F143" s="211" t="s">
        <v>168</v>
      </c>
      <c r="G143" s="224" t="s">
        <v>492</v>
      </c>
      <c r="H143" s="225" t="s">
        <v>500</v>
      </c>
      <c r="I143" s="213" t="s">
        <v>503</v>
      </c>
      <c r="J143" s="212"/>
      <c r="K143" s="212" t="s">
        <v>504</v>
      </c>
      <c r="L143" s="214" t="s">
        <v>173</v>
      </c>
      <c r="M143" s="215">
        <v>558426</v>
      </c>
      <c r="N143" s="216">
        <v>558426</v>
      </c>
      <c r="O143" s="217"/>
      <c r="P143" s="217"/>
      <c r="Q143" s="218"/>
      <c r="R143" s="219" t="str">
        <f t="shared" si="2"/>
        <v/>
      </c>
    </row>
    <row r="144" spans="1:18">
      <c r="A144" s="208">
        <v>19001143</v>
      </c>
      <c r="B144" s="209">
        <v>20001143</v>
      </c>
      <c r="C144" s="210"/>
      <c r="D144" s="210"/>
      <c r="E144" s="211" t="s">
        <v>167</v>
      </c>
      <c r="F144" s="211" t="s">
        <v>168</v>
      </c>
      <c r="G144" s="224" t="s">
        <v>492</v>
      </c>
      <c r="H144" s="225" t="s">
        <v>500</v>
      </c>
      <c r="I144" s="213" t="s">
        <v>505</v>
      </c>
      <c r="J144" s="212"/>
      <c r="K144" s="212" t="s">
        <v>506</v>
      </c>
      <c r="L144" s="214" t="s">
        <v>173</v>
      </c>
      <c r="M144" s="215">
        <v>67443</v>
      </c>
      <c r="N144" s="216">
        <v>67443</v>
      </c>
      <c r="O144" s="217"/>
      <c r="P144" s="217"/>
      <c r="Q144" s="218"/>
      <c r="R144" s="219" t="str">
        <f t="shared" si="2"/>
        <v/>
      </c>
    </row>
    <row r="145" spans="1:18">
      <c r="A145" s="208">
        <v>19001144</v>
      </c>
      <c r="B145" s="209">
        <v>20001144</v>
      </c>
      <c r="C145" s="210"/>
      <c r="D145" s="210"/>
      <c r="E145" s="211" t="s">
        <v>167</v>
      </c>
      <c r="F145" s="211" t="s">
        <v>168</v>
      </c>
      <c r="G145" s="224" t="s">
        <v>492</v>
      </c>
      <c r="H145" s="225" t="s">
        <v>500</v>
      </c>
      <c r="I145" s="213" t="s">
        <v>507</v>
      </c>
      <c r="J145" s="212"/>
      <c r="K145" s="212" t="s">
        <v>508</v>
      </c>
      <c r="L145" s="214" t="s">
        <v>173</v>
      </c>
      <c r="M145" s="215">
        <v>8534</v>
      </c>
      <c r="N145" s="216">
        <v>8534</v>
      </c>
      <c r="O145" s="217"/>
      <c r="P145" s="217"/>
      <c r="Q145" s="218"/>
      <c r="R145" s="219" t="str">
        <f t="shared" si="2"/>
        <v/>
      </c>
    </row>
    <row r="146" spans="1:18">
      <c r="A146" s="208">
        <v>19001145</v>
      </c>
      <c r="B146" s="209">
        <v>20001145</v>
      </c>
      <c r="C146" s="210"/>
      <c r="D146" s="210"/>
      <c r="E146" s="211" t="s">
        <v>167</v>
      </c>
      <c r="F146" s="211" t="s">
        <v>168</v>
      </c>
      <c r="G146" s="224" t="s">
        <v>492</v>
      </c>
      <c r="H146" s="225" t="s">
        <v>500</v>
      </c>
      <c r="I146" s="213" t="s">
        <v>509</v>
      </c>
      <c r="J146" s="212"/>
      <c r="K146" s="212" t="s">
        <v>510</v>
      </c>
      <c r="L146" s="214" t="s">
        <v>173</v>
      </c>
      <c r="M146" s="215">
        <v>10664</v>
      </c>
      <c r="N146" s="216">
        <v>10664</v>
      </c>
      <c r="O146" s="217"/>
      <c r="P146" s="217"/>
      <c r="Q146" s="218"/>
      <c r="R146" s="219" t="str">
        <f t="shared" si="2"/>
        <v/>
      </c>
    </row>
    <row r="147" spans="1:18">
      <c r="A147" s="208">
        <v>19001146</v>
      </c>
      <c r="B147" s="209">
        <v>20001146</v>
      </c>
      <c r="C147" s="210"/>
      <c r="D147" s="210"/>
      <c r="E147" s="211" t="s">
        <v>167</v>
      </c>
      <c r="F147" s="211" t="s">
        <v>168</v>
      </c>
      <c r="G147" s="224" t="s">
        <v>492</v>
      </c>
      <c r="H147" s="225" t="s">
        <v>500</v>
      </c>
      <c r="I147" s="213" t="s">
        <v>511</v>
      </c>
      <c r="J147" s="212"/>
      <c r="K147" s="212" t="s">
        <v>512</v>
      </c>
      <c r="L147" s="214" t="s">
        <v>173</v>
      </c>
      <c r="M147" s="215">
        <v>6226</v>
      </c>
      <c r="N147" s="216">
        <v>6226</v>
      </c>
      <c r="O147" s="217"/>
      <c r="P147" s="217"/>
      <c r="Q147" s="218"/>
      <c r="R147" s="219" t="str">
        <f t="shared" si="2"/>
        <v/>
      </c>
    </row>
    <row r="148" spans="1:18">
      <c r="A148" s="208">
        <v>19001147</v>
      </c>
      <c r="B148" s="209">
        <v>20001147</v>
      </c>
      <c r="C148" s="210"/>
      <c r="D148" s="210"/>
      <c r="E148" s="211" t="s">
        <v>167</v>
      </c>
      <c r="F148" s="211" t="s">
        <v>168</v>
      </c>
      <c r="G148" s="224" t="s">
        <v>492</v>
      </c>
      <c r="H148" s="225" t="s">
        <v>500</v>
      </c>
      <c r="I148" s="213" t="s">
        <v>513</v>
      </c>
      <c r="J148" s="212"/>
      <c r="K148" s="212" t="s">
        <v>514</v>
      </c>
      <c r="L148" s="214" t="s">
        <v>173</v>
      </c>
      <c r="M148" s="215">
        <v>2841</v>
      </c>
      <c r="N148" s="216">
        <v>2841</v>
      </c>
      <c r="O148" s="217"/>
      <c r="P148" s="217"/>
      <c r="Q148" s="218"/>
      <c r="R148" s="219" t="str">
        <f t="shared" si="2"/>
        <v/>
      </c>
    </row>
    <row r="149" spans="1:18">
      <c r="A149" s="208">
        <v>19001148</v>
      </c>
      <c r="B149" s="209">
        <v>20001148</v>
      </c>
      <c r="C149" s="210"/>
      <c r="D149" s="210"/>
      <c r="E149" s="211" t="s">
        <v>167</v>
      </c>
      <c r="F149" s="211" t="s">
        <v>168</v>
      </c>
      <c r="G149" s="224" t="s">
        <v>492</v>
      </c>
      <c r="H149" s="225" t="s">
        <v>500</v>
      </c>
      <c r="I149" s="213" t="s">
        <v>515</v>
      </c>
      <c r="J149" s="212"/>
      <c r="K149" s="212" t="s">
        <v>516</v>
      </c>
      <c r="L149" s="214" t="s">
        <v>173</v>
      </c>
      <c r="M149" s="215">
        <v>50734</v>
      </c>
      <c r="N149" s="216">
        <v>50734</v>
      </c>
      <c r="O149" s="217"/>
      <c r="P149" s="217"/>
      <c r="Q149" s="218"/>
      <c r="R149" s="219" t="str">
        <f t="shared" si="2"/>
        <v/>
      </c>
    </row>
    <row r="150" spans="1:18">
      <c r="A150" s="208">
        <v>19001149</v>
      </c>
      <c r="B150" s="209">
        <v>20001149</v>
      </c>
      <c r="C150" s="210"/>
      <c r="D150" s="210"/>
      <c r="E150" s="211" t="s">
        <v>167</v>
      </c>
      <c r="F150" s="211" t="s">
        <v>168</v>
      </c>
      <c r="G150" s="224" t="s">
        <v>492</v>
      </c>
      <c r="H150" s="225" t="s">
        <v>500</v>
      </c>
      <c r="I150" s="213" t="s">
        <v>517</v>
      </c>
      <c r="J150" s="212"/>
      <c r="K150" s="212" t="s">
        <v>518</v>
      </c>
      <c r="L150" s="214" t="s">
        <v>173</v>
      </c>
      <c r="M150" s="215">
        <v>62459</v>
      </c>
      <c r="N150" s="216">
        <v>62459</v>
      </c>
      <c r="O150" s="217"/>
      <c r="P150" s="217"/>
      <c r="Q150" s="218"/>
      <c r="R150" s="219" t="str">
        <f t="shared" si="2"/>
        <v/>
      </c>
    </row>
    <row r="151" spans="1:18">
      <c r="A151" s="208">
        <v>19001150</v>
      </c>
      <c r="B151" s="209">
        <v>20001150</v>
      </c>
      <c r="C151" s="210"/>
      <c r="D151" s="210"/>
      <c r="E151" s="211" t="s">
        <v>167</v>
      </c>
      <c r="F151" s="211" t="s">
        <v>168</v>
      </c>
      <c r="G151" s="224" t="s">
        <v>492</v>
      </c>
      <c r="H151" s="225" t="s">
        <v>500</v>
      </c>
      <c r="I151" s="213" t="s">
        <v>519</v>
      </c>
      <c r="J151" s="212"/>
      <c r="K151" s="212" t="s">
        <v>520</v>
      </c>
      <c r="L151" s="214" t="s">
        <v>173</v>
      </c>
      <c r="M151" s="215">
        <v>14701</v>
      </c>
      <c r="N151" s="216">
        <v>14701</v>
      </c>
      <c r="O151" s="217"/>
      <c r="P151" s="217"/>
      <c r="Q151" s="218"/>
      <c r="R151" s="219" t="str">
        <f t="shared" si="2"/>
        <v/>
      </c>
    </row>
    <row r="152" spans="1:18">
      <c r="A152" s="208">
        <v>19001151</v>
      </c>
      <c r="B152" s="209">
        <v>20001151</v>
      </c>
      <c r="C152" s="210"/>
      <c r="D152" s="210"/>
      <c r="E152" s="211" t="s">
        <v>167</v>
      </c>
      <c r="F152" s="211" t="s">
        <v>168</v>
      </c>
      <c r="G152" s="224" t="s">
        <v>492</v>
      </c>
      <c r="H152" s="225" t="s">
        <v>500</v>
      </c>
      <c r="I152" s="213" t="s">
        <v>521</v>
      </c>
      <c r="J152" s="212"/>
      <c r="K152" s="212" t="s">
        <v>522</v>
      </c>
      <c r="L152" s="214" t="s">
        <v>173</v>
      </c>
      <c r="M152" s="215">
        <v>66545</v>
      </c>
      <c r="N152" s="216">
        <v>66545</v>
      </c>
      <c r="O152" s="217"/>
      <c r="P152" s="217"/>
      <c r="Q152" s="218"/>
      <c r="R152" s="219" t="str">
        <f t="shared" si="2"/>
        <v/>
      </c>
    </row>
    <row r="153" spans="1:18">
      <c r="A153" s="208">
        <v>19001152</v>
      </c>
      <c r="B153" s="209">
        <v>20001152</v>
      </c>
      <c r="C153" s="210"/>
      <c r="D153" s="210"/>
      <c r="E153" s="211" t="s">
        <v>167</v>
      </c>
      <c r="F153" s="211" t="s">
        <v>168</v>
      </c>
      <c r="G153" s="224" t="s">
        <v>492</v>
      </c>
      <c r="H153" s="225" t="s">
        <v>500</v>
      </c>
      <c r="I153" s="213" t="s">
        <v>523</v>
      </c>
      <c r="J153" s="212"/>
      <c r="K153" s="212" t="s">
        <v>524</v>
      </c>
      <c r="L153" s="214" t="s">
        <v>173</v>
      </c>
      <c r="M153" s="215">
        <v>5285</v>
      </c>
      <c r="N153" s="216">
        <v>5285</v>
      </c>
      <c r="O153" s="217"/>
      <c r="P153" s="217"/>
      <c r="Q153" s="218"/>
      <c r="R153" s="219" t="str">
        <f t="shared" si="2"/>
        <v/>
      </c>
    </row>
    <row r="154" spans="1:18">
      <c r="A154" s="208">
        <v>19001153</v>
      </c>
      <c r="B154" s="209">
        <v>20001153</v>
      </c>
      <c r="C154" s="210"/>
      <c r="D154" s="210"/>
      <c r="E154" s="211" t="s">
        <v>167</v>
      </c>
      <c r="F154" s="211" t="s">
        <v>168</v>
      </c>
      <c r="G154" s="224" t="s">
        <v>492</v>
      </c>
      <c r="H154" s="225" t="s">
        <v>500</v>
      </c>
      <c r="I154" s="213" t="s">
        <v>525</v>
      </c>
      <c r="J154" s="212"/>
      <c r="K154" s="212" t="s">
        <v>526</v>
      </c>
      <c r="L154" s="214" t="s">
        <v>173</v>
      </c>
      <c r="M154" s="215">
        <v>68790</v>
      </c>
      <c r="N154" s="216">
        <v>68790</v>
      </c>
      <c r="O154" s="217"/>
      <c r="P154" s="217"/>
      <c r="Q154" s="218"/>
      <c r="R154" s="219" t="str">
        <f t="shared" si="2"/>
        <v/>
      </c>
    </row>
    <row r="155" spans="1:18">
      <c r="A155" s="208">
        <v>19001154</v>
      </c>
      <c r="B155" s="209">
        <v>20001154</v>
      </c>
      <c r="C155" s="210"/>
      <c r="D155" s="210"/>
      <c r="E155" s="211" t="s">
        <v>167</v>
      </c>
      <c r="F155" s="211" t="s">
        <v>168</v>
      </c>
      <c r="G155" s="224" t="s">
        <v>492</v>
      </c>
      <c r="H155" s="225" t="s">
        <v>500</v>
      </c>
      <c r="I155" s="213" t="s">
        <v>527</v>
      </c>
      <c r="J155" s="212"/>
      <c r="K155" s="212" t="s">
        <v>528</v>
      </c>
      <c r="L155" s="214" t="s">
        <v>173</v>
      </c>
      <c r="M155" s="215">
        <v>32954</v>
      </c>
      <c r="N155" s="216">
        <v>32954</v>
      </c>
      <c r="O155" s="217"/>
      <c r="P155" s="217"/>
      <c r="Q155" s="218"/>
      <c r="R155" s="219" t="str">
        <f t="shared" si="2"/>
        <v/>
      </c>
    </row>
    <row r="156" spans="1:18">
      <c r="A156" s="208">
        <v>19001155</v>
      </c>
      <c r="B156" s="209">
        <v>20001155</v>
      </c>
      <c r="C156" s="210"/>
      <c r="D156" s="210"/>
      <c r="E156" s="211" t="s">
        <v>167</v>
      </c>
      <c r="F156" s="211" t="s">
        <v>168</v>
      </c>
      <c r="G156" s="224" t="s">
        <v>492</v>
      </c>
      <c r="H156" s="225" t="s">
        <v>529</v>
      </c>
      <c r="I156" s="213" t="s">
        <v>530</v>
      </c>
      <c r="J156" s="212"/>
      <c r="K156" s="212" t="s">
        <v>531</v>
      </c>
      <c r="L156" s="214" t="s">
        <v>173</v>
      </c>
      <c r="M156" s="215">
        <v>54603</v>
      </c>
      <c r="N156" s="216">
        <v>54603</v>
      </c>
      <c r="O156" s="217"/>
      <c r="P156" s="217"/>
      <c r="Q156" s="218"/>
      <c r="R156" s="219" t="str">
        <f t="shared" si="2"/>
        <v/>
      </c>
    </row>
    <row r="157" spans="1:18">
      <c r="A157" s="208">
        <v>19001156</v>
      </c>
      <c r="B157" s="209">
        <v>20001156</v>
      </c>
      <c r="C157" s="210"/>
      <c r="D157" s="210"/>
      <c r="E157" s="211" t="s">
        <v>167</v>
      </c>
      <c r="F157" s="211" t="s">
        <v>168</v>
      </c>
      <c r="G157" s="224" t="s">
        <v>492</v>
      </c>
      <c r="H157" s="225" t="s">
        <v>529</v>
      </c>
      <c r="I157" s="213" t="s">
        <v>532</v>
      </c>
      <c r="J157" s="212"/>
      <c r="K157" s="212" t="s">
        <v>533</v>
      </c>
      <c r="L157" s="214" t="s">
        <v>173</v>
      </c>
      <c r="M157" s="215">
        <v>48793</v>
      </c>
      <c r="N157" s="216">
        <v>48793</v>
      </c>
      <c r="O157" s="217"/>
      <c r="P157" s="217"/>
      <c r="Q157" s="218"/>
      <c r="R157" s="219" t="str">
        <f t="shared" si="2"/>
        <v/>
      </c>
    </row>
    <row r="158" spans="1:18">
      <c r="A158" s="208">
        <v>19001157</v>
      </c>
      <c r="B158" s="209">
        <v>20001157</v>
      </c>
      <c r="C158" s="210"/>
      <c r="D158" s="210"/>
      <c r="E158" s="211" t="s">
        <v>167</v>
      </c>
      <c r="F158" s="211" t="s">
        <v>168</v>
      </c>
      <c r="G158" s="224" t="s">
        <v>492</v>
      </c>
      <c r="H158" s="225" t="s">
        <v>529</v>
      </c>
      <c r="I158" s="213" t="s">
        <v>534</v>
      </c>
      <c r="J158" s="212"/>
      <c r="K158" s="212" t="s">
        <v>535</v>
      </c>
      <c r="L158" s="214" t="s">
        <v>173</v>
      </c>
      <c r="M158" s="215">
        <v>136310</v>
      </c>
      <c r="N158" s="216">
        <v>136310</v>
      </c>
      <c r="O158" s="217"/>
      <c r="P158" s="217"/>
      <c r="Q158" s="218"/>
      <c r="R158" s="219" t="str">
        <f t="shared" si="2"/>
        <v/>
      </c>
    </row>
    <row r="159" spans="1:18">
      <c r="A159" s="208">
        <v>19001158</v>
      </c>
      <c r="B159" s="209">
        <v>20001158</v>
      </c>
      <c r="C159" s="210"/>
      <c r="D159" s="210"/>
      <c r="E159" s="211" t="s">
        <v>167</v>
      </c>
      <c r="F159" s="211" t="s">
        <v>168</v>
      </c>
      <c r="G159" s="224" t="s">
        <v>492</v>
      </c>
      <c r="H159" s="225" t="s">
        <v>529</v>
      </c>
      <c r="I159" s="213" t="s">
        <v>536</v>
      </c>
      <c r="J159" s="212"/>
      <c r="K159" s="212" t="s">
        <v>537</v>
      </c>
      <c r="L159" s="214" t="s">
        <v>173</v>
      </c>
      <c r="M159" s="215">
        <v>16450</v>
      </c>
      <c r="N159" s="216">
        <v>16450</v>
      </c>
      <c r="O159" s="217"/>
      <c r="P159" s="217"/>
      <c r="Q159" s="218"/>
      <c r="R159" s="219" t="str">
        <f t="shared" si="2"/>
        <v/>
      </c>
    </row>
    <row r="160" spans="1:18">
      <c r="A160" s="208">
        <v>19001159</v>
      </c>
      <c r="B160" s="209">
        <v>20001159</v>
      </c>
      <c r="C160" s="210"/>
      <c r="D160" s="210"/>
      <c r="E160" s="211" t="s">
        <v>167</v>
      </c>
      <c r="F160" s="211" t="s">
        <v>168</v>
      </c>
      <c r="G160" s="224" t="s">
        <v>492</v>
      </c>
      <c r="H160" s="226" t="s">
        <v>538</v>
      </c>
      <c r="I160" s="213" t="s">
        <v>539</v>
      </c>
      <c r="J160" s="212"/>
      <c r="K160" s="212" t="s">
        <v>540</v>
      </c>
      <c r="L160" s="214" t="s">
        <v>173</v>
      </c>
      <c r="M160" s="215">
        <v>10715</v>
      </c>
      <c r="N160" s="216">
        <v>10715</v>
      </c>
      <c r="O160" s="217"/>
      <c r="P160" s="217"/>
      <c r="Q160" s="218"/>
      <c r="R160" s="219" t="str">
        <f t="shared" si="2"/>
        <v/>
      </c>
    </row>
    <row r="161" spans="1:18">
      <c r="A161" s="208">
        <v>19001160</v>
      </c>
      <c r="B161" s="209">
        <v>20001160</v>
      </c>
      <c r="C161" s="210"/>
      <c r="D161" s="210"/>
      <c r="E161" s="211" t="s">
        <v>167</v>
      </c>
      <c r="F161" s="211" t="s">
        <v>168</v>
      </c>
      <c r="G161" s="224" t="s">
        <v>492</v>
      </c>
      <c r="H161" s="225" t="s">
        <v>541</v>
      </c>
      <c r="I161" s="213" t="s">
        <v>542</v>
      </c>
      <c r="J161" s="212"/>
      <c r="K161" s="212" t="s">
        <v>543</v>
      </c>
      <c r="L161" s="214" t="s">
        <v>173</v>
      </c>
      <c r="M161" s="215">
        <v>691678</v>
      </c>
      <c r="N161" s="216">
        <v>691678</v>
      </c>
      <c r="O161" s="217"/>
      <c r="P161" s="217"/>
      <c r="Q161" s="218"/>
      <c r="R161" s="219" t="str">
        <f t="shared" si="2"/>
        <v/>
      </c>
    </row>
    <row r="162" spans="1:18">
      <c r="A162" s="208">
        <v>19001161</v>
      </c>
      <c r="B162" s="209">
        <v>20001161</v>
      </c>
      <c r="C162" s="210"/>
      <c r="D162" s="210"/>
      <c r="E162" s="211" t="s">
        <v>167</v>
      </c>
      <c r="F162" s="211" t="s">
        <v>168</v>
      </c>
      <c r="G162" s="224" t="s">
        <v>492</v>
      </c>
      <c r="H162" s="225" t="s">
        <v>541</v>
      </c>
      <c r="I162" s="213" t="s">
        <v>544</v>
      </c>
      <c r="J162" s="212"/>
      <c r="K162" s="212" t="s">
        <v>545</v>
      </c>
      <c r="L162" s="214" t="s">
        <v>173</v>
      </c>
      <c r="M162" s="215">
        <v>951299</v>
      </c>
      <c r="N162" s="216">
        <v>951299</v>
      </c>
      <c r="O162" s="217"/>
      <c r="P162" s="217"/>
      <c r="Q162" s="218"/>
      <c r="R162" s="219" t="str">
        <f t="shared" si="2"/>
        <v/>
      </c>
    </row>
    <row r="163" spans="1:18">
      <c r="A163" s="208">
        <v>19001162</v>
      </c>
      <c r="B163" s="209">
        <v>20001162</v>
      </c>
      <c r="C163" s="210"/>
      <c r="D163" s="210"/>
      <c r="E163" s="211" t="s">
        <v>167</v>
      </c>
      <c r="F163" s="211" t="s">
        <v>168</v>
      </c>
      <c r="G163" s="224" t="s">
        <v>492</v>
      </c>
      <c r="H163" s="225" t="s">
        <v>541</v>
      </c>
      <c r="I163" s="213" t="s">
        <v>546</v>
      </c>
      <c r="J163" s="212"/>
      <c r="K163" s="212" t="s">
        <v>547</v>
      </c>
      <c r="L163" s="214" t="s">
        <v>173</v>
      </c>
      <c r="M163" s="215">
        <v>1134710</v>
      </c>
      <c r="N163" s="216">
        <v>1134710</v>
      </c>
      <c r="O163" s="217"/>
      <c r="P163" s="217"/>
      <c r="Q163" s="218"/>
      <c r="R163" s="219" t="str">
        <f t="shared" si="2"/>
        <v/>
      </c>
    </row>
    <row r="164" spans="1:18">
      <c r="A164" s="208">
        <v>19001163</v>
      </c>
      <c r="B164" s="209">
        <v>20001163</v>
      </c>
      <c r="C164" s="210"/>
      <c r="D164" s="210"/>
      <c r="E164" s="211" t="s">
        <v>167</v>
      </c>
      <c r="F164" s="211" t="s">
        <v>168</v>
      </c>
      <c r="G164" s="224" t="s">
        <v>492</v>
      </c>
      <c r="H164" s="225" t="s">
        <v>541</v>
      </c>
      <c r="I164" s="213" t="s">
        <v>548</v>
      </c>
      <c r="J164" s="212"/>
      <c r="K164" s="212" t="s">
        <v>549</v>
      </c>
      <c r="L164" s="214" t="s">
        <v>173</v>
      </c>
      <c r="M164" s="215">
        <v>31710</v>
      </c>
      <c r="N164" s="216">
        <v>31710</v>
      </c>
      <c r="O164" s="217"/>
      <c r="P164" s="217"/>
      <c r="Q164" s="218"/>
      <c r="R164" s="219" t="str">
        <f t="shared" si="2"/>
        <v/>
      </c>
    </row>
    <row r="165" spans="1:18">
      <c r="A165" s="208">
        <v>19001164</v>
      </c>
      <c r="B165" s="209">
        <v>20001164</v>
      </c>
      <c r="C165" s="210"/>
      <c r="D165" s="210"/>
      <c r="E165" s="211" t="s">
        <v>167</v>
      </c>
      <c r="F165" s="211" t="s">
        <v>168</v>
      </c>
      <c r="G165" s="224" t="s">
        <v>492</v>
      </c>
      <c r="H165" s="225" t="s">
        <v>550</v>
      </c>
      <c r="I165" s="213" t="s">
        <v>551</v>
      </c>
      <c r="J165" s="212"/>
      <c r="K165" s="212" t="s">
        <v>552</v>
      </c>
      <c r="L165" s="214" t="s">
        <v>173</v>
      </c>
      <c r="M165" s="215">
        <v>40176</v>
      </c>
      <c r="N165" s="216">
        <v>40176</v>
      </c>
      <c r="O165" s="217"/>
      <c r="P165" s="217"/>
      <c r="Q165" s="218"/>
      <c r="R165" s="219" t="str">
        <f t="shared" si="2"/>
        <v/>
      </c>
    </row>
    <row r="166" spans="1:18">
      <c r="A166" s="208">
        <v>19001165</v>
      </c>
      <c r="B166" s="209">
        <v>20001165</v>
      </c>
      <c r="C166" s="210"/>
      <c r="D166" s="210"/>
      <c r="E166" s="211" t="s">
        <v>167</v>
      </c>
      <c r="F166" s="211" t="s">
        <v>168</v>
      </c>
      <c r="G166" s="224" t="s">
        <v>492</v>
      </c>
      <c r="H166" s="225" t="s">
        <v>550</v>
      </c>
      <c r="I166" s="213" t="s">
        <v>553</v>
      </c>
      <c r="J166" s="212"/>
      <c r="K166" s="212" t="s">
        <v>554</v>
      </c>
      <c r="L166" s="214" t="s">
        <v>173</v>
      </c>
      <c r="M166" s="215">
        <v>7992</v>
      </c>
      <c r="N166" s="216">
        <v>7992</v>
      </c>
      <c r="O166" s="217"/>
      <c r="P166" s="217"/>
      <c r="Q166" s="218"/>
      <c r="R166" s="219" t="str">
        <f t="shared" si="2"/>
        <v/>
      </c>
    </row>
    <row r="167" spans="1:18">
      <c r="A167" s="208">
        <v>19001166</v>
      </c>
      <c r="B167" s="209">
        <v>20001166</v>
      </c>
      <c r="C167" s="210"/>
      <c r="D167" s="210"/>
      <c r="E167" s="211" t="s">
        <v>167</v>
      </c>
      <c r="F167" s="211" t="s">
        <v>168</v>
      </c>
      <c r="G167" s="224" t="s">
        <v>555</v>
      </c>
      <c r="H167" s="225" t="s">
        <v>556</v>
      </c>
      <c r="I167" s="213" t="s">
        <v>557</v>
      </c>
      <c r="J167" s="212"/>
      <c r="K167" s="212" t="s">
        <v>558</v>
      </c>
      <c r="L167" s="214" t="s">
        <v>173</v>
      </c>
      <c r="M167" s="215">
        <v>26128</v>
      </c>
      <c r="N167" s="216">
        <v>26128</v>
      </c>
      <c r="O167" s="217"/>
      <c r="P167" s="217"/>
      <c r="Q167" s="218"/>
      <c r="R167" s="219" t="str">
        <f t="shared" si="2"/>
        <v/>
      </c>
    </row>
    <row r="168" spans="1:18">
      <c r="A168" s="208">
        <v>19001167</v>
      </c>
      <c r="B168" s="209">
        <v>20001167</v>
      </c>
      <c r="C168" s="210"/>
      <c r="D168" s="210"/>
      <c r="E168" s="211" t="s">
        <v>167</v>
      </c>
      <c r="F168" s="211" t="s">
        <v>168</v>
      </c>
      <c r="G168" s="224" t="s">
        <v>555</v>
      </c>
      <c r="H168" s="225" t="s">
        <v>556</v>
      </c>
      <c r="I168" s="213" t="s">
        <v>559</v>
      </c>
      <c r="J168" s="212"/>
      <c r="K168" s="212" t="s">
        <v>560</v>
      </c>
      <c r="L168" s="214" t="s">
        <v>173</v>
      </c>
      <c r="M168" s="215">
        <v>26659</v>
      </c>
      <c r="N168" s="216">
        <v>26659</v>
      </c>
      <c r="O168" s="217"/>
      <c r="P168" s="217"/>
      <c r="Q168" s="218"/>
      <c r="R168" s="219" t="str">
        <f t="shared" si="2"/>
        <v/>
      </c>
    </row>
    <row r="169" spans="1:18">
      <c r="A169" s="208">
        <v>19001168</v>
      </c>
      <c r="B169" s="209">
        <v>20001168</v>
      </c>
      <c r="C169" s="210"/>
      <c r="D169" s="210"/>
      <c r="E169" s="211" t="s">
        <v>167</v>
      </c>
      <c r="F169" s="211" t="s">
        <v>168</v>
      </c>
      <c r="G169" s="224" t="s">
        <v>555</v>
      </c>
      <c r="H169" s="225" t="s">
        <v>556</v>
      </c>
      <c r="I169" s="213" t="s">
        <v>561</v>
      </c>
      <c r="J169" s="212"/>
      <c r="K169" s="212" t="s">
        <v>562</v>
      </c>
      <c r="L169" s="214" t="s">
        <v>173</v>
      </c>
      <c r="M169" s="215">
        <v>10323</v>
      </c>
      <c r="N169" s="216">
        <v>10323</v>
      </c>
      <c r="O169" s="217"/>
      <c r="P169" s="217"/>
      <c r="Q169" s="218"/>
      <c r="R169" s="219" t="str">
        <f t="shared" si="2"/>
        <v/>
      </c>
    </row>
    <row r="170" spans="1:18">
      <c r="A170" s="208">
        <v>19001169</v>
      </c>
      <c r="B170" s="209">
        <v>20001169</v>
      </c>
      <c r="C170" s="210"/>
      <c r="D170" s="210"/>
      <c r="E170" s="211" t="s">
        <v>167</v>
      </c>
      <c r="F170" s="211" t="s">
        <v>168</v>
      </c>
      <c r="G170" s="224" t="s">
        <v>555</v>
      </c>
      <c r="H170" s="225" t="s">
        <v>556</v>
      </c>
      <c r="I170" s="213" t="s">
        <v>563</v>
      </c>
      <c r="J170" s="212"/>
      <c r="K170" s="212" t="s">
        <v>564</v>
      </c>
      <c r="L170" s="214" t="s">
        <v>173</v>
      </c>
      <c r="M170" s="215">
        <v>13965</v>
      </c>
      <c r="N170" s="216">
        <v>13965</v>
      </c>
      <c r="O170" s="217"/>
      <c r="P170" s="217"/>
      <c r="Q170" s="218"/>
      <c r="R170" s="219" t="str">
        <f t="shared" si="2"/>
        <v/>
      </c>
    </row>
    <row r="171" spans="1:18">
      <c r="A171" s="208">
        <v>19001170</v>
      </c>
      <c r="B171" s="209">
        <v>20001170</v>
      </c>
      <c r="C171" s="210"/>
      <c r="D171" s="210"/>
      <c r="E171" s="211" t="s">
        <v>167</v>
      </c>
      <c r="F171" s="211" t="s">
        <v>168</v>
      </c>
      <c r="G171" s="224" t="s">
        <v>555</v>
      </c>
      <c r="H171" s="225" t="s">
        <v>556</v>
      </c>
      <c r="I171" s="213" t="s">
        <v>565</v>
      </c>
      <c r="J171" s="212"/>
      <c r="K171" s="212" t="s">
        <v>566</v>
      </c>
      <c r="L171" s="214" t="s">
        <v>173</v>
      </c>
      <c r="M171" s="215">
        <v>18387</v>
      </c>
      <c r="N171" s="216">
        <v>18387</v>
      </c>
      <c r="O171" s="217"/>
      <c r="P171" s="217"/>
      <c r="Q171" s="218"/>
      <c r="R171" s="219" t="str">
        <f t="shared" si="2"/>
        <v/>
      </c>
    </row>
    <row r="172" spans="1:18">
      <c r="A172" s="208">
        <v>19001171</v>
      </c>
      <c r="B172" s="209">
        <v>20001171</v>
      </c>
      <c r="C172" s="210"/>
      <c r="D172" s="210"/>
      <c r="E172" s="211" t="s">
        <v>167</v>
      </c>
      <c r="F172" s="211" t="s">
        <v>168</v>
      </c>
      <c r="G172" s="224" t="s">
        <v>555</v>
      </c>
      <c r="H172" s="225" t="s">
        <v>556</v>
      </c>
      <c r="I172" s="213" t="s">
        <v>567</v>
      </c>
      <c r="J172" s="212"/>
      <c r="K172" s="212" t="s">
        <v>568</v>
      </c>
      <c r="L172" s="214" t="s">
        <v>173</v>
      </c>
      <c r="M172" s="215">
        <v>74191</v>
      </c>
      <c r="N172" s="216">
        <v>74191</v>
      </c>
      <c r="O172" s="217"/>
      <c r="P172" s="217"/>
      <c r="Q172" s="218"/>
      <c r="R172" s="219" t="str">
        <f t="shared" si="2"/>
        <v/>
      </c>
    </row>
    <row r="173" spans="1:18">
      <c r="A173" s="208">
        <v>19001172</v>
      </c>
      <c r="B173" s="209">
        <v>20001172</v>
      </c>
      <c r="C173" s="210"/>
      <c r="D173" s="210"/>
      <c r="E173" s="211" t="s">
        <v>167</v>
      </c>
      <c r="F173" s="211" t="s">
        <v>168</v>
      </c>
      <c r="G173" s="224" t="s">
        <v>555</v>
      </c>
      <c r="H173" s="225" t="s">
        <v>556</v>
      </c>
      <c r="I173" s="213" t="s">
        <v>569</v>
      </c>
      <c r="J173" s="212"/>
      <c r="K173" s="212" t="s">
        <v>570</v>
      </c>
      <c r="L173" s="214" t="s">
        <v>173</v>
      </c>
      <c r="M173" s="215">
        <v>76971</v>
      </c>
      <c r="N173" s="216">
        <v>76971</v>
      </c>
      <c r="O173" s="217"/>
      <c r="P173" s="217"/>
      <c r="Q173" s="218"/>
      <c r="R173" s="219" t="str">
        <f t="shared" si="2"/>
        <v/>
      </c>
    </row>
    <row r="174" spans="1:18">
      <c r="A174" s="208">
        <v>19001173</v>
      </c>
      <c r="B174" s="209">
        <v>20001173</v>
      </c>
      <c r="C174" s="210"/>
      <c r="D174" s="210"/>
      <c r="E174" s="211" t="s">
        <v>167</v>
      </c>
      <c r="F174" s="211" t="s">
        <v>168</v>
      </c>
      <c r="G174" s="224" t="s">
        <v>555</v>
      </c>
      <c r="H174" s="225" t="s">
        <v>556</v>
      </c>
      <c r="I174" s="213" t="s">
        <v>571</v>
      </c>
      <c r="J174" s="212"/>
      <c r="K174" s="212" t="s">
        <v>572</v>
      </c>
      <c r="L174" s="214" t="s">
        <v>173</v>
      </c>
      <c r="M174" s="215">
        <v>245891</v>
      </c>
      <c r="N174" s="216">
        <v>245891</v>
      </c>
      <c r="O174" s="217"/>
      <c r="P174" s="217"/>
      <c r="Q174" s="218"/>
      <c r="R174" s="219" t="str">
        <f t="shared" si="2"/>
        <v/>
      </c>
    </row>
    <row r="175" spans="1:18">
      <c r="A175" s="208">
        <v>19001174</v>
      </c>
      <c r="B175" s="209">
        <v>20001174</v>
      </c>
      <c r="C175" s="210"/>
      <c r="D175" s="210"/>
      <c r="E175" s="211" t="s">
        <v>167</v>
      </c>
      <c r="F175" s="211" t="s">
        <v>168</v>
      </c>
      <c r="G175" s="224" t="s">
        <v>555</v>
      </c>
      <c r="H175" s="225" t="s">
        <v>556</v>
      </c>
      <c r="I175" s="213" t="s">
        <v>573</v>
      </c>
      <c r="J175" s="212"/>
      <c r="K175" s="212" t="s">
        <v>574</v>
      </c>
      <c r="L175" s="214" t="s">
        <v>173</v>
      </c>
      <c r="M175" s="215">
        <v>143444</v>
      </c>
      <c r="N175" s="216">
        <v>143444</v>
      </c>
      <c r="O175" s="217"/>
      <c r="P175" s="217"/>
      <c r="Q175" s="218"/>
      <c r="R175" s="219" t="str">
        <f t="shared" si="2"/>
        <v/>
      </c>
    </row>
    <row r="176" spans="1:18">
      <c r="A176" s="208">
        <v>19001175</v>
      </c>
      <c r="B176" s="209">
        <v>20001175</v>
      </c>
      <c r="C176" s="210"/>
      <c r="D176" s="210"/>
      <c r="E176" s="211" t="s">
        <v>167</v>
      </c>
      <c r="F176" s="211" t="s">
        <v>168</v>
      </c>
      <c r="G176" s="224" t="s">
        <v>555</v>
      </c>
      <c r="H176" s="225" t="s">
        <v>556</v>
      </c>
      <c r="I176" s="213" t="s">
        <v>575</v>
      </c>
      <c r="J176" s="212"/>
      <c r="K176" s="212" t="s">
        <v>576</v>
      </c>
      <c r="L176" s="214" t="s">
        <v>173</v>
      </c>
      <c r="M176" s="215">
        <v>56738</v>
      </c>
      <c r="N176" s="216">
        <v>56738</v>
      </c>
      <c r="O176" s="217"/>
      <c r="P176" s="217"/>
      <c r="Q176" s="218"/>
      <c r="R176" s="219" t="str">
        <f t="shared" si="2"/>
        <v/>
      </c>
    </row>
    <row r="177" spans="1:18">
      <c r="A177" s="208">
        <v>19001176</v>
      </c>
      <c r="B177" s="209">
        <v>20001176</v>
      </c>
      <c r="C177" s="210"/>
      <c r="D177" s="210"/>
      <c r="E177" s="211" t="s">
        <v>167</v>
      </c>
      <c r="F177" s="211" t="s">
        <v>168</v>
      </c>
      <c r="G177" s="224" t="s">
        <v>555</v>
      </c>
      <c r="H177" s="225" t="s">
        <v>556</v>
      </c>
      <c r="I177" s="213" t="s">
        <v>577</v>
      </c>
      <c r="J177" s="212"/>
      <c r="K177" s="212" t="s">
        <v>578</v>
      </c>
      <c r="L177" s="214" t="s">
        <v>173</v>
      </c>
      <c r="M177" s="215">
        <v>22743</v>
      </c>
      <c r="N177" s="216">
        <v>22743</v>
      </c>
      <c r="O177" s="217"/>
      <c r="P177" s="217"/>
      <c r="Q177" s="218"/>
      <c r="R177" s="219" t="str">
        <f t="shared" si="2"/>
        <v/>
      </c>
    </row>
    <row r="178" spans="1:18">
      <c r="A178" s="208">
        <v>19001177</v>
      </c>
      <c r="B178" s="209">
        <v>20001177</v>
      </c>
      <c r="C178" s="210"/>
      <c r="D178" s="210"/>
      <c r="E178" s="211" t="s">
        <v>167</v>
      </c>
      <c r="F178" s="211" t="s">
        <v>168</v>
      </c>
      <c r="G178" s="224" t="s">
        <v>555</v>
      </c>
      <c r="H178" s="225" t="s">
        <v>556</v>
      </c>
      <c r="I178" s="213" t="s">
        <v>579</v>
      </c>
      <c r="J178" s="212"/>
      <c r="K178" s="212" t="s">
        <v>580</v>
      </c>
      <c r="L178" s="214" t="s">
        <v>173</v>
      </c>
      <c r="M178" s="215">
        <v>66464</v>
      </c>
      <c r="N178" s="216">
        <v>66464</v>
      </c>
      <c r="O178" s="217"/>
      <c r="P178" s="217"/>
      <c r="Q178" s="218"/>
      <c r="R178" s="219" t="str">
        <f t="shared" si="2"/>
        <v/>
      </c>
    </row>
    <row r="179" spans="1:18">
      <c r="A179" s="208">
        <v>19001178</v>
      </c>
      <c r="B179" s="209">
        <v>20001178</v>
      </c>
      <c r="C179" s="210"/>
      <c r="D179" s="210"/>
      <c r="E179" s="211" t="s">
        <v>167</v>
      </c>
      <c r="F179" s="211" t="s">
        <v>168</v>
      </c>
      <c r="G179" s="224" t="s">
        <v>555</v>
      </c>
      <c r="H179" s="225" t="s">
        <v>556</v>
      </c>
      <c r="I179" s="213" t="s">
        <v>581</v>
      </c>
      <c r="J179" s="212"/>
      <c r="K179" s="212" t="s">
        <v>582</v>
      </c>
      <c r="L179" s="214" t="s">
        <v>173</v>
      </c>
      <c r="M179" s="215">
        <v>9413</v>
      </c>
      <c r="N179" s="216">
        <v>9413</v>
      </c>
      <c r="O179" s="217"/>
      <c r="P179" s="217"/>
      <c r="Q179" s="218"/>
      <c r="R179" s="219" t="str">
        <f t="shared" si="2"/>
        <v/>
      </c>
    </row>
    <row r="180" spans="1:18">
      <c r="A180" s="208">
        <v>19001179</v>
      </c>
      <c r="B180" s="209">
        <v>20001179</v>
      </c>
      <c r="C180" s="210"/>
      <c r="D180" s="210"/>
      <c r="E180" s="211" t="s">
        <v>167</v>
      </c>
      <c r="F180" s="211" t="s">
        <v>168</v>
      </c>
      <c r="G180" s="224" t="s">
        <v>555</v>
      </c>
      <c r="H180" s="225" t="s">
        <v>556</v>
      </c>
      <c r="I180" s="213" t="s">
        <v>583</v>
      </c>
      <c r="J180" s="212"/>
      <c r="K180" s="212" t="s">
        <v>584</v>
      </c>
      <c r="L180" s="214" t="s">
        <v>173</v>
      </c>
      <c r="M180" s="215">
        <v>11560</v>
      </c>
      <c r="N180" s="216">
        <v>11560</v>
      </c>
      <c r="O180" s="217"/>
      <c r="P180" s="217"/>
      <c r="Q180" s="218"/>
      <c r="R180" s="219" t="str">
        <f t="shared" si="2"/>
        <v/>
      </c>
    </row>
    <row r="181" spans="1:18">
      <c r="A181" s="208">
        <v>19001180</v>
      </c>
      <c r="B181" s="209">
        <v>20001180</v>
      </c>
      <c r="C181" s="210"/>
      <c r="D181" s="210"/>
      <c r="E181" s="211" t="s">
        <v>167</v>
      </c>
      <c r="F181" s="211" t="s">
        <v>168</v>
      </c>
      <c r="G181" s="224" t="s">
        <v>555</v>
      </c>
      <c r="H181" s="225" t="s">
        <v>556</v>
      </c>
      <c r="I181" s="213" t="s">
        <v>585</v>
      </c>
      <c r="J181" s="212"/>
      <c r="K181" s="212" t="s">
        <v>586</v>
      </c>
      <c r="L181" s="214" t="s">
        <v>173</v>
      </c>
      <c r="M181" s="215">
        <v>19298</v>
      </c>
      <c r="N181" s="216">
        <v>19298</v>
      </c>
      <c r="O181" s="217"/>
      <c r="P181" s="217"/>
      <c r="Q181" s="218"/>
      <c r="R181" s="219" t="str">
        <f t="shared" si="2"/>
        <v/>
      </c>
    </row>
    <row r="182" spans="1:18">
      <c r="A182" s="208">
        <v>19001181</v>
      </c>
      <c r="B182" s="209">
        <v>20001181</v>
      </c>
      <c r="C182" s="210"/>
      <c r="D182" s="210"/>
      <c r="E182" s="211" t="s">
        <v>167</v>
      </c>
      <c r="F182" s="211" t="s">
        <v>168</v>
      </c>
      <c r="G182" s="224" t="s">
        <v>555</v>
      </c>
      <c r="H182" s="225" t="s">
        <v>556</v>
      </c>
      <c r="I182" s="213" t="s">
        <v>587</v>
      </c>
      <c r="J182" s="212"/>
      <c r="K182" s="212" t="s">
        <v>588</v>
      </c>
      <c r="L182" s="214" t="s">
        <v>173</v>
      </c>
      <c r="M182" s="215">
        <v>15299</v>
      </c>
      <c r="N182" s="216">
        <v>15299</v>
      </c>
      <c r="O182" s="217"/>
      <c r="P182" s="217"/>
      <c r="Q182" s="218"/>
      <c r="R182" s="219" t="str">
        <f t="shared" si="2"/>
        <v/>
      </c>
    </row>
    <row r="183" spans="1:18">
      <c r="A183" s="208">
        <v>19001182</v>
      </c>
      <c r="B183" s="209">
        <v>20001182</v>
      </c>
      <c r="C183" s="210"/>
      <c r="D183" s="210"/>
      <c r="E183" s="211" t="s">
        <v>167</v>
      </c>
      <c r="F183" s="211" t="s">
        <v>168</v>
      </c>
      <c r="G183" s="224" t="s">
        <v>555</v>
      </c>
      <c r="H183" s="225" t="s">
        <v>556</v>
      </c>
      <c r="I183" s="213" t="s">
        <v>589</v>
      </c>
      <c r="J183" s="212"/>
      <c r="K183" s="212" t="s">
        <v>590</v>
      </c>
      <c r="L183" s="214" t="s">
        <v>173</v>
      </c>
      <c r="M183" s="215">
        <v>277805</v>
      </c>
      <c r="N183" s="216">
        <v>277805</v>
      </c>
      <c r="O183" s="217"/>
      <c r="P183" s="217"/>
      <c r="Q183" s="218"/>
      <c r="R183" s="219" t="str">
        <f t="shared" si="2"/>
        <v/>
      </c>
    </row>
    <row r="184" spans="1:18">
      <c r="A184" s="208">
        <v>19001183</v>
      </c>
      <c r="B184" s="209">
        <v>20001183</v>
      </c>
      <c r="C184" s="210"/>
      <c r="D184" s="210"/>
      <c r="E184" s="211" t="s">
        <v>167</v>
      </c>
      <c r="F184" s="211" t="s">
        <v>168</v>
      </c>
      <c r="G184" s="224" t="s">
        <v>555</v>
      </c>
      <c r="H184" s="225" t="s">
        <v>556</v>
      </c>
      <c r="I184" s="213" t="s">
        <v>591</v>
      </c>
      <c r="J184" s="212"/>
      <c r="K184" s="212" t="s">
        <v>592</v>
      </c>
      <c r="L184" s="214" t="s">
        <v>173</v>
      </c>
      <c r="M184" s="215">
        <v>11075</v>
      </c>
      <c r="N184" s="216">
        <v>11075</v>
      </c>
      <c r="O184" s="217"/>
      <c r="P184" s="217"/>
      <c r="Q184" s="218"/>
      <c r="R184" s="219" t="str">
        <f t="shared" si="2"/>
        <v/>
      </c>
    </row>
    <row r="185" spans="1:18">
      <c r="A185" s="208">
        <v>19001184</v>
      </c>
      <c r="B185" s="209">
        <v>20001184</v>
      </c>
      <c r="C185" s="210"/>
      <c r="D185" s="210"/>
      <c r="E185" s="211" t="s">
        <v>167</v>
      </c>
      <c r="F185" s="211" t="s">
        <v>168</v>
      </c>
      <c r="G185" s="224" t="s">
        <v>555</v>
      </c>
      <c r="H185" s="225" t="s">
        <v>556</v>
      </c>
      <c r="I185" s="213" t="s">
        <v>593</v>
      </c>
      <c r="J185" s="212"/>
      <c r="K185" s="212" t="s">
        <v>594</v>
      </c>
      <c r="L185" s="214" t="s">
        <v>173</v>
      </c>
      <c r="M185" s="215">
        <v>51681</v>
      </c>
      <c r="N185" s="216">
        <v>51681</v>
      </c>
      <c r="O185" s="217"/>
      <c r="P185" s="217"/>
      <c r="Q185" s="218"/>
      <c r="R185" s="219" t="str">
        <f t="shared" si="2"/>
        <v/>
      </c>
    </row>
    <row r="186" spans="1:18">
      <c r="A186" s="208">
        <v>19001185</v>
      </c>
      <c r="B186" s="209">
        <v>20001185</v>
      </c>
      <c r="C186" s="210"/>
      <c r="D186" s="210"/>
      <c r="E186" s="211" t="s">
        <v>167</v>
      </c>
      <c r="F186" s="211" t="s">
        <v>168</v>
      </c>
      <c r="G186" s="224" t="s">
        <v>555</v>
      </c>
      <c r="H186" s="225" t="s">
        <v>556</v>
      </c>
      <c r="I186" s="213" t="s">
        <v>595</v>
      </c>
      <c r="J186" s="212"/>
      <c r="K186" s="212" t="s">
        <v>596</v>
      </c>
      <c r="L186" s="214" t="s">
        <v>173</v>
      </c>
      <c r="M186" s="215">
        <v>12702</v>
      </c>
      <c r="N186" s="216">
        <v>12702</v>
      </c>
      <c r="O186" s="217"/>
      <c r="P186" s="217"/>
      <c r="Q186" s="218"/>
      <c r="R186" s="219" t="str">
        <f t="shared" si="2"/>
        <v/>
      </c>
    </row>
    <row r="187" spans="1:18">
      <c r="A187" s="208">
        <v>19001186</v>
      </c>
      <c r="B187" s="209">
        <v>20001186</v>
      </c>
      <c r="C187" s="210"/>
      <c r="D187" s="210"/>
      <c r="E187" s="211" t="s">
        <v>167</v>
      </c>
      <c r="F187" s="211" t="s">
        <v>168</v>
      </c>
      <c r="G187" s="224" t="s">
        <v>555</v>
      </c>
      <c r="H187" s="225" t="s">
        <v>556</v>
      </c>
      <c r="I187" s="213" t="s">
        <v>597</v>
      </c>
      <c r="J187" s="212"/>
      <c r="K187" s="212" t="s">
        <v>598</v>
      </c>
      <c r="L187" s="214" t="s">
        <v>173</v>
      </c>
      <c r="M187" s="215">
        <v>14664</v>
      </c>
      <c r="N187" s="216">
        <v>14664</v>
      </c>
      <c r="O187" s="217"/>
      <c r="P187" s="217"/>
      <c r="Q187" s="218"/>
      <c r="R187" s="219" t="str">
        <f t="shared" si="2"/>
        <v/>
      </c>
    </row>
    <row r="188" spans="1:18">
      <c r="A188" s="208">
        <v>19001187</v>
      </c>
      <c r="B188" s="209">
        <v>20001187</v>
      </c>
      <c r="C188" s="210"/>
      <c r="D188" s="210"/>
      <c r="E188" s="211" t="s">
        <v>167</v>
      </c>
      <c r="F188" s="211" t="s">
        <v>168</v>
      </c>
      <c r="G188" s="224" t="s">
        <v>555</v>
      </c>
      <c r="H188" s="225" t="s">
        <v>556</v>
      </c>
      <c r="I188" s="213" t="s">
        <v>599</v>
      </c>
      <c r="J188" s="212"/>
      <c r="K188" s="212" t="s">
        <v>600</v>
      </c>
      <c r="L188" s="214" t="s">
        <v>173</v>
      </c>
      <c r="M188" s="215">
        <v>14821</v>
      </c>
      <c r="N188" s="216">
        <v>14821</v>
      </c>
      <c r="O188" s="217"/>
      <c r="P188" s="217"/>
      <c r="Q188" s="218"/>
      <c r="R188" s="219" t="str">
        <f t="shared" si="2"/>
        <v/>
      </c>
    </row>
    <row r="189" spans="1:18">
      <c r="A189" s="208">
        <v>19001188</v>
      </c>
      <c r="B189" s="209">
        <v>20001188</v>
      </c>
      <c r="C189" s="210"/>
      <c r="D189" s="210"/>
      <c r="E189" s="211" t="s">
        <v>167</v>
      </c>
      <c r="F189" s="211" t="s">
        <v>168</v>
      </c>
      <c r="G189" s="224" t="s">
        <v>555</v>
      </c>
      <c r="H189" s="225" t="s">
        <v>556</v>
      </c>
      <c r="I189" s="213" t="s">
        <v>601</v>
      </c>
      <c r="J189" s="212"/>
      <c r="K189" s="212" t="s">
        <v>602</v>
      </c>
      <c r="L189" s="214" t="s">
        <v>173</v>
      </c>
      <c r="M189" s="215">
        <v>17117</v>
      </c>
      <c r="N189" s="216">
        <v>17117</v>
      </c>
      <c r="O189" s="217"/>
      <c r="P189" s="217"/>
      <c r="Q189" s="218"/>
      <c r="R189" s="219" t="str">
        <f t="shared" si="2"/>
        <v/>
      </c>
    </row>
    <row r="190" spans="1:18">
      <c r="A190" s="208">
        <v>19001189</v>
      </c>
      <c r="B190" s="209">
        <v>20001189</v>
      </c>
      <c r="C190" s="210"/>
      <c r="D190" s="210"/>
      <c r="E190" s="211" t="s">
        <v>167</v>
      </c>
      <c r="F190" s="211" t="s">
        <v>168</v>
      </c>
      <c r="G190" s="224" t="s">
        <v>555</v>
      </c>
      <c r="H190" s="225" t="s">
        <v>556</v>
      </c>
      <c r="I190" s="213" t="s">
        <v>603</v>
      </c>
      <c r="J190" s="212"/>
      <c r="K190" s="212" t="s">
        <v>604</v>
      </c>
      <c r="L190" s="214" t="s">
        <v>173</v>
      </c>
      <c r="M190" s="215">
        <v>5485</v>
      </c>
      <c r="N190" s="216">
        <v>5485</v>
      </c>
      <c r="O190" s="217"/>
      <c r="P190" s="217"/>
      <c r="Q190" s="218"/>
      <c r="R190" s="219" t="str">
        <f t="shared" si="2"/>
        <v/>
      </c>
    </row>
    <row r="191" spans="1:18">
      <c r="A191" s="208">
        <v>19001190</v>
      </c>
      <c r="B191" s="209">
        <v>20001190</v>
      </c>
      <c r="C191" s="210"/>
      <c r="D191" s="210"/>
      <c r="E191" s="211" t="s">
        <v>167</v>
      </c>
      <c r="F191" s="211" t="s">
        <v>168</v>
      </c>
      <c r="G191" s="224" t="s">
        <v>555</v>
      </c>
      <c r="H191" s="225" t="s">
        <v>556</v>
      </c>
      <c r="I191" s="213" t="s">
        <v>605</v>
      </c>
      <c r="J191" s="212"/>
      <c r="K191" s="212" t="s">
        <v>606</v>
      </c>
      <c r="L191" s="214" t="s">
        <v>173</v>
      </c>
      <c r="M191" s="215">
        <v>10391</v>
      </c>
      <c r="N191" s="216">
        <v>10391</v>
      </c>
      <c r="O191" s="217"/>
      <c r="P191" s="217"/>
      <c r="Q191" s="218"/>
      <c r="R191" s="219" t="str">
        <f t="shared" si="2"/>
        <v/>
      </c>
    </row>
    <row r="192" spans="1:18">
      <c r="A192" s="208">
        <v>19001191</v>
      </c>
      <c r="B192" s="209">
        <v>20001191</v>
      </c>
      <c r="C192" s="210"/>
      <c r="D192" s="210"/>
      <c r="E192" s="211" t="s">
        <v>167</v>
      </c>
      <c r="F192" s="211" t="s">
        <v>168</v>
      </c>
      <c r="G192" s="224" t="s">
        <v>555</v>
      </c>
      <c r="H192" s="225" t="s">
        <v>556</v>
      </c>
      <c r="I192" s="213" t="s">
        <v>607</v>
      </c>
      <c r="J192" s="212"/>
      <c r="K192" s="212" t="s">
        <v>608</v>
      </c>
      <c r="L192" s="214" t="s">
        <v>173</v>
      </c>
      <c r="M192" s="215">
        <v>513</v>
      </c>
      <c r="N192" s="216">
        <v>513</v>
      </c>
      <c r="O192" s="217"/>
      <c r="P192" s="217"/>
      <c r="Q192" s="218"/>
      <c r="R192" s="219" t="str">
        <f t="shared" si="2"/>
        <v/>
      </c>
    </row>
    <row r="193" spans="1:18">
      <c r="A193" s="208">
        <v>19001192</v>
      </c>
      <c r="B193" s="209">
        <v>20001192</v>
      </c>
      <c r="C193" s="210"/>
      <c r="D193" s="210"/>
      <c r="E193" s="211" t="s">
        <v>167</v>
      </c>
      <c r="F193" s="211" t="s">
        <v>168</v>
      </c>
      <c r="G193" s="224" t="s">
        <v>555</v>
      </c>
      <c r="H193" s="225" t="s">
        <v>556</v>
      </c>
      <c r="I193" s="213" t="s">
        <v>609</v>
      </c>
      <c r="J193" s="212"/>
      <c r="K193" s="212" t="s">
        <v>610</v>
      </c>
      <c r="L193" s="214" t="s">
        <v>173</v>
      </c>
      <c r="M193" s="215">
        <v>1092</v>
      </c>
      <c r="N193" s="216">
        <v>1092</v>
      </c>
      <c r="O193" s="217"/>
      <c r="P193" s="217"/>
      <c r="Q193" s="218"/>
      <c r="R193" s="219" t="str">
        <f t="shared" si="2"/>
        <v/>
      </c>
    </row>
    <row r="194" spans="1:18">
      <c r="A194" s="208">
        <v>19001193</v>
      </c>
      <c r="B194" s="209">
        <v>20001193</v>
      </c>
      <c r="C194" s="210"/>
      <c r="D194" s="210"/>
      <c r="E194" s="211" t="s">
        <v>167</v>
      </c>
      <c r="F194" s="211" t="s">
        <v>168</v>
      </c>
      <c r="G194" s="224" t="s">
        <v>555</v>
      </c>
      <c r="H194" s="225" t="s">
        <v>556</v>
      </c>
      <c r="I194" s="213" t="s">
        <v>611</v>
      </c>
      <c r="J194" s="212"/>
      <c r="K194" s="212" t="s">
        <v>612</v>
      </c>
      <c r="L194" s="214" t="s">
        <v>173</v>
      </c>
      <c r="M194" s="215">
        <v>1490</v>
      </c>
      <c r="N194" s="216">
        <v>1490</v>
      </c>
      <c r="O194" s="217"/>
      <c r="P194" s="217"/>
      <c r="Q194" s="218"/>
      <c r="R194" s="219" t="str">
        <f t="shared" si="2"/>
        <v/>
      </c>
    </row>
    <row r="195" spans="1:18">
      <c r="A195" s="208">
        <v>19001194</v>
      </c>
      <c r="B195" s="209">
        <v>20001194</v>
      </c>
      <c r="C195" s="210"/>
      <c r="D195" s="210"/>
      <c r="E195" s="211" t="s">
        <v>167</v>
      </c>
      <c r="F195" s="211" t="s">
        <v>168</v>
      </c>
      <c r="G195" s="224" t="s">
        <v>555</v>
      </c>
      <c r="H195" s="225" t="s">
        <v>556</v>
      </c>
      <c r="I195" s="213" t="s">
        <v>613</v>
      </c>
      <c r="J195" s="212"/>
      <c r="K195" s="212" t="s">
        <v>614</v>
      </c>
      <c r="L195" s="214" t="s">
        <v>173</v>
      </c>
      <c r="M195" s="215">
        <v>31265</v>
      </c>
      <c r="N195" s="216">
        <v>31265</v>
      </c>
      <c r="O195" s="217"/>
      <c r="P195" s="217"/>
      <c r="Q195" s="218"/>
      <c r="R195" s="219" t="str">
        <f t="shared" ref="R195:R258" si="3">IF(Q195="유지보수",INT(N195*$T$2*$T$3),IF(Q195="단순정비",INT(N195*$T$2*$T$4),IF(Q195="지장전주",INT(N195*$T$2*$T$5),"")))</f>
        <v/>
      </c>
    </row>
    <row r="196" spans="1:18">
      <c r="A196" s="208">
        <v>19001195</v>
      </c>
      <c r="B196" s="209">
        <v>20001195</v>
      </c>
      <c r="C196" s="210"/>
      <c r="D196" s="210"/>
      <c r="E196" s="211" t="s">
        <v>167</v>
      </c>
      <c r="F196" s="211" t="s">
        <v>168</v>
      </c>
      <c r="G196" s="224" t="s">
        <v>555</v>
      </c>
      <c r="H196" s="225" t="s">
        <v>556</v>
      </c>
      <c r="I196" s="213" t="s">
        <v>615</v>
      </c>
      <c r="J196" s="212"/>
      <c r="K196" s="212" t="s">
        <v>616</v>
      </c>
      <c r="L196" s="214" t="s">
        <v>173</v>
      </c>
      <c r="M196" s="215">
        <v>3964</v>
      </c>
      <c r="N196" s="216">
        <v>3964</v>
      </c>
      <c r="O196" s="217"/>
      <c r="P196" s="217"/>
      <c r="Q196" s="218"/>
      <c r="R196" s="219" t="str">
        <f t="shared" si="3"/>
        <v/>
      </c>
    </row>
    <row r="197" spans="1:18">
      <c r="A197" s="208">
        <v>19001196</v>
      </c>
      <c r="B197" s="209">
        <v>20001196</v>
      </c>
      <c r="C197" s="210"/>
      <c r="D197" s="210"/>
      <c r="E197" s="211" t="s">
        <v>167</v>
      </c>
      <c r="F197" s="211" t="s">
        <v>168</v>
      </c>
      <c r="G197" s="224" t="s">
        <v>555</v>
      </c>
      <c r="H197" s="225" t="s">
        <v>556</v>
      </c>
      <c r="I197" s="213" t="s">
        <v>617</v>
      </c>
      <c r="J197" s="212"/>
      <c r="K197" s="212" t="s">
        <v>618</v>
      </c>
      <c r="L197" s="214" t="s">
        <v>173</v>
      </c>
      <c r="M197" s="215">
        <v>19179</v>
      </c>
      <c r="N197" s="216">
        <v>19179</v>
      </c>
      <c r="O197" s="217"/>
      <c r="P197" s="217"/>
      <c r="Q197" s="218"/>
      <c r="R197" s="219" t="str">
        <f t="shared" si="3"/>
        <v/>
      </c>
    </row>
    <row r="198" spans="1:18">
      <c r="A198" s="208">
        <v>19001197</v>
      </c>
      <c r="B198" s="209">
        <v>20001197</v>
      </c>
      <c r="C198" s="210"/>
      <c r="D198" s="210"/>
      <c r="E198" s="211" t="s">
        <v>167</v>
      </c>
      <c r="F198" s="211" t="s">
        <v>168</v>
      </c>
      <c r="G198" s="224" t="s">
        <v>555</v>
      </c>
      <c r="H198" s="225" t="s">
        <v>556</v>
      </c>
      <c r="I198" s="213" t="s">
        <v>619</v>
      </c>
      <c r="J198" s="212"/>
      <c r="K198" s="212" t="s">
        <v>620</v>
      </c>
      <c r="L198" s="214" t="s">
        <v>173</v>
      </c>
      <c r="M198" s="215">
        <v>555</v>
      </c>
      <c r="N198" s="216">
        <v>555</v>
      </c>
      <c r="O198" s="217"/>
      <c r="P198" s="217"/>
      <c r="Q198" s="218"/>
      <c r="R198" s="219" t="str">
        <f t="shared" si="3"/>
        <v/>
      </c>
    </row>
    <row r="199" spans="1:18">
      <c r="A199" s="208">
        <v>19001198</v>
      </c>
      <c r="B199" s="209">
        <v>20001198</v>
      </c>
      <c r="C199" s="210"/>
      <c r="D199" s="210"/>
      <c r="E199" s="211" t="s">
        <v>167</v>
      </c>
      <c r="F199" s="211" t="s">
        <v>168</v>
      </c>
      <c r="G199" s="224" t="s">
        <v>555</v>
      </c>
      <c r="H199" s="225" t="s">
        <v>556</v>
      </c>
      <c r="I199" s="213" t="s">
        <v>621</v>
      </c>
      <c r="J199" s="212"/>
      <c r="K199" s="212" t="s">
        <v>622</v>
      </c>
      <c r="L199" s="214" t="s">
        <v>173</v>
      </c>
      <c r="M199" s="215">
        <v>72693</v>
      </c>
      <c r="N199" s="216">
        <v>72693</v>
      </c>
      <c r="O199" s="217"/>
      <c r="P199" s="217"/>
      <c r="Q199" s="218"/>
      <c r="R199" s="219" t="str">
        <f t="shared" si="3"/>
        <v/>
      </c>
    </row>
    <row r="200" spans="1:18">
      <c r="A200" s="208">
        <v>19001199</v>
      </c>
      <c r="B200" s="209">
        <v>20001199</v>
      </c>
      <c r="C200" s="210"/>
      <c r="D200" s="210"/>
      <c r="E200" s="211" t="s">
        <v>167</v>
      </c>
      <c r="F200" s="211" t="s">
        <v>168</v>
      </c>
      <c r="G200" s="224" t="s">
        <v>555</v>
      </c>
      <c r="H200" s="225" t="s">
        <v>556</v>
      </c>
      <c r="I200" s="213" t="s">
        <v>623</v>
      </c>
      <c r="J200" s="212"/>
      <c r="K200" s="212" t="s">
        <v>624</v>
      </c>
      <c r="L200" s="214" t="s">
        <v>173</v>
      </c>
      <c r="M200" s="215">
        <v>24470</v>
      </c>
      <c r="N200" s="216">
        <v>24470</v>
      </c>
      <c r="O200" s="217"/>
      <c r="P200" s="217"/>
      <c r="Q200" s="218"/>
      <c r="R200" s="219" t="str">
        <f t="shared" si="3"/>
        <v/>
      </c>
    </row>
    <row r="201" spans="1:18">
      <c r="A201" s="208">
        <v>19001200</v>
      </c>
      <c r="B201" s="209">
        <v>20001200</v>
      </c>
      <c r="C201" s="210"/>
      <c r="D201" s="210"/>
      <c r="E201" s="211" t="s">
        <v>167</v>
      </c>
      <c r="F201" s="211" t="s">
        <v>168</v>
      </c>
      <c r="G201" s="224" t="s">
        <v>555</v>
      </c>
      <c r="H201" s="225" t="s">
        <v>556</v>
      </c>
      <c r="I201" s="213" t="s">
        <v>625</v>
      </c>
      <c r="J201" s="212"/>
      <c r="K201" s="212" t="s">
        <v>626</v>
      </c>
      <c r="L201" s="214" t="s">
        <v>173</v>
      </c>
      <c r="M201" s="215">
        <v>974</v>
      </c>
      <c r="N201" s="216">
        <v>974</v>
      </c>
      <c r="O201" s="217"/>
      <c r="P201" s="217"/>
      <c r="Q201" s="218"/>
      <c r="R201" s="219" t="str">
        <f t="shared" si="3"/>
        <v/>
      </c>
    </row>
    <row r="202" spans="1:18">
      <c r="A202" s="208">
        <v>19001201</v>
      </c>
      <c r="B202" s="209">
        <v>20001201</v>
      </c>
      <c r="C202" s="210"/>
      <c r="D202" s="210"/>
      <c r="E202" s="211" t="s">
        <v>167</v>
      </c>
      <c r="F202" s="211" t="s">
        <v>168</v>
      </c>
      <c r="G202" s="224" t="s">
        <v>555</v>
      </c>
      <c r="H202" s="225" t="s">
        <v>556</v>
      </c>
      <c r="I202" s="213" t="s">
        <v>627</v>
      </c>
      <c r="J202" s="212"/>
      <c r="K202" s="212" t="s">
        <v>628</v>
      </c>
      <c r="L202" s="214" t="s">
        <v>173</v>
      </c>
      <c r="M202" s="215">
        <v>17377</v>
      </c>
      <c r="N202" s="216">
        <v>17377</v>
      </c>
      <c r="O202" s="217"/>
      <c r="P202" s="217"/>
      <c r="Q202" s="218"/>
      <c r="R202" s="219" t="str">
        <f t="shared" si="3"/>
        <v/>
      </c>
    </row>
    <row r="203" spans="1:18">
      <c r="A203" s="208">
        <v>19001202</v>
      </c>
      <c r="B203" s="209">
        <v>20001202</v>
      </c>
      <c r="C203" s="210"/>
      <c r="D203" s="210"/>
      <c r="E203" s="211" t="s">
        <v>167</v>
      </c>
      <c r="F203" s="211" t="s">
        <v>168</v>
      </c>
      <c r="G203" s="224" t="s">
        <v>555</v>
      </c>
      <c r="H203" s="225" t="s">
        <v>556</v>
      </c>
      <c r="I203" s="213" t="s">
        <v>629</v>
      </c>
      <c r="J203" s="212"/>
      <c r="K203" s="212" t="s">
        <v>630</v>
      </c>
      <c r="L203" s="214" t="s">
        <v>173</v>
      </c>
      <c r="M203" s="215">
        <v>13542</v>
      </c>
      <c r="N203" s="216">
        <v>13542</v>
      </c>
      <c r="O203" s="217"/>
      <c r="P203" s="217"/>
      <c r="Q203" s="218"/>
      <c r="R203" s="219" t="str">
        <f t="shared" si="3"/>
        <v/>
      </c>
    </row>
    <row r="204" spans="1:18">
      <c r="A204" s="208">
        <v>19001203</v>
      </c>
      <c r="B204" s="209">
        <v>20001203</v>
      </c>
      <c r="C204" s="210"/>
      <c r="D204" s="210"/>
      <c r="E204" s="211" t="s">
        <v>167</v>
      </c>
      <c r="F204" s="211" t="s">
        <v>168</v>
      </c>
      <c r="G204" s="224" t="s">
        <v>555</v>
      </c>
      <c r="H204" s="225" t="s">
        <v>631</v>
      </c>
      <c r="I204" s="213" t="s">
        <v>632</v>
      </c>
      <c r="J204" s="212"/>
      <c r="K204" s="212" t="s">
        <v>633</v>
      </c>
      <c r="L204" s="214" t="s">
        <v>173</v>
      </c>
      <c r="M204" s="215">
        <v>126757</v>
      </c>
      <c r="N204" s="216">
        <v>126757</v>
      </c>
      <c r="O204" s="217"/>
      <c r="P204" s="217"/>
      <c r="Q204" s="218"/>
      <c r="R204" s="219" t="str">
        <f t="shared" si="3"/>
        <v/>
      </c>
    </row>
    <row r="205" spans="1:18">
      <c r="A205" s="208">
        <v>19001204</v>
      </c>
      <c r="B205" s="209">
        <v>20001204</v>
      </c>
      <c r="C205" s="210"/>
      <c r="D205" s="210"/>
      <c r="E205" s="211" t="s">
        <v>167</v>
      </c>
      <c r="F205" s="211" t="s">
        <v>168</v>
      </c>
      <c r="G205" s="224" t="s">
        <v>555</v>
      </c>
      <c r="H205" s="225" t="s">
        <v>631</v>
      </c>
      <c r="I205" s="213" t="s">
        <v>634</v>
      </c>
      <c r="J205" s="212"/>
      <c r="K205" s="212" t="s">
        <v>635</v>
      </c>
      <c r="L205" s="214" t="s">
        <v>173</v>
      </c>
      <c r="M205" s="215">
        <v>72917</v>
      </c>
      <c r="N205" s="216">
        <v>72917</v>
      </c>
      <c r="O205" s="217"/>
      <c r="P205" s="217"/>
      <c r="Q205" s="218"/>
      <c r="R205" s="219" t="str">
        <f t="shared" si="3"/>
        <v/>
      </c>
    </row>
    <row r="206" spans="1:18">
      <c r="A206" s="208">
        <v>19001205</v>
      </c>
      <c r="B206" s="209">
        <v>20001205</v>
      </c>
      <c r="C206" s="210"/>
      <c r="D206" s="210"/>
      <c r="E206" s="211" t="s">
        <v>167</v>
      </c>
      <c r="F206" s="211" t="s">
        <v>168</v>
      </c>
      <c r="G206" s="224" t="s">
        <v>555</v>
      </c>
      <c r="H206" s="225" t="s">
        <v>631</v>
      </c>
      <c r="I206" s="213" t="s">
        <v>636</v>
      </c>
      <c r="J206" s="212"/>
      <c r="K206" s="212" t="s">
        <v>637</v>
      </c>
      <c r="L206" s="214" t="s">
        <v>173</v>
      </c>
      <c r="M206" s="215">
        <v>14419</v>
      </c>
      <c r="N206" s="216">
        <v>14419</v>
      </c>
      <c r="O206" s="217"/>
      <c r="P206" s="217"/>
      <c r="Q206" s="218"/>
      <c r="R206" s="219" t="str">
        <f t="shared" si="3"/>
        <v/>
      </c>
    </row>
    <row r="207" spans="1:18">
      <c r="A207" s="208">
        <v>19001206</v>
      </c>
      <c r="B207" s="209">
        <v>20001206</v>
      </c>
      <c r="C207" s="210"/>
      <c r="D207" s="210"/>
      <c r="E207" s="211" t="s">
        <v>167</v>
      </c>
      <c r="F207" s="211" t="s">
        <v>168</v>
      </c>
      <c r="G207" s="224" t="s">
        <v>555</v>
      </c>
      <c r="H207" s="225" t="s">
        <v>631</v>
      </c>
      <c r="I207" s="213" t="s">
        <v>638</v>
      </c>
      <c r="J207" s="212"/>
      <c r="K207" s="212" t="s">
        <v>639</v>
      </c>
      <c r="L207" s="214" t="s">
        <v>173</v>
      </c>
      <c r="M207" s="215">
        <v>14453</v>
      </c>
      <c r="N207" s="216">
        <v>14453</v>
      </c>
      <c r="O207" s="217"/>
      <c r="P207" s="217"/>
      <c r="Q207" s="218"/>
      <c r="R207" s="219" t="str">
        <f t="shared" si="3"/>
        <v/>
      </c>
    </row>
    <row r="208" spans="1:18">
      <c r="A208" s="208">
        <v>19001207</v>
      </c>
      <c r="B208" s="209">
        <v>20001207</v>
      </c>
      <c r="C208" s="210"/>
      <c r="D208" s="210"/>
      <c r="E208" s="211" t="s">
        <v>167</v>
      </c>
      <c r="F208" s="211" t="s">
        <v>168</v>
      </c>
      <c r="G208" s="224" t="s">
        <v>555</v>
      </c>
      <c r="H208" s="225" t="s">
        <v>631</v>
      </c>
      <c r="I208" s="213" t="s">
        <v>640</v>
      </c>
      <c r="J208" s="212"/>
      <c r="K208" s="212" t="s">
        <v>641</v>
      </c>
      <c r="L208" s="214" t="s">
        <v>173</v>
      </c>
      <c r="M208" s="215">
        <v>162885</v>
      </c>
      <c r="N208" s="216">
        <v>162885</v>
      </c>
      <c r="O208" s="217"/>
      <c r="P208" s="217"/>
      <c r="Q208" s="218"/>
      <c r="R208" s="219" t="str">
        <f t="shared" si="3"/>
        <v/>
      </c>
    </row>
    <row r="209" spans="1:18">
      <c r="A209" s="208">
        <v>19001208</v>
      </c>
      <c r="B209" s="209">
        <v>20001208</v>
      </c>
      <c r="C209" s="210"/>
      <c r="D209" s="210"/>
      <c r="E209" s="211" t="s">
        <v>167</v>
      </c>
      <c r="F209" s="211" t="s">
        <v>168</v>
      </c>
      <c r="G209" s="224" t="s">
        <v>555</v>
      </c>
      <c r="H209" s="225" t="s">
        <v>631</v>
      </c>
      <c r="I209" s="213" t="s">
        <v>642</v>
      </c>
      <c r="J209" s="212"/>
      <c r="K209" s="212" t="s">
        <v>643</v>
      </c>
      <c r="L209" s="214" t="s">
        <v>173</v>
      </c>
      <c r="M209" s="215">
        <v>79857</v>
      </c>
      <c r="N209" s="216">
        <v>79857</v>
      </c>
      <c r="O209" s="217"/>
      <c r="P209" s="217"/>
      <c r="Q209" s="218"/>
      <c r="R209" s="219" t="str">
        <f t="shared" si="3"/>
        <v/>
      </c>
    </row>
    <row r="210" spans="1:18">
      <c r="A210" s="208">
        <v>19001209</v>
      </c>
      <c r="B210" s="209">
        <v>20001209</v>
      </c>
      <c r="C210" s="210"/>
      <c r="D210" s="210"/>
      <c r="E210" s="211" t="s">
        <v>167</v>
      </c>
      <c r="F210" s="211" t="s">
        <v>168</v>
      </c>
      <c r="G210" s="224" t="s">
        <v>555</v>
      </c>
      <c r="H210" s="225" t="s">
        <v>631</v>
      </c>
      <c r="I210" s="213" t="s">
        <v>644</v>
      </c>
      <c r="J210" s="212"/>
      <c r="K210" s="212" t="s">
        <v>645</v>
      </c>
      <c r="L210" s="214" t="s">
        <v>173</v>
      </c>
      <c r="M210" s="215">
        <v>24275</v>
      </c>
      <c r="N210" s="216">
        <v>24275</v>
      </c>
      <c r="O210" s="217"/>
      <c r="P210" s="217"/>
      <c r="Q210" s="218"/>
      <c r="R210" s="219" t="str">
        <f t="shared" si="3"/>
        <v/>
      </c>
    </row>
    <row r="211" spans="1:18">
      <c r="A211" s="208">
        <v>19001210</v>
      </c>
      <c r="B211" s="209">
        <v>20001210</v>
      </c>
      <c r="C211" s="210"/>
      <c r="D211" s="210"/>
      <c r="E211" s="211" t="s">
        <v>167</v>
      </c>
      <c r="F211" s="211" t="s">
        <v>168</v>
      </c>
      <c r="G211" s="224" t="s">
        <v>555</v>
      </c>
      <c r="H211" s="225" t="s">
        <v>646</v>
      </c>
      <c r="I211" s="213" t="s">
        <v>647</v>
      </c>
      <c r="J211" s="212"/>
      <c r="K211" s="212" t="s">
        <v>648</v>
      </c>
      <c r="L211" s="214" t="s">
        <v>173</v>
      </c>
      <c r="M211" s="215">
        <v>45355</v>
      </c>
      <c r="N211" s="216">
        <v>45355</v>
      </c>
      <c r="O211" s="217"/>
      <c r="P211" s="217"/>
      <c r="Q211" s="218"/>
      <c r="R211" s="219" t="str">
        <f t="shared" si="3"/>
        <v/>
      </c>
    </row>
    <row r="212" spans="1:18">
      <c r="A212" s="208">
        <v>19001211</v>
      </c>
      <c r="B212" s="209">
        <v>20001211</v>
      </c>
      <c r="C212" s="210"/>
      <c r="D212" s="210"/>
      <c r="E212" s="211" t="s">
        <v>167</v>
      </c>
      <c r="F212" s="211" t="s">
        <v>168</v>
      </c>
      <c r="G212" s="224" t="s">
        <v>555</v>
      </c>
      <c r="H212" s="225" t="s">
        <v>646</v>
      </c>
      <c r="I212" s="213" t="s">
        <v>649</v>
      </c>
      <c r="J212" s="212"/>
      <c r="K212" s="212" t="s">
        <v>650</v>
      </c>
      <c r="L212" s="214" t="s">
        <v>173</v>
      </c>
      <c r="M212" s="215">
        <v>8701</v>
      </c>
      <c r="N212" s="216">
        <v>8701</v>
      </c>
      <c r="O212" s="217"/>
      <c r="P212" s="217"/>
      <c r="Q212" s="218"/>
      <c r="R212" s="219" t="str">
        <f t="shared" si="3"/>
        <v/>
      </c>
    </row>
    <row r="213" spans="1:18">
      <c r="A213" s="208">
        <v>19001212</v>
      </c>
      <c r="B213" s="209">
        <v>20001212</v>
      </c>
      <c r="C213" s="210"/>
      <c r="D213" s="210"/>
      <c r="E213" s="211" t="s">
        <v>167</v>
      </c>
      <c r="F213" s="211" t="s">
        <v>168</v>
      </c>
      <c r="G213" s="224" t="s">
        <v>555</v>
      </c>
      <c r="H213" s="225" t="s">
        <v>646</v>
      </c>
      <c r="I213" s="213" t="s">
        <v>651</v>
      </c>
      <c r="J213" s="212"/>
      <c r="K213" s="212" t="s">
        <v>652</v>
      </c>
      <c r="L213" s="214" t="s">
        <v>173</v>
      </c>
      <c r="M213" s="215">
        <v>2291</v>
      </c>
      <c r="N213" s="216">
        <v>2291</v>
      </c>
      <c r="O213" s="217"/>
      <c r="P213" s="217"/>
      <c r="Q213" s="218"/>
      <c r="R213" s="219" t="str">
        <f t="shared" si="3"/>
        <v/>
      </c>
    </row>
    <row r="214" spans="1:18">
      <c r="A214" s="208">
        <v>19001213</v>
      </c>
      <c r="B214" s="209">
        <v>20001213</v>
      </c>
      <c r="C214" s="210"/>
      <c r="D214" s="210"/>
      <c r="E214" s="211" t="s">
        <v>167</v>
      </c>
      <c r="F214" s="211" t="s">
        <v>168</v>
      </c>
      <c r="G214" s="224" t="s">
        <v>555</v>
      </c>
      <c r="H214" s="225" t="s">
        <v>646</v>
      </c>
      <c r="I214" s="213" t="s">
        <v>653</v>
      </c>
      <c r="J214" s="212"/>
      <c r="K214" s="212" t="s">
        <v>654</v>
      </c>
      <c r="L214" s="214" t="s">
        <v>173</v>
      </c>
      <c r="M214" s="215">
        <v>721</v>
      </c>
      <c r="N214" s="216">
        <v>721</v>
      </c>
      <c r="O214" s="217"/>
      <c r="P214" s="217"/>
      <c r="Q214" s="218"/>
      <c r="R214" s="219" t="str">
        <f t="shared" si="3"/>
        <v/>
      </c>
    </row>
    <row r="215" spans="1:18">
      <c r="A215" s="208">
        <v>19001214</v>
      </c>
      <c r="B215" s="209">
        <v>20001214</v>
      </c>
      <c r="C215" s="210"/>
      <c r="D215" s="210"/>
      <c r="E215" s="211" t="s">
        <v>167</v>
      </c>
      <c r="F215" s="211" t="s">
        <v>168</v>
      </c>
      <c r="G215" s="224" t="s">
        <v>555</v>
      </c>
      <c r="H215" s="225" t="s">
        <v>646</v>
      </c>
      <c r="I215" s="213" t="s">
        <v>655</v>
      </c>
      <c r="J215" s="212"/>
      <c r="K215" s="212" t="s">
        <v>656</v>
      </c>
      <c r="L215" s="214" t="s">
        <v>173</v>
      </c>
      <c r="M215" s="215">
        <v>711</v>
      </c>
      <c r="N215" s="216">
        <v>711</v>
      </c>
      <c r="O215" s="217"/>
      <c r="P215" s="217"/>
      <c r="Q215" s="218"/>
      <c r="R215" s="219" t="str">
        <f t="shared" si="3"/>
        <v/>
      </c>
    </row>
    <row r="216" spans="1:18">
      <c r="A216" s="208">
        <v>19001215</v>
      </c>
      <c r="B216" s="209">
        <v>20001215</v>
      </c>
      <c r="C216" s="210"/>
      <c r="D216" s="210"/>
      <c r="E216" s="211" t="s">
        <v>167</v>
      </c>
      <c r="F216" s="211" t="s">
        <v>168</v>
      </c>
      <c r="G216" s="224" t="s">
        <v>555</v>
      </c>
      <c r="H216" s="225" t="s">
        <v>646</v>
      </c>
      <c r="I216" s="213" t="s">
        <v>657</v>
      </c>
      <c r="J216" s="212"/>
      <c r="K216" s="212" t="s">
        <v>658</v>
      </c>
      <c r="L216" s="214" t="s">
        <v>173</v>
      </c>
      <c r="M216" s="215">
        <v>697</v>
      </c>
      <c r="N216" s="216">
        <v>697</v>
      </c>
      <c r="O216" s="217"/>
      <c r="P216" s="217"/>
      <c r="Q216" s="218"/>
      <c r="R216" s="219" t="str">
        <f t="shared" si="3"/>
        <v/>
      </c>
    </row>
    <row r="217" spans="1:18">
      <c r="A217" s="208">
        <v>19001216</v>
      </c>
      <c r="B217" s="209">
        <v>20001216</v>
      </c>
      <c r="C217" s="210"/>
      <c r="D217" s="210"/>
      <c r="E217" s="211" t="s">
        <v>167</v>
      </c>
      <c r="F217" s="211" t="s">
        <v>168</v>
      </c>
      <c r="G217" s="224" t="s">
        <v>555</v>
      </c>
      <c r="H217" s="225" t="s">
        <v>646</v>
      </c>
      <c r="I217" s="213" t="s">
        <v>659</v>
      </c>
      <c r="J217" s="212"/>
      <c r="K217" s="212" t="s">
        <v>660</v>
      </c>
      <c r="L217" s="214" t="s">
        <v>173</v>
      </c>
      <c r="M217" s="215">
        <v>9184</v>
      </c>
      <c r="N217" s="216">
        <v>9184</v>
      </c>
      <c r="O217" s="217"/>
      <c r="P217" s="217"/>
      <c r="Q217" s="218"/>
      <c r="R217" s="219" t="str">
        <f t="shared" si="3"/>
        <v/>
      </c>
    </row>
    <row r="218" spans="1:18">
      <c r="A218" s="208">
        <v>19001217</v>
      </c>
      <c r="B218" s="209">
        <v>20001217</v>
      </c>
      <c r="C218" s="210"/>
      <c r="D218" s="210"/>
      <c r="E218" s="211" t="s">
        <v>167</v>
      </c>
      <c r="F218" s="211" t="s">
        <v>168</v>
      </c>
      <c r="G218" s="224" t="s">
        <v>555</v>
      </c>
      <c r="H218" s="225" t="s">
        <v>646</v>
      </c>
      <c r="I218" s="213" t="s">
        <v>661</v>
      </c>
      <c r="J218" s="212"/>
      <c r="K218" s="212" t="s">
        <v>662</v>
      </c>
      <c r="L218" s="214" t="s">
        <v>173</v>
      </c>
      <c r="M218" s="215">
        <v>1400</v>
      </c>
      <c r="N218" s="216">
        <v>1400</v>
      </c>
      <c r="O218" s="217"/>
      <c r="P218" s="217"/>
      <c r="Q218" s="218"/>
      <c r="R218" s="219" t="str">
        <f t="shared" si="3"/>
        <v/>
      </c>
    </row>
    <row r="219" spans="1:18">
      <c r="A219" s="208">
        <v>19001218</v>
      </c>
      <c r="B219" s="209">
        <v>20001218</v>
      </c>
      <c r="C219" s="210"/>
      <c r="D219" s="210"/>
      <c r="E219" s="211" t="s">
        <v>167</v>
      </c>
      <c r="F219" s="211" t="s">
        <v>168</v>
      </c>
      <c r="G219" s="224" t="s">
        <v>555</v>
      </c>
      <c r="H219" s="225" t="s">
        <v>663</v>
      </c>
      <c r="I219" s="213" t="s">
        <v>664</v>
      </c>
      <c r="J219" s="212"/>
      <c r="K219" s="212" t="s">
        <v>665</v>
      </c>
      <c r="L219" s="214" t="s">
        <v>173</v>
      </c>
      <c r="M219" s="215">
        <v>49074</v>
      </c>
      <c r="N219" s="216">
        <v>49074</v>
      </c>
      <c r="O219" s="217"/>
      <c r="P219" s="217"/>
      <c r="Q219" s="218"/>
      <c r="R219" s="219" t="str">
        <f t="shared" si="3"/>
        <v/>
      </c>
    </row>
    <row r="220" spans="1:18">
      <c r="A220" s="208">
        <v>19001219</v>
      </c>
      <c r="B220" s="209">
        <v>20001219</v>
      </c>
      <c r="C220" s="210"/>
      <c r="D220" s="210"/>
      <c r="E220" s="211" t="s">
        <v>167</v>
      </c>
      <c r="F220" s="211" t="s">
        <v>168</v>
      </c>
      <c r="G220" s="224" t="s">
        <v>555</v>
      </c>
      <c r="H220" s="225" t="s">
        <v>663</v>
      </c>
      <c r="I220" s="213" t="s">
        <v>666</v>
      </c>
      <c r="J220" s="212"/>
      <c r="K220" s="212" t="s">
        <v>667</v>
      </c>
      <c r="L220" s="214" t="s">
        <v>173</v>
      </c>
      <c r="M220" s="215">
        <v>17735</v>
      </c>
      <c r="N220" s="216">
        <v>17735</v>
      </c>
      <c r="O220" s="217"/>
      <c r="P220" s="217"/>
      <c r="Q220" s="218"/>
      <c r="R220" s="219" t="str">
        <f t="shared" si="3"/>
        <v/>
      </c>
    </row>
    <row r="221" spans="1:18">
      <c r="A221" s="208">
        <v>19001220</v>
      </c>
      <c r="B221" s="209">
        <v>20001220</v>
      </c>
      <c r="C221" s="210"/>
      <c r="D221" s="210"/>
      <c r="E221" s="211" t="s">
        <v>167</v>
      </c>
      <c r="F221" s="211" t="s">
        <v>168</v>
      </c>
      <c r="G221" s="224" t="s">
        <v>555</v>
      </c>
      <c r="H221" s="225" t="s">
        <v>668</v>
      </c>
      <c r="I221" s="213" t="s">
        <v>669</v>
      </c>
      <c r="J221" s="212"/>
      <c r="K221" s="212" t="s">
        <v>670</v>
      </c>
      <c r="L221" s="214" t="s">
        <v>173</v>
      </c>
      <c r="M221" s="215">
        <v>18935</v>
      </c>
      <c r="N221" s="216">
        <v>18935</v>
      </c>
      <c r="O221" s="217"/>
      <c r="P221" s="217"/>
      <c r="Q221" s="218"/>
      <c r="R221" s="219" t="str">
        <f t="shared" si="3"/>
        <v/>
      </c>
    </row>
    <row r="222" spans="1:18">
      <c r="A222" s="208">
        <v>19001221</v>
      </c>
      <c r="B222" s="209">
        <v>20001221</v>
      </c>
      <c r="C222" s="210"/>
      <c r="D222" s="210"/>
      <c r="E222" s="211" t="s">
        <v>167</v>
      </c>
      <c r="F222" s="211" t="s">
        <v>168</v>
      </c>
      <c r="G222" s="224" t="s">
        <v>555</v>
      </c>
      <c r="H222" s="225" t="s">
        <v>668</v>
      </c>
      <c r="I222" s="213" t="s">
        <v>671</v>
      </c>
      <c r="J222" s="212"/>
      <c r="K222" s="212" t="s">
        <v>672</v>
      </c>
      <c r="L222" s="214" t="s">
        <v>173</v>
      </c>
      <c r="M222" s="215">
        <v>3291</v>
      </c>
      <c r="N222" s="216">
        <v>3291</v>
      </c>
      <c r="O222" s="217"/>
      <c r="P222" s="217"/>
      <c r="Q222" s="218"/>
      <c r="R222" s="219" t="str">
        <f t="shared" si="3"/>
        <v/>
      </c>
    </row>
    <row r="223" spans="1:18">
      <c r="A223" s="208">
        <v>19001222</v>
      </c>
      <c r="B223" s="209">
        <v>20001222</v>
      </c>
      <c r="C223" s="210"/>
      <c r="D223" s="210"/>
      <c r="E223" s="211" t="s">
        <v>167</v>
      </c>
      <c r="F223" s="211" t="s">
        <v>168</v>
      </c>
      <c r="G223" s="224" t="s">
        <v>555</v>
      </c>
      <c r="H223" s="225" t="s">
        <v>668</v>
      </c>
      <c r="I223" s="213" t="s">
        <v>673</v>
      </c>
      <c r="J223" s="212"/>
      <c r="K223" s="212" t="s">
        <v>674</v>
      </c>
      <c r="L223" s="214" t="s">
        <v>173</v>
      </c>
      <c r="M223" s="215">
        <v>20279</v>
      </c>
      <c r="N223" s="216">
        <v>20279</v>
      </c>
      <c r="O223" s="217"/>
      <c r="P223" s="217"/>
      <c r="Q223" s="218"/>
      <c r="R223" s="219" t="str">
        <f t="shared" si="3"/>
        <v/>
      </c>
    </row>
    <row r="224" spans="1:18">
      <c r="A224" s="208">
        <v>19001223</v>
      </c>
      <c r="B224" s="209">
        <v>20001223</v>
      </c>
      <c r="C224" s="210"/>
      <c r="D224" s="210"/>
      <c r="E224" s="211" t="s">
        <v>167</v>
      </c>
      <c r="F224" s="211" t="s">
        <v>168</v>
      </c>
      <c r="G224" s="224" t="s">
        <v>555</v>
      </c>
      <c r="H224" s="225" t="s">
        <v>675</v>
      </c>
      <c r="I224" s="213" t="s">
        <v>676</v>
      </c>
      <c r="J224" s="212"/>
      <c r="K224" s="212" t="s">
        <v>677</v>
      </c>
      <c r="L224" s="214" t="s">
        <v>173</v>
      </c>
      <c r="M224" s="215">
        <v>10336</v>
      </c>
      <c r="N224" s="216">
        <v>10336</v>
      </c>
      <c r="O224" s="217"/>
      <c r="P224" s="217"/>
      <c r="Q224" s="218"/>
      <c r="R224" s="219" t="str">
        <f t="shared" si="3"/>
        <v/>
      </c>
    </row>
    <row r="225" spans="1:18">
      <c r="A225" s="208">
        <v>19001224</v>
      </c>
      <c r="B225" s="209">
        <v>20001224</v>
      </c>
      <c r="C225" s="210"/>
      <c r="D225" s="210"/>
      <c r="E225" s="211" t="s">
        <v>167</v>
      </c>
      <c r="F225" s="211" t="s">
        <v>168</v>
      </c>
      <c r="G225" s="224" t="s">
        <v>555</v>
      </c>
      <c r="H225" s="225" t="s">
        <v>675</v>
      </c>
      <c r="I225" s="213" t="s">
        <v>678</v>
      </c>
      <c r="J225" s="212"/>
      <c r="K225" s="212" t="s">
        <v>679</v>
      </c>
      <c r="L225" s="214" t="s">
        <v>173</v>
      </c>
      <c r="M225" s="215">
        <v>14084</v>
      </c>
      <c r="N225" s="216">
        <v>14084</v>
      </c>
      <c r="O225" s="217"/>
      <c r="P225" s="217"/>
      <c r="Q225" s="218"/>
      <c r="R225" s="219" t="str">
        <f t="shared" si="3"/>
        <v/>
      </c>
    </row>
    <row r="226" spans="1:18">
      <c r="A226" s="208">
        <v>19001225</v>
      </c>
      <c r="B226" s="209">
        <v>20001225</v>
      </c>
      <c r="C226" s="210"/>
      <c r="D226" s="210"/>
      <c r="E226" s="211" t="s">
        <v>167</v>
      </c>
      <c r="F226" s="211" t="s">
        <v>168</v>
      </c>
      <c r="G226" s="224" t="s">
        <v>555</v>
      </c>
      <c r="H226" s="225" t="s">
        <v>675</v>
      </c>
      <c r="I226" s="213" t="s">
        <v>680</v>
      </c>
      <c r="J226" s="212"/>
      <c r="K226" s="212" t="s">
        <v>681</v>
      </c>
      <c r="L226" s="214" t="s">
        <v>173</v>
      </c>
      <c r="M226" s="215">
        <v>5519</v>
      </c>
      <c r="N226" s="216">
        <v>5519</v>
      </c>
      <c r="O226" s="217"/>
      <c r="P226" s="217"/>
      <c r="Q226" s="218"/>
      <c r="R226" s="219" t="str">
        <f t="shared" si="3"/>
        <v/>
      </c>
    </row>
    <row r="227" spans="1:18">
      <c r="A227" s="208">
        <v>19001226</v>
      </c>
      <c r="B227" s="209">
        <v>20001226</v>
      </c>
      <c r="C227" s="210"/>
      <c r="D227" s="210"/>
      <c r="E227" s="211" t="s">
        <v>167</v>
      </c>
      <c r="F227" s="211" t="s">
        <v>168</v>
      </c>
      <c r="G227" s="224" t="s">
        <v>555</v>
      </c>
      <c r="H227" s="225" t="s">
        <v>675</v>
      </c>
      <c r="I227" s="213" t="s">
        <v>682</v>
      </c>
      <c r="J227" s="212"/>
      <c r="K227" s="212" t="s">
        <v>683</v>
      </c>
      <c r="L227" s="214" t="s">
        <v>173</v>
      </c>
      <c r="M227" s="215">
        <v>4664</v>
      </c>
      <c r="N227" s="216">
        <v>4664</v>
      </c>
      <c r="O227" s="217"/>
      <c r="P227" s="217"/>
      <c r="Q227" s="218"/>
      <c r="R227" s="219" t="str">
        <f t="shared" si="3"/>
        <v/>
      </c>
    </row>
    <row r="228" spans="1:18">
      <c r="A228" s="208">
        <v>19001227</v>
      </c>
      <c r="B228" s="209">
        <v>20001227</v>
      </c>
      <c r="C228" s="210"/>
      <c r="D228" s="210"/>
      <c r="E228" s="211" t="s">
        <v>167</v>
      </c>
      <c r="F228" s="211" t="s">
        <v>168</v>
      </c>
      <c r="G228" s="224" t="s">
        <v>555</v>
      </c>
      <c r="H228" s="225" t="s">
        <v>675</v>
      </c>
      <c r="I228" s="213" t="s">
        <v>684</v>
      </c>
      <c r="J228" s="212"/>
      <c r="K228" s="212" t="s">
        <v>685</v>
      </c>
      <c r="L228" s="214" t="s">
        <v>173</v>
      </c>
      <c r="M228" s="215">
        <v>9836</v>
      </c>
      <c r="N228" s="216">
        <v>9836</v>
      </c>
      <c r="O228" s="217"/>
      <c r="P228" s="217"/>
      <c r="Q228" s="218"/>
      <c r="R228" s="219" t="str">
        <f t="shared" si="3"/>
        <v/>
      </c>
    </row>
    <row r="229" spans="1:18">
      <c r="A229" s="208">
        <v>19001228</v>
      </c>
      <c r="B229" s="209">
        <v>20001228</v>
      </c>
      <c r="C229" s="210"/>
      <c r="D229" s="210"/>
      <c r="E229" s="211" t="s">
        <v>167</v>
      </c>
      <c r="F229" s="211" t="s">
        <v>168</v>
      </c>
      <c r="G229" s="224" t="s">
        <v>555</v>
      </c>
      <c r="H229" s="225" t="s">
        <v>675</v>
      </c>
      <c r="I229" s="213" t="s">
        <v>686</v>
      </c>
      <c r="J229" s="212"/>
      <c r="K229" s="212" t="s">
        <v>687</v>
      </c>
      <c r="L229" s="214" t="s">
        <v>173</v>
      </c>
      <c r="M229" s="215">
        <v>55456</v>
      </c>
      <c r="N229" s="216">
        <v>55456</v>
      </c>
      <c r="O229" s="217"/>
      <c r="P229" s="217"/>
      <c r="Q229" s="218"/>
      <c r="R229" s="219" t="str">
        <f t="shared" si="3"/>
        <v/>
      </c>
    </row>
    <row r="230" spans="1:18">
      <c r="A230" s="208">
        <v>19001229</v>
      </c>
      <c r="B230" s="209">
        <v>20001229</v>
      </c>
      <c r="C230" s="210"/>
      <c r="D230" s="210"/>
      <c r="E230" s="211" t="s">
        <v>167</v>
      </c>
      <c r="F230" s="211" t="s">
        <v>168</v>
      </c>
      <c r="G230" s="224" t="s">
        <v>555</v>
      </c>
      <c r="H230" s="225" t="s">
        <v>675</v>
      </c>
      <c r="I230" s="213" t="s">
        <v>688</v>
      </c>
      <c r="J230" s="212"/>
      <c r="K230" s="212" t="s">
        <v>689</v>
      </c>
      <c r="L230" s="214" t="s">
        <v>173</v>
      </c>
      <c r="M230" s="215">
        <v>17455</v>
      </c>
      <c r="N230" s="216">
        <v>17455</v>
      </c>
      <c r="O230" s="217"/>
      <c r="P230" s="217"/>
      <c r="Q230" s="218"/>
      <c r="R230" s="219" t="str">
        <f t="shared" si="3"/>
        <v/>
      </c>
    </row>
    <row r="231" spans="1:18">
      <c r="A231" s="208">
        <v>19001230</v>
      </c>
      <c r="B231" s="209">
        <v>20001230</v>
      </c>
      <c r="C231" s="210"/>
      <c r="D231" s="210"/>
      <c r="E231" s="211" t="s">
        <v>167</v>
      </c>
      <c r="F231" s="211" t="s">
        <v>168</v>
      </c>
      <c r="G231" s="224" t="s">
        <v>555</v>
      </c>
      <c r="H231" s="225" t="s">
        <v>675</v>
      </c>
      <c r="I231" s="213" t="s">
        <v>690</v>
      </c>
      <c r="J231" s="212"/>
      <c r="K231" s="212" t="s">
        <v>691</v>
      </c>
      <c r="L231" s="214" t="s">
        <v>173</v>
      </c>
      <c r="M231" s="215">
        <v>7142</v>
      </c>
      <c r="N231" s="216">
        <v>7142</v>
      </c>
      <c r="O231" s="217"/>
      <c r="P231" s="217"/>
      <c r="Q231" s="218"/>
      <c r="R231" s="219" t="str">
        <f t="shared" si="3"/>
        <v/>
      </c>
    </row>
    <row r="232" spans="1:18">
      <c r="A232" s="208">
        <v>19001231</v>
      </c>
      <c r="B232" s="209">
        <v>20001231</v>
      </c>
      <c r="C232" s="210"/>
      <c r="D232" s="210"/>
      <c r="E232" s="211" t="s">
        <v>167</v>
      </c>
      <c r="F232" s="211" t="s">
        <v>168</v>
      </c>
      <c r="G232" s="224" t="s">
        <v>555</v>
      </c>
      <c r="H232" s="225" t="s">
        <v>675</v>
      </c>
      <c r="I232" s="213" t="s">
        <v>692</v>
      </c>
      <c r="J232" s="212"/>
      <c r="K232" s="212" t="s">
        <v>693</v>
      </c>
      <c r="L232" s="214" t="s">
        <v>173</v>
      </c>
      <c r="M232" s="215">
        <v>84164</v>
      </c>
      <c r="N232" s="216">
        <v>84164</v>
      </c>
      <c r="O232" s="217"/>
      <c r="P232" s="217"/>
      <c r="Q232" s="218"/>
      <c r="R232" s="219" t="str">
        <f t="shared" si="3"/>
        <v/>
      </c>
    </row>
    <row r="233" spans="1:18">
      <c r="A233" s="208">
        <v>19001232</v>
      </c>
      <c r="B233" s="209">
        <v>20001232</v>
      </c>
      <c r="C233" s="210"/>
      <c r="D233" s="210"/>
      <c r="E233" s="211" t="s">
        <v>167</v>
      </c>
      <c r="F233" s="211" t="s">
        <v>168</v>
      </c>
      <c r="G233" s="224" t="s">
        <v>555</v>
      </c>
      <c r="H233" s="225" t="s">
        <v>675</v>
      </c>
      <c r="I233" s="213" t="s">
        <v>694</v>
      </c>
      <c r="J233" s="212"/>
      <c r="K233" s="212" t="s">
        <v>695</v>
      </c>
      <c r="L233" s="214" t="s">
        <v>173</v>
      </c>
      <c r="M233" s="215">
        <v>555</v>
      </c>
      <c r="N233" s="216">
        <v>555</v>
      </c>
      <c r="O233" s="217"/>
      <c r="P233" s="217"/>
      <c r="Q233" s="218"/>
      <c r="R233" s="219" t="str">
        <f t="shared" si="3"/>
        <v/>
      </c>
    </row>
    <row r="234" spans="1:18">
      <c r="A234" s="208">
        <v>19001233</v>
      </c>
      <c r="B234" s="209">
        <v>20001233</v>
      </c>
      <c r="C234" s="210"/>
      <c r="D234" s="210"/>
      <c r="E234" s="211" t="s">
        <v>167</v>
      </c>
      <c r="F234" s="211" t="s">
        <v>168</v>
      </c>
      <c r="G234" s="224" t="s">
        <v>555</v>
      </c>
      <c r="H234" s="225" t="s">
        <v>675</v>
      </c>
      <c r="I234" s="213" t="s">
        <v>696</v>
      </c>
      <c r="J234" s="212"/>
      <c r="K234" s="212" t="s">
        <v>697</v>
      </c>
      <c r="L234" s="214" t="s">
        <v>173</v>
      </c>
      <c r="M234" s="215">
        <v>5069</v>
      </c>
      <c r="N234" s="216">
        <v>5069</v>
      </c>
      <c r="O234" s="217"/>
      <c r="P234" s="217"/>
      <c r="Q234" s="218"/>
      <c r="R234" s="219" t="str">
        <f t="shared" si="3"/>
        <v/>
      </c>
    </row>
    <row r="235" spans="1:18">
      <c r="A235" s="208">
        <v>19001234</v>
      </c>
      <c r="B235" s="209">
        <v>20001234</v>
      </c>
      <c r="C235" s="210"/>
      <c r="D235" s="210"/>
      <c r="E235" s="211" t="s">
        <v>167</v>
      </c>
      <c r="F235" s="211" t="s">
        <v>168</v>
      </c>
      <c r="G235" s="224" t="s">
        <v>555</v>
      </c>
      <c r="H235" s="225" t="s">
        <v>675</v>
      </c>
      <c r="I235" s="213" t="s">
        <v>698</v>
      </c>
      <c r="J235" s="212"/>
      <c r="K235" s="212" t="s">
        <v>699</v>
      </c>
      <c r="L235" s="214" t="s">
        <v>173</v>
      </c>
      <c r="M235" s="215">
        <v>19375</v>
      </c>
      <c r="N235" s="216">
        <v>19375</v>
      </c>
      <c r="O235" s="217"/>
      <c r="P235" s="217"/>
      <c r="Q235" s="218"/>
      <c r="R235" s="219" t="str">
        <f t="shared" si="3"/>
        <v/>
      </c>
    </row>
    <row r="236" spans="1:18">
      <c r="A236" s="208">
        <v>19001235</v>
      </c>
      <c r="B236" s="209">
        <v>20001235</v>
      </c>
      <c r="C236" s="210"/>
      <c r="D236" s="210"/>
      <c r="E236" s="211" t="s">
        <v>167</v>
      </c>
      <c r="F236" s="211" t="s">
        <v>168</v>
      </c>
      <c r="G236" s="224" t="s">
        <v>555</v>
      </c>
      <c r="H236" s="225" t="s">
        <v>700</v>
      </c>
      <c r="I236" s="213" t="s">
        <v>701</v>
      </c>
      <c r="J236" s="212"/>
      <c r="K236" s="212" t="s">
        <v>702</v>
      </c>
      <c r="L236" s="214" t="s">
        <v>173</v>
      </c>
      <c r="M236" s="215">
        <v>31128</v>
      </c>
      <c r="N236" s="216">
        <v>31128</v>
      </c>
      <c r="O236" s="217"/>
      <c r="P236" s="217"/>
      <c r="Q236" s="218"/>
      <c r="R236" s="219" t="str">
        <f t="shared" si="3"/>
        <v/>
      </c>
    </row>
    <row r="237" spans="1:18">
      <c r="A237" s="208">
        <v>19001236</v>
      </c>
      <c r="B237" s="209">
        <v>20001236</v>
      </c>
      <c r="C237" s="210"/>
      <c r="D237" s="210"/>
      <c r="E237" s="211" t="s">
        <v>167</v>
      </c>
      <c r="F237" s="211" t="s">
        <v>168</v>
      </c>
      <c r="G237" s="224" t="s">
        <v>555</v>
      </c>
      <c r="H237" s="225" t="s">
        <v>700</v>
      </c>
      <c r="I237" s="213" t="s">
        <v>703</v>
      </c>
      <c r="J237" s="212"/>
      <c r="K237" s="212" t="s">
        <v>704</v>
      </c>
      <c r="L237" s="214" t="s">
        <v>173</v>
      </c>
      <c r="M237" s="215">
        <v>53495</v>
      </c>
      <c r="N237" s="216">
        <v>53495</v>
      </c>
      <c r="O237" s="217"/>
      <c r="P237" s="217"/>
      <c r="Q237" s="218"/>
      <c r="R237" s="219" t="str">
        <f t="shared" si="3"/>
        <v/>
      </c>
    </row>
    <row r="238" spans="1:18">
      <c r="A238" s="208">
        <v>19001237</v>
      </c>
      <c r="B238" s="209">
        <v>20001237</v>
      </c>
      <c r="C238" s="210"/>
      <c r="D238" s="210"/>
      <c r="E238" s="211" t="s">
        <v>167</v>
      </c>
      <c r="F238" s="211" t="s">
        <v>168</v>
      </c>
      <c r="G238" s="224" t="s">
        <v>555</v>
      </c>
      <c r="H238" s="225" t="s">
        <v>700</v>
      </c>
      <c r="I238" s="213" t="s">
        <v>705</v>
      </c>
      <c r="J238" s="212"/>
      <c r="K238" s="212" t="s">
        <v>706</v>
      </c>
      <c r="L238" s="214" t="s">
        <v>173</v>
      </c>
      <c r="M238" s="215">
        <v>2034</v>
      </c>
      <c r="N238" s="216">
        <v>2034</v>
      </c>
      <c r="O238" s="217"/>
      <c r="P238" s="217"/>
      <c r="Q238" s="218"/>
      <c r="R238" s="219" t="str">
        <f t="shared" si="3"/>
        <v/>
      </c>
    </row>
    <row r="239" spans="1:18">
      <c r="A239" s="208">
        <v>19001238</v>
      </c>
      <c r="B239" s="209">
        <v>20001238</v>
      </c>
      <c r="C239" s="210"/>
      <c r="D239" s="210"/>
      <c r="E239" s="211" t="s">
        <v>167</v>
      </c>
      <c r="F239" s="211" t="s">
        <v>168</v>
      </c>
      <c r="G239" s="224" t="s">
        <v>555</v>
      </c>
      <c r="H239" s="225" t="s">
        <v>700</v>
      </c>
      <c r="I239" s="213" t="s">
        <v>707</v>
      </c>
      <c r="J239" s="212"/>
      <c r="K239" s="212" t="s">
        <v>708</v>
      </c>
      <c r="L239" s="214" t="s">
        <v>173</v>
      </c>
      <c r="M239" s="215">
        <v>1664</v>
      </c>
      <c r="N239" s="216">
        <v>1664</v>
      </c>
      <c r="O239" s="217"/>
      <c r="P239" s="217"/>
      <c r="Q239" s="218"/>
      <c r="R239" s="219" t="str">
        <f t="shared" si="3"/>
        <v/>
      </c>
    </row>
    <row r="240" spans="1:18">
      <c r="A240" s="208">
        <v>19001239</v>
      </c>
      <c r="B240" s="209">
        <v>20001239</v>
      </c>
      <c r="C240" s="210"/>
      <c r="D240" s="210"/>
      <c r="E240" s="211" t="s">
        <v>167</v>
      </c>
      <c r="F240" s="211" t="s">
        <v>168</v>
      </c>
      <c r="G240" s="224" t="s">
        <v>555</v>
      </c>
      <c r="H240" s="225" t="s">
        <v>700</v>
      </c>
      <c r="I240" s="213" t="s">
        <v>709</v>
      </c>
      <c r="J240" s="212"/>
      <c r="K240" s="212" t="s">
        <v>710</v>
      </c>
      <c r="L240" s="214" t="s">
        <v>173</v>
      </c>
      <c r="M240" s="215">
        <v>21214</v>
      </c>
      <c r="N240" s="216">
        <v>21214</v>
      </c>
      <c r="O240" s="217"/>
      <c r="P240" s="217"/>
      <c r="Q240" s="218"/>
      <c r="R240" s="219" t="str">
        <f t="shared" si="3"/>
        <v/>
      </c>
    </row>
    <row r="241" spans="1:18">
      <c r="A241" s="208">
        <v>19001240</v>
      </c>
      <c r="B241" s="209">
        <v>20001240</v>
      </c>
      <c r="C241" s="210"/>
      <c r="D241" s="210"/>
      <c r="E241" s="211" t="s">
        <v>167</v>
      </c>
      <c r="F241" s="211" t="s">
        <v>168</v>
      </c>
      <c r="G241" s="224" t="s">
        <v>555</v>
      </c>
      <c r="H241" s="225" t="s">
        <v>700</v>
      </c>
      <c r="I241" s="213" t="s">
        <v>711</v>
      </c>
      <c r="J241" s="212"/>
      <c r="K241" s="212" t="s">
        <v>712</v>
      </c>
      <c r="L241" s="214" t="s">
        <v>173</v>
      </c>
      <c r="M241" s="215">
        <v>126796</v>
      </c>
      <c r="N241" s="216">
        <v>126796</v>
      </c>
      <c r="O241" s="217"/>
      <c r="P241" s="217"/>
      <c r="Q241" s="218"/>
      <c r="R241" s="219" t="str">
        <f t="shared" si="3"/>
        <v/>
      </c>
    </row>
    <row r="242" spans="1:18">
      <c r="A242" s="208">
        <v>19001241</v>
      </c>
      <c r="B242" s="209">
        <v>20001241</v>
      </c>
      <c r="C242" s="210"/>
      <c r="D242" s="210"/>
      <c r="E242" s="211" t="s">
        <v>167</v>
      </c>
      <c r="F242" s="211" t="s">
        <v>168</v>
      </c>
      <c r="G242" s="224" t="s">
        <v>555</v>
      </c>
      <c r="H242" s="225" t="s">
        <v>700</v>
      </c>
      <c r="I242" s="213" t="s">
        <v>713</v>
      </c>
      <c r="J242" s="212"/>
      <c r="K242" s="212" t="s">
        <v>714</v>
      </c>
      <c r="L242" s="214" t="s">
        <v>173</v>
      </c>
      <c r="M242" s="215">
        <v>44631</v>
      </c>
      <c r="N242" s="216">
        <v>44631</v>
      </c>
      <c r="O242" s="217"/>
      <c r="P242" s="217"/>
      <c r="Q242" s="218"/>
      <c r="R242" s="219" t="str">
        <f t="shared" si="3"/>
        <v/>
      </c>
    </row>
    <row r="243" spans="1:18">
      <c r="A243" s="208">
        <v>19001242</v>
      </c>
      <c r="B243" s="209">
        <v>20001242</v>
      </c>
      <c r="C243" s="210"/>
      <c r="D243" s="210"/>
      <c r="E243" s="211" t="s">
        <v>167</v>
      </c>
      <c r="F243" s="211" t="s">
        <v>168</v>
      </c>
      <c r="G243" s="224" t="s">
        <v>555</v>
      </c>
      <c r="H243" s="225" t="s">
        <v>700</v>
      </c>
      <c r="I243" s="213" t="s">
        <v>715</v>
      </c>
      <c r="J243" s="212"/>
      <c r="K243" s="212" t="s">
        <v>716</v>
      </c>
      <c r="L243" s="214" t="s">
        <v>173</v>
      </c>
      <c r="M243" s="215">
        <v>10016</v>
      </c>
      <c r="N243" s="216">
        <v>10016</v>
      </c>
      <c r="O243" s="217"/>
      <c r="P243" s="217"/>
      <c r="Q243" s="218"/>
      <c r="R243" s="219" t="str">
        <f t="shared" si="3"/>
        <v/>
      </c>
    </row>
    <row r="244" spans="1:18">
      <c r="A244" s="208">
        <v>19001243</v>
      </c>
      <c r="B244" s="209">
        <v>20001243</v>
      </c>
      <c r="C244" s="210"/>
      <c r="D244" s="210"/>
      <c r="E244" s="211" t="s">
        <v>167</v>
      </c>
      <c r="F244" s="211" t="s">
        <v>168</v>
      </c>
      <c r="G244" s="224" t="s">
        <v>555</v>
      </c>
      <c r="H244" s="225" t="s">
        <v>700</v>
      </c>
      <c r="I244" s="213" t="s">
        <v>717</v>
      </c>
      <c r="J244" s="212"/>
      <c r="K244" s="212" t="s">
        <v>718</v>
      </c>
      <c r="L244" s="214" t="s">
        <v>173</v>
      </c>
      <c r="M244" s="215">
        <v>65216</v>
      </c>
      <c r="N244" s="216">
        <v>65216</v>
      </c>
      <c r="O244" s="217"/>
      <c r="P244" s="217"/>
      <c r="Q244" s="218"/>
      <c r="R244" s="219" t="str">
        <f t="shared" si="3"/>
        <v/>
      </c>
    </row>
    <row r="245" spans="1:18">
      <c r="A245" s="208">
        <v>19001244</v>
      </c>
      <c r="B245" s="209">
        <v>20001244</v>
      </c>
      <c r="C245" s="210"/>
      <c r="D245" s="210"/>
      <c r="E245" s="211" t="s">
        <v>167</v>
      </c>
      <c r="F245" s="211" t="s">
        <v>168</v>
      </c>
      <c r="G245" s="224" t="s">
        <v>555</v>
      </c>
      <c r="H245" s="225" t="s">
        <v>700</v>
      </c>
      <c r="I245" s="213" t="s">
        <v>719</v>
      </c>
      <c r="J245" s="212"/>
      <c r="K245" s="212" t="s">
        <v>720</v>
      </c>
      <c r="L245" s="214" t="s">
        <v>173</v>
      </c>
      <c r="M245" s="215">
        <v>84719</v>
      </c>
      <c r="N245" s="216">
        <v>84719</v>
      </c>
      <c r="O245" s="217"/>
      <c r="P245" s="217"/>
      <c r="Q245" s="218"/>
      <c r="R245" s="219" t="str">
        <f t="shared" si="3"/>
        <v/>
      </c>
    </row>
    <row r="246" spans="1:18">
      <c r="A246" s="208">
        <v>19001245</v>
      </c>
      <c r="B246" s="209">
        <v>20001245</v>
      </c>
      <c r="C246" s="210"/>
      <c r="D246" s="210"/>
      <c r="E246" s="211" t="s">
        <v>167</v>
      </c>
      <c r="F246" s="211" t="s">
        <v>168</v>
      </c>
      <c r="G246" s="224" t="s">
        <v>555</v>
      </c>
      <c r="H246" s="225" t="s">
        <v>700</v>
      </c>
      <c r="I246" s="213" t="s">
        <v>721</v>
      </c>
      <c r="J246" s="212"/>
      <c r="K246" s="212" t="s">
        <v>722</v>
      </c>
      <c r="L246" s="214" t="s">
        <v>173</v>
      </c>
      <c r="M246" s="215">
        <v>18660</v>
      </c>
      <c r="N246" s="216">
        <v>18660</v>
      </c>
      <c r="O246" s="217"/>
      <c r="P246" s="217"/>
      <c r="Q246" s="218"/>
      <c r="R246" s="219" t="str">
        <f t="shared" si="3"/>
        <v/>
      </c>
    </row>
    <row r="247" spans="1:18">
      <c r="A247" s="208">
        <v>19001246</v>
      </c>
      <c r="B247" s="209">
        <v>20001246</v>
      </c>
      <c r="C247" s="210"/>
      <c r="D247" s="210"/>
      <c r="E247" s="211" t="s">
        <v>167</v>
      </c>
      <c r="F247" s="211" t="s">
        <v>168</v>
      </c>
      <c r="G247" s="224" t="s">
        <v>555</v>
      </c>
      <c r="H247" s="225" t="s">
        <v>700</v>
      </c>
      <c r="I247" s="213" t="s">
        <v>723</v>
      </c>
      <c r="J247" s="212"/>
      <c r="K247" s="212" t="s">
        <v>724</v>
      </c>
      <c r="L247" s="214" t="s">
        <v>173</v>
      </c>
      <c r="M247" s="215">
        <v>20559</v>
      </c>
      <c r="N247" s="216">
        <v>20559</v>
      </c>
      <c r="O247" s="217"/>
      <c r="P247" s="217"/>
      <c r="Q247" s="218"/>
      <c r="R247" s="219" t="str">
        <f t="shared" si="3"/>
        <v/>
      </c>
    </row>
    <row r="248" spans="1:18">
      <c r="A248" s="208">
        <v>19001247</v>
      </c>
      <c r="B248" s="209">
        <v>20001247</v>
      </c>
      <c r="C248" s="210"/>
      <c r="D248" s="210"/>
      <c r="E248" s="211" t="s">
        <v>167</v>
      </c>
      <c r="F248" s="211" t="s">
        <v>168</v>
      </c>
      <c r="G248" s="224" t="s">
        <v>555</v>
      </c>
      <c r="H248" s="225" t="s">
        <v>700</v>
      </c>
      <c r="I248" s="213" t="s">
        <v>725</v>
      </c>
      <c r="J248" s="212"/>
      <c r="K248" s="212" t="s">
        <v>726</v>
      </c>
      <c r="L248" s="214" t="s">
        <v>173</v>
      </c>
      <c r="M248" s="215">
        <v>1386</v>
      </c>
      <c r="N248" s="216">
        <v>1386</v>
      </c>
      <c r="O248" s="217"/>
      <c r="P248" s="217"/>
      <c r="Q248" s="218"/>
      <c r="R248" s="219" t="str">
        <f t="shared" si="3"/>
        <v/>
      </c>
    </row>
    <row r="249" spans="1:18">
      <c r="A249" s="208">
        <v>19001248</v>
      </c>
      <c r="B249" s="209">
        <v>20001248</v>
      </c>
      <c r="C249" s="210"/>
      <c r="D249" s="210"/>
      <c r="E249" s="211" t="s">
        <v>167</v>
      </c>
      <c r="F249" s="211" t="s">
        <v>168</v>
      </c>
      <c r="G249" s="224" t="s">
        <v>555</v>
      </c>
      <c r="H249" s="225" t="s">
        <v>700</v>
      </c>
      <c r="I249" s="213" t="s">
        <v>727</v>
      </c>
      <c r="J249" s="212"/>
      <c r="K249" s="212" t="s">
        <v>728</v>
      </c>
      <c r="L249" s="214" t="s">
        <v>173</v>
      </c>
      <c r="M249" s="215">
        <v>10608</v>
      </c>
      <c r="N249" s="216">
        <v>10608</v>
      </c>
      <c r="O249" s="217"/>
      <c r="P249" s="217"/>
      <c r="Q249" s="218"/>
      <c r="R249" s="219" t="str">
        <f t="shared" si="3"/>
        <v/>
      </c>
    </row>
    <row r="250" spans="1:18">
      <c r="A250" s="208">
        <v>19001249</v>
      </c>
      <c r="B250" s="209">
        <v>20001249</v>
      </c>
      <c r="C250" s="210"/>
      <c r="D250" s="210"/>
      <c r="E250" s="211" t="s">
        <v>167</v>
      </c>
      <c r="F250" s="211" t="s">
        <v>168</v>
      </c>
      <c r="G250" s="224" t="s">
        <v>555</v>
      </c>
      <c r="H250" s="225" t="s">
        <v>700</v>
      </c>
      <c r="I250" s="213" t="s">
        <v>729</v>
      </c>
      <c r="J250" s="212"/>
      <c r="K250" s="212" t="s">
        <v>730</v>
      </c>
      <c r="L250" s="214" t="s">
        <v>173</v>
      </c>
      <c r="M250" s="215">
        <v>48615</v>
      </c>
      <c r="N250" s="216">
        <v>48615</v>
      </c>
      <c r="O250" s="217"/>
      <c r="P250" s="217"/>
      <c r="Q250" s="218"/>
      <c r="R250" s="219" t="str">
        <f t="shared" si="3"/>
        <v/>
      </c>
    </row>
    <row r="251" spans="1:18">
      <c r="A251" s="208">
        <v>19001250</v>
      </c>
      <c r="B251" s="209">
        <v>20001250</v>
      </c>
      <c r="C251" s="210"/>
      <c r="D251" s="210"/>
      <c r="E251" s="211" t="s">
        <v>167</v>
      </c>
      <c r="F251" s="211" t="s">
        <v>168</v>
      </c>
      <c r="G251" s="224" t="s">
        <v>555</v>
      </c>
      <c r="H251" s="225" t="s">
        <v>700</v>
      </c>
      <c r="I251" s="213" t="s">
        <v>731</v>
      </c>
      <c r="J251" s="212"/>
      <c r="K251" s="212" t="s">
        <v>732</v>
      </c>
      <c r="L251" s="214" t="s">
        <v>173</v>
      </c>
      <c r="M251" s="215">
        <v>8023</v>
      </c>
      <c r="N251" s="216">
        <v>8023</v>
      </c>
      <c r="O251" s="217"/>
      <c r="P251" s="217"/>
      <c r="Q251" s="218"/>
      <c r="R251" s="219" t="str">
        <f t="shared" si="3"/>
        <v/>
      </c>
    </row>
    <row r="252" spans="1:18">
      <c r="A252" s="208">
        <v>19001251</v>
      </c>
      <c r="B252" s="209">
        <v>20001251</v>
      </c>
      <c r="C252" s="210"/>
      <c r="D252" s="210"/>
      <c r="E252" s="211" t="s">
        <v>167</v>
      </c>
      <c r="F252" s="211" t="s">
        <v>168</v>
      </c>
      <c r="G252" s="224" t="s">
        <v>555</v>
      </c>
      <c r="H252" s="225" t="s">
        <v>700</v>
      </c>
      <c r="I252" s="213" t="s">
        <v>733</v>
      </c>
      <c r="J252" s="212"/>
      <c r="K252" s="212" t="s">
        <v>734</v>
      </c>
      <c r="L252" s="214" t="s">
        <v>173</v>
      </c>
      <c r="M252" s="215">
        <v>46089</v>
      </c>
      <c r="N252" s="216">
        <v>46089</v>
      </c>
      <c r="O252" s="217"/>
      <c r="P252" s="217"/>
      <c r="Q252" s="218"/>
      <c r="R252" s="219" t="str">
        <f t="shared" si="3"/>
        <v/>
      </c>
    </row>
    <row r="253" spans="1:18">
      <c r="A253" s="208">
        <v>19001252</v>
      </c>
      <c r="B253" s="209">
        <v>20001252</v>
      </c>
      <c r="C253" s="210"/>
      <c r="D253" s="210"/>
      <c r="E253" s="211" t="s">
        <v>167</v>
      </c>
      <c r="F253" s="211" t="s">
        <v>168</v>
      </c>
      <c r="G253" s="224" t="s">
        <v>555</v>
      </c>
      <c r="H253" s="225" t="s">
        <v>700</v>
      </c>
      <c r="I253" s="213" t="s">
        <v>735</v>
      </c>
      <c r="J253" s="212"/>
      <c r="K253" s="212" t="s">
        <v>736</v>
      </c>
      <c r="L253" s="214" t="s">
        <v>173</v>
      </c>
      <c r="M253" s="215">
        <v>13587</v>
      </c>
      <c r="N253" s="216">
        <v>13587</v>
      </c>
      <c r="O253" s="217"/>
      <c r="P253" s="217"/>
      <c r="Q253" s="218"/>
      <c r="R253" s="219" t="str">
        <f t="shared" si="3"/>
        <v/>
      </c>
    </row>
    <row r="254" spans="1:18">
      <c r="A254" s="208">
        <v>19001253</v>
      </c>
      <c r="B254" s="209">
        <v>20001253</v>
      </c>
      <c r="C254" s="210"/>
      <c r="D254" s="210"/>
      <c r="E254" s="211" t="s">
        <v>167</v>
      </c>
      <c r="F254" s="211" t="s">
        <v>168</v>
      </c>
      <c r="G254" s="224" t="s">
        <v>555</v>
      </c>
      <c r="H254" s="225" t="s">
        <v>700</v>
      </c>
      <c r="I254" s="213" t="s">
        <v>737</v>
      </c>
      <c r="J254" s="212"/>
      <c r="K254" s="212" t="s">
        <v>738</v>
      </c>
      <c r="L254" s="214" t="s">
        <v>173</v>
      </c>
      <c r="M254" s="215">
        <v>1531</v>
      </c>
      <c r="N254" s="216">
        <v>1531</v>
      </c>
      <c r="O254" s="217"/>
      <c r="P254" s="217"/>
      <c r="Q254" s="218"/>
      <c r="R254" s="219" t="str">
        <f t="shared" si="3"/>
        <v/>
      </c>
    </row>
    <row r="255" spans="1:18">
      <c r="A255" s="208">
        <v>19001254</v>
      </c>
      <c r="B255" s="209">
        <v>20001254</v>
      </c>
      <c r="C255" s="210"/>
      <c r="D255" s="210"/>
      <c r="E255" s="211" t="s">
        <v>167</v>
      </c>
      <c r="F255" s="211" t="s">
        <v>168</v>
      </c>
      <c r="G255" s="224" t="s">
        <v>555</v>
      </c>
      <c r="H255" s="225" t="s">
        <v>739</v>
      </c>
      <c r="I255" s="213" t="s">
        <v>740</v>
      </c>
      <c r="J255" s="212"/>
      <c r="K255" s="212" t="s">
        <v>741</v>
      </c>
      <c r="L255" s="214" t="s">
        <v>173</v>
      </c>
      <c r="M255" s="215">
        <v>10537</v>
      </c>
      <c r="N255" s="216">
        <v>10537</v>
      </c>
      <c r="O255" s="217"/>
      <c r="P255" s="217"/>
      <c r="Q255" s="218"/>
      <c r="R255" s="219" t="str">
        <f t="shared" si="3"/>
        <v/>
      </c>
    </row>
    <row r="256" spans="1:18">
      <c r="A256" s="208">
        <v>19001255</v>
      </c>
      <c r="B256" s="209">
        <v>20001255</v>
      </c>
      <c r="C256" s="210"/>
      <c r="D256" s="210"/>
      <c r="E256" s="211" t="s">
        <v>167</v>
      </c>
      <c r="F256" s="211" t="s">
        <v>168</v>
      </c>
      <c r="G256" s="224" t="s">
        <v>555</v>
      </c>
      <c r="H256" s="225" t="s">
        <v>739</v>
      </c>
      <c r="I256" s="213" t="s">
        <v>742</v>
      </c>
      <c r="J256" s="212"/>
      <c r="K256" s="212" t="s">
        <v>743</v>
      </c>
      <c r="L256" s="214" t="s">
        <v>173</v>
      </c>
      <c r="M256" s="215">
        <v>25973</v>
      </c>
      <c r="N256" s="216">
        <v>25973</v>
      </c>
      <c r="O256" s="217"/>
      <c r="P256" s="217"/>
      <c r="Q256" s="218"/>
      <c r="R256" s="219" t="str">
        <f t="shared" si="3"/>
        <v/>
      </c>
    </row>
    <row r="257" spans="1:18">
      <c r="A257" s="208">
        <v>19001256</v>
      </c>
      <c r="B257" s="209">
        <v>20001256</v>
      </c>
      <c r="C257" s="210"/>
      <c r="D257" s="210"/>
      <c r="E257" s="211" t="s">
        <v>167</v>
      </c>
      <c r="F257" s="211" t="s">
        <v>168</v>
      </c>
      <c r="G257" s="224" t="s">
        <v>555</v>
      </c>
      <c r="H257" s="225" t="s">
        <v>739</v>
      </c>
      <c r="I257" s="213" t="s">
        <v>744</v>
      </c>
      <c r="J257" s="212"/>
      <c r="K257" s="212" t="s">
        <v>745</v>
      </c>
      <c r="L257" s="214" t="s">
        <v>173</v>
      </c>
      <c r="M257" s="215">
        <v>1109</v>
      </c>
      <c r="N257" s="216">
        <v>1109</v>
      </c>
      <c r="O257" s="217"/>
      <c r="P257" s="217"/>
      <c r="Q257" s="218"/>
      <c r="R257" s="219" t="str">
        <f t="shared" si="3"/>
        <v/>
      </c>
    </row>
    <row r="258" spans="1:18">
      <c r="A258" s="208">
        <v>19001257</v>
      </c>
      <c r="B258" s="209">
        <v>20001257</v>
      </c>
      <c r="C258" s="210"/>
      <c r="D258" s="210"/>
      <c r="E258" s="211" t="s">
        <v>167</v>
      </c>
      <c r="F258" s="211" t="s">
        <v>168</v>
      </c>
      <c r="G258" s="224" t="s">
        <v>555</v>
      </c>
      <c r="H258" s="225" t="s">
        <v>739</v>
      </c>
      <c r="I258" s="213" t="s">
        <v>746</v>
      </c>
      <c r="J258" s="212"/>
      <c r="K258" s="212" t="s">
        <v>747</v>
      </c>
      <c r="L258" s="214" t="s">
        <v>173</v>
      </c>
      <c r="M258" s="215">
        <v>555</v>
      </c>
      <c r="N258" s="216">
        <v>555</v>
      </c>
      <c r="O258" s="217"/>
      <c r="P258" s="217"/>
      <c r="Q258" s="218"/>
      <c r="R258" s="219" t="str">
        <f t="shared" si="3"/>
        <v/>
      </c>
    </row>
    <row r="259" spans="1:18">
      <c r="A259" s="208">
        <v>19001258</v>
      </c>
      <c r="B259" s="209">
        <v>20001258</v>
      </c>
      <c r="C259" s="210"/>
      <c r="D259" s="210"/>
      <c r="E259" s="211" t="s">
        <v>167</v>
      </c>
      <c r="F259" s="211" t="s">
        <v>168</v>
      </c>
      <c r="G259" s="224" t="s">
        <v>555</v>
      </c>
      <c r="H259" s="225" t="s">
        <v>739</v>
      </c>
      <c r="I259" s="213" t="s">
        <v>748</v>
      </c>
      <c r="J259" s="212"/>
      <c r="K259" s="212" t="s">
        <v>749</v>
      </c>
      <c r="L259" s="214" t="s">
        <v>173</v>
      </c>
      <c r="M259" s="215">
        <v>704</v>
      </c>
      <c r="N259" s="216">
        <v>704</v>
      </c>
      <c r="O259" s="217"/>
      <c r="P259" s="217"/>
      <c r="Q259" s="218"/>
      <c r="R259" s="219" t="str">
        <f t="shared" ref="R259:R322" si="4">IF(Q259="유지보수",INT(N259*$T$2*$T$3),IF(Q259="단순정비",INT(N259*$T$2*$T$4),IF(Q259="지장전주",INT(N259*$T$2*$T$5),"")))</f>
        <v/>
      </c>
    </row>
    <row r="260" spans="1:18">
      <c r="A260" s="208">
        <v>19001259</v>
      </c>
      <c r="B260" s="209">
        <v>20001259</v>
      </c>
      <c r="C260" s="210"/>
      <c r="D260" s="210"/>
      <c r="E260" s="211" t="s">
        <v>167</v>
      </c>
      <c r="F260" s="211" t="s">
        <v>168</v>
      </c>
      <c r="G260" s="224" t="s">
        <v>555</v>
      </c>
      <c r="H260" s="225" t="s">
        <v>739</v>
      </c>
      <c r="I260" s="213" t="s">
        <v>750</v>
      </c>
      <c r="J260" s="212"/>
      <c r="K260" s="212" t="s">
        <v>751</v>
      </c>
      <c r="L260" s="214" t="s">
        <v>173</v>
      </c>
      <c r="M260" s="215">
        <v>1334</v>
      </c>
      <c r="N260" s="216">
        <v>1334</v>
      </c>
      <c r="O260" s="217"/>
      <c r="P260" s="217"/>
      <c r="Q260" s="218"/>
      <c r="R260" s="219" t="str">
        <f t="shared" si="4"/>
        <v/>
      </c>
    </row>
    <row r="261" spans="1:18">
      <c r="A261" s="208">
        <v>19001260</v>
      </c>
      <c r="B261" s="209">
        <v>20001260</v>
      </c>
      <c r="C261" s="210"/>
      <c r="D261" s="210"/>
      <c r="E261" s="211" t="s">
        <v>167</v>
      </c>
      <c r="F261" s="211" t="s">
        <v>168</v>
      </c>
      <c r="G261" s="224" t="s">
        <v>555</v>
      </c>
      <c r="H261" s="225" t="s">
        <v>752</v>
      </c>
      <c r="I261" s="213" t="s">
        <v>753</v>
      </c>
      <c r="J261" s="212"/>
      <c r="K261" s="212" t="s">
        <v>754</v>
      </c>
      <c r="L261" s="214" t="s">
        <v>173</v>
      </c>
      <c r="M261" s="215">
        <v>240502</v>
      </c>
      <c r="N261" s="216">
        <v>240502</v>
      </c>
      <c r="O261" s="217"/>
      <c r="P261" s="217"/>
      <c r="Q261" s="218"/>
      <c r="R261" s="219" t="str">
        <f t="shared" si="4"/>
        <v/>
      </c>
    </row>
    <row r="262" spans="1:18">
      <c r="A262" s="208">
        <v>19001261</v>
      </c>
      <c r="B262" s="209">
        <v>20001261</v>
      </c>
      <c r="C262" s="210"/>
      <c r="D262" s="210"/>
      <c r="E262" s="211" t="s">
        <v>167</v>
      </c>
      <c r="F262" s="211" t="s">
        <v>168</v>
      </c>
      <c r="G262" s="224" t="s">
        <v>555</v>
      </c>
      <c r="H262" s="225" t="s">
        <v>752</v>
      </c>
      <c r="I262" s="213" t="s">
        <v>755</v>
      </c>
      <c r="J262" s="212"/>
      <c r="K262" s="212" t="s">
        <v>756</v>
      </c>
      <c r="L262" s="214" t="s">
        <v>757</v>
      </c>
      <c r="M262" s="215">
        <v>62</v>
      </c>
      <c r="N262" s="216">
        <v>62</v>
      </c>
      <c r="O262" s="217"/>
      <c r="P262" s="217"/>
      <c r="Q262" s="218"/>
      <c r="R262" s="219" t="str">
        <f t="shared" si="4"/>
        <v/>
      </c>
    </row>
    <row r="263" spans="1:18">
      <c r="A263" s="208">
        <v>19001262</v>
      </c>
      <c r="B263" s="209">
        <v>20001262</v>
      </c>
      <c r="C263" s="210"/>
      <c r="D263" s="210"/>
      <c r="E263" s="211" t="s">
        <v>167</v>
      </c>
      <c r="F263" s="211" t="s">
        <v>168</v>
      </c>
      <c r="G263" s="224" t="s">
        <v>555</v>
      </c>
      <c r="H263" s="225" t="s">
        <v>752</v>
      </c>
      <c r="I263" s="213" t="s">
        <v>758</v>
      </c>
      <c r="J263" s="212"/>
      <c r="K263" s="212" t="s">
        <v>759</v>
      </c>
      <c r="L263" s="214" t="s">
        <v>173</v>
      </c>
      <c r="M263" s="215">
        <v>30767</v>
      </c>
      <c r="N263" s="216">
        <v>30767</v>
      </c>
      <c r="O263" s="217"/>
      <c r="P263" s="217"/>
      <c r="Q263" s="218"/>
      <c r="R263" s="219" t="str">
        <f t="shared" si="4"/>
        <v/>
      </c>
    </row>
    <row r="264" spans="1:18">
      <c r="A264" s="208">
        <v>19001263</v>
      </c>
      <c r="B264" s="209">
        <v>20001263</v>
      </c>
      <c r="C264" s="210"/>
      <c r="D264" s="210"/>
      <c r="E264" s="211" t="s">
        <v>167</v>
      </c>
      <c r="F264" s="211" t="s">
        <v>168</v>
      </c>
      <c r="G264" s="224" t="s">
        <v>555</v>
      </c>
      <c r="H264" s="225" t="s">
        <v>752</v>
      </c>
      <c r="I264" s="213" t="s">
        <v>760</v>
      </c>
      <c r="J264" s="212"/>
      <c r="K264" s="212" t="s">
        <v>761</v>
      </c>
      <c r="L264" s="214" t="s">
        <v>173</v>
      </c>
      <c r="M264" s="215">
        <v>10222</v>
      </c>
      <c r="N264" s="216">
        <v>10222</v>
      </c>
      <c r="O264" s="217"/>
      <c r="P264" s="217"/>
      <c r="Q264" s="218"/>
      <c r="R264" s="219" t="str">
        <f t="shared" si="4"/>
        <v/>
      </c>
    </row>
    <row r="265" spans="1:18">
      <c r="A265" s="208">
        <v>19001264</v>
      </c>
      <c r="B265" s="209">
        <v>20001264</v>
      </c>
      <c r="C265" s="210"/>
      <c r="D265" s="210"/>
      <c r="E265" s="211" t="s">
        <v>167</v>
      </c>
      <c r="F265" s="211" t="s">
        <v>168</v>
      </c>
      <c r="G265" s="224" t="s">
        <v>555</v>
      </c>
      <c r="H265" s="225" t="s">
        <v>752</v>
      </c>
      <c r="I265" s="213" t="s">
        <v>762</v>
      </c>
      <c r="J265" s="212"/>
      <c r="K265" s="212" t="s">
        <v>763</v>
      </c>
      <c r="L265" s="214" t="s">
        <v>173</v>
      </c>
      <c r="M265" s="215">
        <v>159962</v>
      </c>
      <c r="N265" s="216">
        <v>159962</v>
      </c>
      <c r="O265" s="217"/>
      <c r="P265" s="217"/>
      <c r="Q265" s="218"/>
      <c r="R265" s="219" t="str">
        <f t="shared" si="4"/>
        <v/>
      </c>
    </row>
    <row r="266" spans="1:18">
      <c r="A266" s="208">
        <v>19001265</v>
      </c>
      <c r="B266" s="209">
        <v>20001265</v>
      </c>
      <c r="C266" s="210"/>
      <c r="D266" s="210"/>
      <c r="E266" s="211" t="s">
        <v>167</v>
      </c>
      <c r="F266" s="211" t="s">
        <v>168</v>
      </c>
      <c r="G266" s="224" t="s">
        <v>555</v>
      </c>
      <c r="H266" s="225" t="s">
        <v>752</v>
      </c>
      <c r="I266" s="213" t="s">
        <v>764</v>
      </c>
      <c r="J266" s="212"/>
      <c r="K266" s="212" t="s">
        <v>765</v>
      </c>
      <c r="L266" s="214" t="s">
        <v>173</v>
      </c>
      <c r="M266" s="215">
        <v>6943</v>
      </c>
      <c r="N266" s="216">
        <v>6943</v>
      </c>
      <c r="O266" s="217"/>
      <c r="P266" s="217"/>
      <c r="Q266" s="218"/>
      <c r="R266" s="219" t="str">
        <f t="shared" si="4"/>
        <v/>
      </c>
    </row>
    <row r="267" spans="1:18">
      <c r="A267" s="208">
        <v>19001266</v>
      </c>
      <c r="B267" s="209">
        <v>20001266</v>
      </c>
      <c r="C267" s="210"/>
      <c r="D267" s="210"/>
      <c r="E267" s="211" t="s">
        <v>167</v>
      </c>
      <c r="F267" s="211" t="s">
        <v>168</v>
      </c>
      <c r="G267" s="224" t="s">
        <v>555</v>
      </c>
      <c r="H267" s="225" t="s">
        <v>752</v>
      </c>
      <c r="I267" s="213" t="s">
        <v>766</v>
      </c>
      <c r="J267" s="212"/>
      <c r="K267" s="212" t="s">
        <v>767</v>
      </c>
      <c r="L267" s="214" t="s">
        <v>173</v>
      </c>
      <c r="M267" s="215">
        <v>688</v>
      </c>
      <c r="N267" s="216">
        <v>688</v>
      </c>
      <c r="O267" s="217"/>
      <c r="P267" s="217"/>
      <c r="Q267" s="218"/>
      <c r="R267" s="219" t="str">
        <f t="shared" si="4"/>
        <v/>
      </c>
    </row>
    <row r="268" spans="1:18">
      <c r="A268" s="208">
        <v>19001267</v>
      </c>
      <c r="B268" s="209">
        <v>20001267</v>
      </c>
      <c r="C268" s="210"/>
      <c r="D268" s="210"/>
      <c r="E268" s="211" t="s">
        <v>167</v>
      </c>
      <c r="F268" s="211" t="s">
        <v>168</v>
      </c>
      <c r="G268" s="224" t="s">
        <v>555</v>
      </c>
      <c r="H268" s="225" t="s">
        <v>768</v>
      </c>
      <c r="I268" s="213" t="s">
        <v>768</v>
      </c>
      <c r="J268" s="212"/>
      <c r="K268" s="212" t="s">
        <v>769</v>
      </c>
      <c r="L268" s="214" t="s">
        <v>173</v>
      </c>
      <c r="M268" s="215">
        <v>5052</v>
      </c>
      <c r="N268" s="216">
        <v>5052</v>
      </c>
      <c r="O268" s="217"/>
      <c r="P268" s="217"/>
      <c r="Q268" s="218"/>
      <c r="R268" s="219" t="str">
        <f t="shared" si="4"/>
        <v/>
      </c>
    </row>
    <row r="269" spans="1:18">
      <c r="A269" s="208">
        <v>19001268</v>
      </c>
      <c r="B269" s="209">
        <v>20001268</v>
      </c>
      <c r="C269" s="210"/>
      <c r="D269" s="210"/>
      <c r="E269" s="211" t="s">
        <v>167</v>
      </c>
      <c r="F269" s="211" t="s">
        <v>168</v>
      </c>
      <c r="G269" s="224" t="s">
        <v>555</v>
      </c>
      <c r="H269" s="225" t="s">
        <v>770</v>
      </c>
      <c r="I269" s="213" t="s">
        <v>771</v>
      </c>
      <c r="J269" s="212"/>
      <c r="K269" s="212" t="s">
        <v>772</v>
      </c>
      <c r="L269" s="214" t="s">
        <v>173</v>
      </c>
      <c r="M269" s="215">
        <v>28410</v>
      </c>
      <c r="N269" s="216">
        <v>28410</v>
      </c>
      <c r="O269" s="217"/>
      <c r="P269" s="217"/>
      <c r="Q269" s="218"/>
      <c r="R269" s="219" t="str">
        <f t="shared" si="4"/>
        <v/>
      </c>
    </row>
    <row r="270" spans="1:18">
      <c r="A270" s="208">
        <v>19001269</v>
      </c>
      <c r="B270" s="209">
        <v>20001269</v>
      </c>
      <c r="C270" s="210"/>
      <c r="D270" s="210"/>
      <c r="E270" s="211" t="s">
        <v>167</v>
      </c>
      <c r="F270" s="211" t="s">
        <v>168</v>
      </c>
      <c r="G270" s="224" t="s">
        <v>555</v>
      </c>
      <c r="H270" s="225" t="s">
        <v>770</v>
      </c>
      <c r="I270" s="213" t="s">
        <v>773</v>
      </c>
      <c r="J270" s="212"/>
      <c r="K270" s="212" t="s">
        <v>774</v>
      </c>
      <c r="L270" s="214" t="s">
        <v>173</v>
      </c>
      <c r="M270" s="215">
        <v>24550</v>
      </c>
      <c r="N270" s="216">
        <v>24550</v>
      </c>
      <c r="O270" s="217"/>
      <c r="P270" s="217"/>
      <c r="Q270" s="218"/>
      <c r="R270" s="219" t="str">
        <f t="shared" si="4"/>
        <v/>
      </c>
    </row>
    <row r="271" spans="1:18">
      <c r="A271" s="208">
        <v>19001270</v>
      </c>
      <c r="B271" s="209">
        <v>20001270</v>
      </c>
      <c r="C271" s="210"/>
      <c r="D271" s="210"/>
      <c r="E271" s="211" t="s">
        <v>167</v>
      </c>
      <c r="F271" s="211" t="s">
        <v>168</v>
      </c>
      <c r="G271" s="224" t="s">
        <v>775</v>
      </c>
      <c r="H271" s="225" t="s">
        <v>776</v>
      </c>
      <c r="I271" s="213" t="s">
        <v>777</v>
      </c>
      <c r="J271" s="212"/>
      <c r="K271" s="212" t="s">
        <v>778</v>
      </c>
      <c r="L271" s="214" t="s">
        <v>173</v>
      </c>
      <c r="M271" s="215">
        <v>173828</v>
      </c>
      <c r="N271" s="216">
        <v>173828</v>
      </c>
      <c r="O271" s="217"/>
      <c r="P271" s="217"/>
      <c r="Q271" s="218"/>
      <c r="R271" s="219" t="str">
        <f t="shared" si="4"/>
        <v/>
      </c>
    </row>
    <row r="272" spans="1:18">
      <c r="A272" s="208">
        <v>19001271</v>
      </c>
      <c r="B272" s="209">
        <v>20001271</v>
      </c>
      <c r="C272" s="210"/>
      <c r="D272" s="210"/>
      <c r="E272" s="211" t="s">
        <v>167</v>
      </c>
      <c r="F272" s="211" t="s">
        <v>168</v>
      </c>
      <c r="G272" s="224" t="s">
        <v>775</v>
      </c>
      <c r="H272" s="225" t="s">
        <v>776</v>
      </c>
      <c r="I272" s="213" t="s">
        <v>779</v>
      </c>
      <c r="J272" s="212"/>
      <c r="K272" s="212" t="s">
        <v>780</v>
      </c>
      <c r="L272" s="214" t="s">
        <v>173</v>
      </c>
      <c r="M272" s="215">
        <v>62432</v>
      </c>
      <c r="N272" s="216">
        <v>62432</v>
      </c>
      <c r="O272" s="217"/>
      <c r="P272" s="217"/>
      <c r="Q272" s="218"/>
      <c r="R272" s="219" t="str">
        <f t="shared" si="4"/>
        <v/>
      </c>
    </row>
    <row r="273" spans="1:18">
      <c r="A273" s="208">
        <v>19001272</v>
      </c>
      <c r="B273" s="209">
        <v>20001272</v>
      </c>
      <c r="C273" s="210"/>
      <c r="D273" s="210"/>
      <c r="E273" s="211" t="s">
        <v>167</v>
      </c>
      <c r="F273" s="211" t="s">
        <v>168</v>
      </c>
      <c r="G273" s="224" t="s">
        <v>775</v>
      </c>
      <c r="H273" s="225" t="s">
        <v>776</v>
      </c>
      <c r="I273" s="213" t="s">
        <v>781</v>
      </c>
      <c r="J273" s="212"/>
      <c r="K273" s="212" t="s">
        <v>782</v>
      </c>
      <c r="L273" s="214" t="s">
        <v>173</v>
      </c>
      <c r="M273" s="215">
        <v>4173</v>
      </c>
      <c r="N273" s="216">
        <v>4173</v>
      </c>
      <c r="O273" s="217"/>
      <c r="P273" s="217"/>
      <c r="Q273" s="218"/>
      <c r="R273" s="219" t="str">
        <f t="shared" si="4"/>
        <v/>
      </c>
    </row>
    <row r="274" spans="1:18">
      <c r="A274" s="208">
        <v>19001273</v>
      </c>
      <c r="B274" s="209">
        <v>20001273</v>
      </c>
      <c r="C274" s="210"/>
      <c r="D274" s="210"/>
      <c r="E274" s="211" t="s">
        <v>167</v>
      </c>
      <c r="F274" s="211" t="s">
        <v>168</v>
      </c>
      <c r="G274" s="224" t="s">
        <v>775</v>
      </c>
      <c r="H274" s="225" t="s">
        <v>783</v>
      </c>
      <c r="I274" s="213" t="s">
        <v>784</v>
      </c>
      <c r="J274" s="212"/>
      <c r="K274" s="212" t="s">
        <v>785</v>
      </c>
      <c r="L274" s="214" t="s">
        <v>173</v>
      </c>
      <c r="M274" s="215">
        <v>104378</v>
      </c>
      <c r="N274" s="216">
        <v>104378</v>
      </c>
      <c r="O274" s="217"/>
      <c r="P274" s="217"/>
      <c r="Q274" s="218"/>
      <c r="R274" s="219" t="str">
        <f t="shared" si="4"/>
        <v/>
      </c>
    </row>
    <row r="275" spans="1:18">
      <c r="A275" s="208">
        <v>19001274</v>
      </c>
      <c r="B275" s="209">
        <v>20001274</v>
      </c>
      <c r="C275" s="210"/>
      <c r="D275" s="210"/>
      <c r="E275" s="211" t="s">
        <v>167</v>
      </c>
      <c r="F275" s="211" t="s">
        <v>168</v>
      </c>
      <c r="G275" s="224" t="s">
        <v>775</v>
      </c>
      <c r="H275" s="225" t="s">
        <v>783</v>
      </c>
      <c r="I275" s="213" t="s">
        <v>786</v>
      </c>
      <c r="J275" s="212"/>
      <c r="K275" s="212" t="s">
        <v>787</v>
      </c>
      <c r="L275" s="214" t="s">
        <v>173</v>
      </c>
      <c r="M275" s="215">
        <v>1849</v>
      </c>
      <c r="N275" s="216">
        <v>1849</v>
      </c>
      <c r="O275" s="217"/>
      <c r="P275" s="217"/>
      <c r="Q275" s="218"/>
      <c r="R275" s="219" t="str">
        <f t="shared" si="4"/>
        <v/>
      </c>
    </row>
    <row r="276" spans="1:18">
      <c r="A276" s="208">
        <v>19001275</v>
      </c>
      <c r="B276" s="209">
        <v>20001275</v>
      </c>
      <c r="C276" s="210"/>
      <c r="D276" s="210"/>
      <c r="E276" s="211" t="s">
        <v>167</v>
      </c>
      <c r="F276" s="211" t="s">
        <v>168</v>
      </c>
      <c r="G276" s="224" t="s">
        <v>775</v>
      </c>
      <c r="H276" s="225" t="s">
        <v>783</v>
      </c>
      <c r="I276" s="213" t="s">
        <v>788</v>
      </c>
      <c r="J276" s="212"/>
      <c r="K276" s="212" t="s">
        <v>789</v>
      </c>
      <c r="L276" s="214" t="s">
        <v>173</v>
      </c>
      <c r="M276" s="215">
        <v>11091</v>
      </c>
      <c r="N276" s="216">
        <v>11091</v>
      </c>
      <c r="O276" s="217"/>
      <c r="P276" s="217"/>
      <c r="Q276" s="218"/>
      <c r="R276" s="219" t="str">
        <f t="shared" si="4"/>
        <v/>
      </c>
    </row>
    <row r="277" spans="1:18">
      <c r="A277" s="208">
        <v>19001276</v>
      </c>
      <c r="B277" s="209">
        <v>20001276</v>
      </c>
      <c r="C277" s="210"/>
      <c r="D277" s="210"/>
      <c r="E277" s="211" t="s">
        <v>167</v>
      </c>
      <c r="F277" s="211" t="s">
        <v>168</v>
      </c>
      <c r="G277" s="224" t="s">
        <v>775</v>
      </c>
      <c r="H277" s="225" t="s">
        <v>790</v>
      </c>
      <c r="I277" s="213" t="s">
        <v>791</v>
      </c>
      <c r="J277" s="212"/>
      <c r="K277" s="212" t="s">
        <v>792</v>
      </c>
      <c r="L277" s="214" t="s">
        <v>173</v>
      </c>
      <c r="M277" s="215">
        <v>79080</v>
      </c>
      <c r="N277" s="216">
        <v>79080</v>
      </c>
      <c r="O277" s="217"/>
      <c r="P277" s="217"/>
      <c r="Q277" s="218"/>
      <c r="R277" s="219" t="str">
        <f t="shared" si="4"/>
        <v/>
      </c>
    </row>
    <row r="278" spans="1:18">
      <c r="A278" s="208">
        <v>19001277</v>
      </c>
      <c r="B278" s="209">
        <v>20001277</v>
      </c>
      <c r="C278" s="210"/>
      <c r="D278" s="210"/>
      <c r="E278" s="211" t="s">
        <v>167</v>
      </c>
      <c r="F278" s="211" t="s">
        <v>168</v>
      </c>
      <c r="G278" s="224" t="s">
        <v>775</v>
      </c>
      <c r="H278" s="225" t="s">
        <v>790</v>
      </c>
      <c r="I278" s="213" t="s">
        <v>793</v>
      </c>
      <c r="J278" s="212"/>
      <c r="K278" s="212" t="s">
        <v>794</v>
      </c>
      <c r="L278" s="214" t="s">
        <v>173</v>
      </c>
      <c r="M278" s="215">
        <v>13652</v>
      </c>
      <c r="N278" s="216">
        <v>13652</v>
      </c>
      <c r="O278" s="217"/>
      <c r="P278" s="217"/>
      <c r="Q278" s="218"/>
      <c r="R278" s="219" t="str">
        <f t="shared" si="4"/>
        <v/>
      </c>
    </row>
    <row r="279" spans="1:18">
      <c r="A279" s="208">
        <v>19001278</v>
      </c>
      <c r="B279" s="209">
        <v>20001278</v>
      </c>
      <c r="C279" s="210"/>
      <c r="D279" s="210"/>
      <c r="E279" s="211" t="s">
        <v>167</v>
      </c>
      <c r="F279" s="211" t="s">
        <v>168</v>
      </c>
      <c r="G279" s="224" t="s">
        <v>775</v>
      </c>
      <c r="H279" s="225" t="s">
        <v>790</v>
      </c>
      <c r="I279" s="213" t="s">
        <v>795</v>
      </c>
      <c r="J279" s="212"/>
      <c r="K279" s="212" t="s">
        <v>796</v>
      </c>
      <c r="L279" s="214" t="s">
        <v>173</v>
      </c>
      <c r="M279" s="215">
        <v>5657</v>
      </c>
      <c r="N279" s="216">
        <v>5657</v>
      </c>
      <c r="O279" s="217"/>
      <c r="P279" s="217"/>
      <c r="Q279" s="218"/>
      <c r="R279" s="219" t="str">
        <f t="shared" si="4"/>
        <v/>
      </c>
    </row>
    <row r="280" spans="1:18">
      <c r="A280" s="208">
        <v>19001279</v>
      </c>
      <c r="B280" s="209">
        <v>20001279</v>
      </c>
      <c r="C280" s="210"/>
      <c r="D280" s="210"/>
      <c r="E280" s="211" t="s">
        <v>167</v>
      </c>
      <c r="F280" s="211" t="s">
        <v>168</v>
      </c>
      <c r="G280" s="224" t="s">
        <v>775</v>
      </c>
      <c r="H280" s="225" t="s">
        <v>797</v>
      </c>
      <c r="I280" s="213" t="s">
        <v>798</v>
      </c>
      <c r="J280" s="212"/>
      <c r="K280" s="212" t="s">
        <v>799</v>
      </c>
      <c r="L280" s="214" t="s">
        <v>173</v>
      </c>
      <c r="M280" s="215">
        <v>16637</v>
      </c>
      <c r="N280" s="216">
        <v>16637</v>
      </c>
      <c r="O280" s="217"/>
      <c r="P280" s="217"/>
      <c r="Q280" s="218"/>
      <c r="R280" s="219" t="str">
        <f t="shared" si="4"/>
        <v/>
      </c>
    </row>
    <row r="281" spans="1:18">
      <c r="A281" s="208">
        <v>19001280</v>
      </c>
      <c r="B281" s="209">
        <v>20001280</v>
      </c>
      <c r="C281" s="210"/>
      <c r="D281" s="210"/>
      <c r="E281" s="211" t="s">
        <v>167</v>
      </c>
      <c r="F281" s="211" t="s">
        <v>168</v>
      </c>
      <c r="G281" s="224" t="s">
        <v>775</v>
      </c>
      <c r="H281" s="225" t="s">
        <v>797</v>
      </c>
      <c r="I281" s="213" t="s">
        <v>800</v>
      </c>
      <c r="J281" s="212"/>
      <c r="K281" s="212" t="s">
        <v>801</v>
      </c>
      <c r="L281" s="214" t="s">
        <v>173</v>
      </c>
      <c r="M281" s="215">
        <v>435779</v>
      </c>
      <c r="N281" s="216">
        <v>435779</v>
      </c>
      <c r="O281" s="217"/>
      <c r="P281" s="217"/>
      <c r="Q281" s="218"/>
      <c r="R281" s="219" t="str">
        <f t="shared" si="4"/>
        <v/>
      </c>
    </row>
    <row r="282" spans="1:18">
      <c r="A282" s="208">
        <v>19001281</v>
      </c>
      <c r="B282" s="209">
        <v>20001281</v>
      </c>
      <c r="C282" s="210"/>
      <c r="D282" s="210"/>
      <c r="E282" s="211" t="s">
        <v>167</v>
      </c>
      <c r="F282" s="211" t="s">
        <v>168</v>
      </c>
      <c r="G282" s="224" t="s">
        <v>775</v>
      </c>
      <c r="H282" s="225" t="s">
        <v>797</v>
      </c>
      <c r="I282" s="213" t="s">
        <v>802</v>
      </c>
      <c r="J282" s="212"/>
      <c r="K282" s="212" t="s">
        <v>803</v>
      </c>
      <c r="L282" s="214" t="s">
        <v>173</v>
      </c>
      <c r="M282" s="215">
        <v>77339</v>
      </c>
      <c r="N282" s="216">
        <v>77339</v>
      </c>
      <c r="O282" s="217"/>
      <c r="P282" s="217"/>
      <c r="Q282" s="218"/>
      <c r="R282" s="219" t="str">
        <f t="shared" si="4"/>
        <v/>
      </c>
    </row>
    <row r="283" spans="1:18">
      <c r="A283" s="208">
        <v>19001282</v>
      </c>
      <c r="B283" s="209">
        <v>20001282</v>
      </c>
      <c r="C283" s="210"/>
      <c r="D283" s="210"/>
      <c r="E283" s="211" t="s">
        <v>167</v>
      </c>
      <c r="F283" s="211" t="s">
        <v>168</v>
      </c>
      <c r="G283" s="224" t="s">
        <v>804</v>
      </c>
      <c r="H283" s="225" t="s">
        <v>805</v>
      </c>
      <c r="I283" s="213" t="s">
        <v>806</v>
      </c>
      <c r="J283" s="212"/>
      <c r="K283" s="212" t="s">
        <v>807</v>
      </c>
      <c r="L283" s="214" t="s">
        <v>173</v>
      </c>
      <c r="M283" s="215">
        <v>46386</v>
      </c>
      <c r="N283" s="216">
        <v>46386</v>
      </c>
      <c r="O283" s="217"/>
      <c r="P283" s="217"/>
      <c r="Q283" s="218"/>
      <c r="R283" s="219" t="str">
        <f t="shared" si="4"/>
        <v/>
      </c>
    </row>
    <row r="284" spans="1:18">
      <c r="A284" s="208">
        <v>19001283</v>
      </c>
      <c r="B284" s="209">
        <v>20001283</v>
      </c>
      <c r="C284" s="210"/>
      <c r="D284" s="210"/>
      <c r="E284" s="211" t="s">
        <v>167</v>
      </c>
      <c r="F284" s="211" t="s">
        <v>168</v>
      </c>
      <c r="G284" s="224" t="s">
        <v>804</v>
      </c>
      <c r="H284" s="225" t="s">
        <v>805</v>
      </c>
      <c r="I284" s="213" t="s">
        <v>808</v>
      </c>
      <c r="J284" s="212"/>
      <c r="K284" s="212" t="s">
        <v>809</v>
      </c>
      <c r="L284" s="214" t="s">
        <v>173</v>
      </c>
      <c r="M284" s="215">
        <v>20816</v>
      </c>
      <c r="N284" s="216">
        <v>20816</v>
      </c>
      <c r="O284" s="217"/>
      <c r="P284" s="217"/>
      <c r="Q284" s="218"/>
      <c r="R284" s="219" t="str">
        <f t="shared" si="4"/>
        <v/>
      </c>
    </row>
    <row r="285" spans="1:18">
      <c r="A285" s="208">
        <v>19001284</v>
      </c>
      <c r="B285" s="209">
        <v>20001284</v>
      </c>
      <c r="C285" s="210"/>
      <c r="D285" s="210"/>
      <c r="E285" s="211" t="s">
        <v>167</v>
      </c>
      <c r="F285" s="211" t="s">
        <v>168</v>
      </c>
      <c r="G285" s="224" t="s">
        <v>804</v>
      </c>
      <c r="H285" s="225" t="s">
        <v>805</v>
      </c>
      <c r="I285" s="213" t="s">
        <v>810</v>
      </c>
      <c r="J285" s="212"/>
      <c r="K285" s="212" t="s">
        <v>811</v>
      </c>
      <c r="L285" s="214" t="s">
        <v>173</v>
      </c>
      <c r="M285" s="215">
        <v>16617</v>
      </c>
      <c r="N285" s="216">
        <v>16617</v>
      </c>
      <c r="O285" s="217"/>
      <c r="P285" s="217"/>
      <c r="Q285" s="218"/>
      <c r="R285" s="219" t="str">
        <f t="shared" si="4"/>
        <v/>
      </c>
    </row>
    <row r="286" spans="1:18">
      <c r="A286" s="208">
        <v>19001285</v>
      </c>
      <c r="B286" s="209">
        <v>20001285</v>
      </c>
      <c r="C286" s="210"/>
      <c r="D286" s="210"/>
      <c r="E286" s="211" t="s">
        <v>167</v>
      </c>
      <c r="F286" s="211" t="s">
        <v>168</v>
      </c>
      <c r="G286" s="224" t="s">
        <v>804</v>
      </c>
      <c r="H286" s="225" t="s">
        <v>805</v>
      </c>
      <c r="I286" s="213" t="s">
        <v>812</v>
      </c>
      <c r="J286" s="212"/>
      <c r="K286" s="212" t="s">
        <v>813</v>
      </c>
      <c r="L286" s="214" t="s">
        <v>173</v>
      </c>
      <c r="M286" s="215">
        <v>553668</v>
      </c>
      <c r="N286" s="216">
        <v>553668</v>
      </c>
      <c r="O286" s="217"/>
      <c r="P286" s="217"/>
      <c r="Q286" s="218"/>
      <c r="R286" s="219" t="str">
        <f t="shared" si="4"/>
        <v/>
      </c>
    </row>
    <row r="287" spans="1:18">
      <c r="A287" s="208">
        <v>19001286</v>
      </c>
      <c r="B287" s="209">
        <v>20001286</v>
      </c>
      <c r="C287" s="210"/>
      <c r="D287" s="210"/>
      <c r="E287" s="211" t="s">
        <v>167</v>
      </c>
      <c r="F287" s="211" t="s">
        <v>168</v>
      </c>
      <c r="G287" s="224" t="s">
        <v>804</v>
      </c>
      <c r="H287" s="225" t="s">
        <v>805</v>
      </c>
      <c r="I287" s="213" t="s">
        <v>814</v>
      </c>
      <c r="J287" s="212"/>
      <c r="K287" s="212" t="s">
        <v>815</v>
      </c>
      <c r="L287" s="214" t="s">
        <v>173</v>
      </c>
      <c r="M287" s="215">
        <v>18256</v>
      </c>
      <c r="N287" s="216">
        <v>18256</v>
      </c>
      <c r="O287" s="217"/>
      <c r="P287" s="217"/>
      <c r="Q287" s="218"/>
      <c r="R287" s="219" t="str">
        <f t="shared" si="4"/>
        <v/>
      </c>
    </row>
    <row r="288" spans="1:18">
      <c r="A288" s="208">
        <v>19001287</v>
      </c>
      <c r="B288" s="209">
        <v>20001287</v>
      </c>
      <c r="C288" s="210"/>
      <c r="D288" s="210"/>
      <c r="E288" s="211" t="s">
        <v>167</v>
      </c>
      <c r="F288" s="211" t="s">
        <v>168</v>
      </c>
      <c r="G288" s="224" t="s">
        <v>804</v>
      </c>
      <c r="H288" s="225" t="s">
        <v>805</v>
      </c>
      <c r="I288" s="213" t="s">
        <v>816</v>
      </c>
      <c r="J288" s="212"/>
      <c r="K288" s="212" t="s">
        <v>817</v>
      </c>
      <c r="L288" s="214" t="s">
        <v>173</v>
      </c>
      <c r="M288" s="215">
        <v>265577</v>
      </c>
      <c r="N288" s="216">
        <v>265577</v>
      </c>
      <c r="O288" s="217"/>
      <c r="P288" s="217"/>
      <c r="Q288" s="218"/>
      <c r="R288" s="219" t="str">
        <f t="shared" si="4"/>
        <v/>
      </c>
    </row>
    <row r="289" spans="1:18">
      <c r="A289" s="208">
        <v>19001288</v>
      </c>
      <c r="B289" s="209">
        <v>20001288</v>
      </c>
      <c r="C289" s="210"/>
      <c r="D289" s="210"/>
      <c r="E289" s="211" t="s">
        <v>167</v>
      </c>
      <c r="F289" s="211" t="s">
        <v>168</v>
      </c>
      <c r="G289" s="224" t="s">
        <v>804</v>
      </c>
      <c r="H289" s="225" t="s">
        <v>805</v>
      </c>
      <c r="I289" s="213" t="s">
        <v>818</v>
      </c>
      <c r="J289" s="212"/>
      <c r="K289" s="212" t="s">
        <v>819</v>
      </c>
      <c r="L289" s="214" t="s">
        <v>173</v>
      </c>
      <c r="M289" s="215">
        <v>8694</v>
      </c>
      <c r="N289" s="216">
        <v>8694</v>
      </c>
      <c r="O289" s="217"/>
      <c r="P289" s="217"/>
      <c r="Q289" s="218"/>
      <c r="R289" s="219" t="str">
        <f t="shared" si="4"/>
        <v/>
      </c>
    </row>
    <row r="290" spans="1:18">
      <c r="A290" s="208">
        <v>19001289</v>
      </c>
      <c r="B290" s="209">
        <v>20001289</v>
      </c>
      <c r="C290" s="210"/>
      <c r="D290" s="210"/>
      <c r="E290" s="211" t="s">
        <v>167</v>
      </c>
      <c r="F290" s="211" t="s">
        <v>168</v>
      </c>
      <c r="G290" s="224" t="s">
        <v>804</v>
      </c>
      <c r="H290" s="225" t="s">
        <v>805</v>
      </c>
      <c r="I290" s="213" t="s">
        <v>820</v>
      </c>
      <c r="J290" s="212"/>
      <c r="K290" s="212" t="s">
        <v>821</v>
      </c>
      <c r="L290" s="214" t="s">
        <v>173</v>
      </c>
      <c r="M290" s="215">
        <v>3073</v>
      </c>
      <c r="N290" s="216">
        <v>3073</v>
      </c>
      <c r="O290" s="217"/>
      <c r="P290" s="217"/>
      <c r="Q290" s="218"/>
      <c r="R290" s="219" t="str">
        <f t="shared" si="4"/>
        <v/>
      </c>
    </row>
    <row r="291" spans="1:18">
      <c r="A291" s="208">
        <v>19001290</v>
      </c>
      <c r="B291" s="209">
        <v>20001290</v>
      </c>
      <c r="C291" s="210"/>
      <c r="D291" s="210"/>
      <c r="E291" s="211" t="s">
        <v>167</v>
      </c>
      <c r="F291" s="211" t="s">
        <v>168</v>
      </c>
      <c r="G291" s="224" t="s">
        <v>804</v>
      </c>
      <c r="H291" s="225" t="s">
        <v>805</v>
      </c>
      <c r="I291" s="213" t="s">
        <v>822</v>
      </c>
      <c r="J291" s="212"/>
      <c r="K291" s="212" t="s">
        <v>823</v>
      </c>
      <c r="L291" s="214" t="s">
        <v>173</v>
      </c>
      <c r="M291" s="215">
        <v>5187</v>
      </c>
      <c r="N291" s="216">
        <v>5187</v>
      </c>
      <c r="O291" s="217"/>
      <c r="P291" s="217"/>
      <c r="Q291" s="218"/>
      <c r="R291" s="219" t="str">
        <f t="shared" si="4"/>
        <v/>
      </c>
    </row>
    <row r="292" spans="1:18">
      <c r="A292" s="208">
        <v>19001291</v>
      </c>
      <c r="B292" s="209">
        <v>20001291</v>
      </c>
      <c r="C292" s="210"/>
      <c r="D292" s="210"/>
      <c r="E292" s="211" t="s">
        <v>167</v>
      </c>
      <c r="F292" s="211" t="s">
        <v>168</v>
      </c>
      <c r="G292" s="224" t="s">
        <v>804</v>
      </c>
      <c r="H292" s="225" t="s">
        <v>805</v>
      </c>
      <c r="I292" s="213" t="s">
        <v>824</v>
      </c>
      <c r="J292" s="212"/>
      <c r="K292" s="212" t="s">
        <v>825</v>
      </c>
      <c r="L292" s="214" t="s">
        <v>173</v>
      </c>
      <c r="M292" s="215">
        <v>2028</v>
      </c>
      <c r="N292" s="216">
        <v>2028</v>
      </c>
      <c r="O292" s="217"/>
      <c r="P292" s="217"/>
      <c r="Q292" s="218"/>
      <c r="R292" s="219" t="str">
        <f t="shared" si="4"/>
        <v/>
      </c>
    </row>
    <row r="293" spans="1:18">
      <c r="A293" s="208">
        <v>19001292</v>
      </c>
      <c r="B293" s="209">
        <v>20001292</v>
      </c>
      <c r="C293" s="210"/>
      <c r="D293" s="210"/>
      <c r="E293" s="211" t="s">
        <v>167</v>
      </c>
      <c r="F293" s="211" t="s">
        <v>168</v>
      </c>
      <c r="G293" s="224" t="s">
        <v>804</v>
      </c>
      <c r="H293" s="225" t="s">
        <v>805</v>
      </c>
      <c r="I293" s="213" t="s">
        <v>826</v>
      </c>
      <c r="J293" s="212"/>
      <c r="K293" s="212" t="s">
        <v>827</v>
      </c>
      <c r="L293" s="214" t="s">
        <v>173</v>
      </c>
      <c r="M293" s="215">
        <v>10588</v>
      </c>
      <c r="N293" s="216">
        <v>10588</v>
      </c>
      <c r="O293" s="217"/>
      <c r="P293" s="217"/>
      <c r="Q293" s="218"/>
      <c r="R293" s="219" t="str">
        <f t="shared" si="4"/>
        <v/>
      </c>
    </row>
    <row r="294" spans="1:18">
      <c r="A294" s="208">
        <v>19001293</v>
      </c>
      <c r="B294" s="209">
        <v>20001293</v>
      </c>
      <c r="C294" s="210"/>
      <c r="D294" s="210"/>
      <c r="E294" s="211" t="s">
        <v>167</v>
      </c>
      <c r="F294" s="211" t="s">
        <v>168</v>
      </c>
      <c r="G294" s="224" t="s">
        <v>804</v>
      </c>
      <c r="H294" s="225" t="s">
        <v>805</v>
      </c>
      <c r="I294" s="213" t="s">
        <v>828</v>
      </c>
      <c r="J294" s="212"/>
      <c r="K294" s="212" t="s">
        <v>829</v>
      </c>
      <c r="L294" s="214" t="s">
        <v>173</v>
      </c>
      <c r="M294" s="215">
        <v>26</v>
      </c>
      <c r="N294" s="216">
        <v>26</v>
      </c>
      <c r="O294" s="217"/>
      <c r="P294" s="217"/>
      <c r="Q294" s="218"/>
      <c r="R294" s="219" t="str">
        <f t="shared" si="4"/>
        <v/>
      </c>
    </row>
    <row r="295" spans="1:18">
      <c r="A295" s="208">
        <v>19001294</v>
      </c>
      <c r="B295" s="209">
        <v>20001294</v>
      </c>
      <c r="C295" s="210"/>
      <c r="D295" s="210"/>
      <c r="E295" s="211" t="s">
        <v>167</v>
      </c>
      <c r="F295" s="211" t="s">
        <v>168</v>
      </c>
      <c r="G295" s="224" t="s">
        <v>804</v>
      </c>
      <c r="H295" s="225" t="s">
        <v>830</v>
      </c>
      <c r="I295" s="213" t="s">
        <v>831</v>
      </c>
      <c r="J295" s="212"/>
      <c r="K295" s="212" t="s">
        <v>832</v>
      </c>
      <c r="L295" s="214" t="s">
        <v>173</v>
      </c>
      <c r="M295" s="215">
        <v>29436</v>
      </c>
      <c r="N295" s="216">
        <v>29436</v>
      </c>
      <c r="O295" s="217"/>
      <c r="P295" s="217"/>
      <c r="Q295" s="218"/>
      <c r="R295" s="219" t="str">
        <f t="shared" si="4"/>
        <v/>
      </c>
    </row>
    <row r="296" spans="1:18">
      <c r="A296" s="208">
        <v>19001295</v>
      </c>
      <c r="B296" s="209">
        <v>20001295</v>
      </c>
      <c r="C296" s="210"/>
      <c r="D296" s="210"/>
      <c r="E296" s="211" t="s">
        <v>167</v>
      </c>
      <c r="F296" s="211" t="s">
        <v>168</v>
      </c>
      <c r="G296" s="224" t="s">
        <v>804</v>
      </c>
      <c r="H296" s="225" t="s">
        <v>830</v>
      </c>
      <c r="I296" s="213" t="s">
        <v>833</v>
      </c>
      <c r="J296" s="212"/>
      <c r="K296" s="212" t="s">
        <v>834</v>
      </c>
      <c r="L296" s="214" t="s">
        <v>173</v>
      </c>
      <c r="M296" s="215">
        <v>13298</v>
      </c>
      <c r="N296" s="216">
        <v>13298</v>
      </c>
      <c r="O296" s="217"/>
      <c r="P296" s="217"/>
      <c r="Q296" s="218"/>
      <c r="R296" s="219" t="str">
        <f t="shared" si="4"/>
        <v/>
      </c>
    </row>
    <row r="297" spans="1:18">
      <c r="A297" s="208">
        <v>19001296</v>
      </c>
      <c r="B297" s="209">
        <v>20001296</v>
      </c>
      <c r="C297" s="210"/>
      <c r="D297" s="210"/>
      <c r="E297" s="211" t="s">
        <v>167</v>
      </c>
      <c r="F297" s="211" t="s">
        <v>168</v>
      </c>
      <c r="G297" s="224" t="s">
        <v>804</v>
      </c>
      <c r="H297" s="225" t="s">
        <v>830</v>
      </c>
      <c r="I297" s="213" t="s">
        <v>835</v>
      </c>
      <c r="J297" s="212"/>
      <c r="K297" s="212" t="s">
        <v>836</v>
      </c>
      <c r="L297" s="214" t="s">
        <v>173</v>
      </c>
      <c r="M297" s="215">
        <v>5917</v>
      </c>
      <c r="N297" s="216">
        <v>5917</v>
      </c>
      <c r="O297" s="217"/>
      <c r="P297" s="217"/>
      <c r="Q297" s="218"/>
      <c r="R297" s="219" t="str">
        <f t="shared" si="4"/>
        <v/>
      </c>
    </row>
    <row r="298" spans="1:18">
      <c r="A298" s="208">
        <v>19001297</v>
      </c>
      <c r="B298" s="209">
        <v>20001297</v>
      </c>
      <c r="C298" s="210"/>
      <c r="D298" s="210"/>
      <c r="E298" s="211" t="s">
        <v>167</v>
      </c>
      <c r="F298" s="211" t="s">
        <v>168</v>
      </c>
      <c r="G298" s="224" t="s">
        <v>804</v>
      </c>
      <c r="H298" s="225" t="s">
        <v>830</v>
      </c>
      <c r="I298" s="213" t="s">
        <v>837</v>
      </c>
      <c r="J298" s="212"/>
      <c r="K298" s="212" t="s">
        <v>838</v>
      </c>
      <c r="L298" s="214" t="s">
        <v>173</v>
      </c>
      <c r="M298" s="215">
        <v>13371</v>
      </c>
      <c r="N298" s="216">
        <v>13371</v>
      </c>
      <c r="O298" s="217"/>
      <c r="P298" s="217"/>
      <c r="Q298" s="218"/>
      <c r="R298" s="219" t="str">
        <f t="shared" si="4"/>
        <v/>
      </c>
    </row>
    <row r="299" spans="1:18">
      <c r="A299" s="208">
        <v>19001298</v>
      </c>
      <c r="B299" s="209">
        <v>20001298</v>
      </c>
      <c r="C299" s="210"/>
      <c r="D299" s="210"/>
      <c r="E299" s="211" t="s">
        <v>167</v>
      </c>
      <c r="F299" s="211" t="s">
        <v>168</v>
      </c>
      <c r="G299" s="224" t="s">
        <v>804</v>
      </c>
      <c r="H299" s="225" t="s">
        <v>830</v>
      </c>
      <c r="I299" s="213" t="s">
        <v>839</v>
      </c>
      <c r="J299" s="212"/>
      <c r="K299" s="212" t="s">
        <v>840</v>
      </c>
      <c r="L299" s="214" t="s">
        <v>173</v>
      </c>
      <c r="M299" s="215">
        <v>88885</v>
      </c>
      <c r="N299" s="216">
        <v>88885</v>
      </c>
      <c r="O299" s="217"/>
      <c r="P299" s="217"/>
      <c r="Q299" s="218"/>
      <c r="R299" s="219" t="str">
        <f t="shared" si="4"/>
        <v/>
      </c>
    </row>
    <row r="300" spans="1:18">
      <c r="A300" s="208">
        <v>19001299</v>
      </c>
      <c r="B300" s="209">
        <v>20001299</v>
      </c>
      <c r="C300" s="210"/>
      <c r="D300" s="210"/>
      <c r="E300" s="211" t="s">
        <v>167</v>
      </c>
      <c r="F300" s="211" t="s">
        <v>168</v>
      </c>
      <c r="G300" s="224" t="s">
        <v>804</v>
      </c>
      <c r="H300" s="225" t="s">
        <v>830</v>
      </c>
      <c r="I300" s="213" t="s">
        <v>841</v>
      </c>
      <c r="J300" s="212"/>
      <c r="K300" s="212" t="s">
        <v>842</v>
      </c>
      <c r="L300" s="214" t="s">
        <v>173</v>
      </c>
      <c r="M300" s="215">
        <v>23002</v>
      </c>
      <c r="N300" s="216">
        <v>23002</v>
      </c>
      <c r="O300" s="217"/>
      <c r="P300" s="217"/>
      <c r="Q300" s="218"/>
      <c r="R300" s="219" t="str">
        <f t="shared" si="4"/>
        <v/>
      </c>
    </row>
    <row r="301" spans="1:18">
      <c r="A301" s="208">
        <v>19001300</v>
      </c>
      <c r="B301" s="209">
        <v>20001300</v>
      </c>
      <c r="C301" s="210"/>
      <c r="D301" s="210"/>
      <c r="E301" s="211" t="s">
        <v>167</v>
      </c>
      <c r="F301" s="211" t="s">
        <v>168</v>
      </c>
      <c r="G301" s="224" t="s">
        <v>804</v>
      </c>
      <c r="H301" s="225" t="s">
        <v>830</v>
      </c>
      <c r="I301" s="213" t="s">
        <v>843</v>
      </c>
      <c r="J301" s="212"/>
      <c r="K301" s="212" t="s">
        <v>844</v>
      </c>
      <c r="L301" s="214" t="s">
        <v>173</v>
      </c>
      <c r="M301" s="215">
        <v>21500</v>
      </c>
      <c r="N301" s="216">
        <v>21500</v>
      </c>
      <c r="O301" s="217"/>
      <c r="P301" s="217"/>
      <c r="Q301" s="218"/>
      <c r="R301" s="219" t="str">
        <f t="shared" si="4"/>
        <v/>
      </c>
    </row>
    <row r="302" spans="1:18">
      <c r="A302" s="208">
        <v>19001301</v>
      </c>
      <c r="B302" s="209">
        <v>20001301</v>
      </c>
      <c r="C302" s="210"/>
      <c r="D302" s="210"/>
      <c r="E302" s="211" t="s">
        <v>167</v>
      </c>
      <c r="F302" s="211" t="s">
        <v>168</v>
      </c>
      <c r="G302" s="224" t="s">
        <v>804</v>
      </c>
      <c r="H302" s="225" t="s">
        <v>830</v>
      </c>
      <c r="I302" s="213" t="s">
        <v>845</v>
      </c>
      <c r="J302" s="212"/>
      <c r="K302" s="212" t="s">
        <v>846</v>
      </c>
      <c r="L302" s="214" t="s">
        <v>173</v>
      </c>
      <c r="M302" s="215">
        <v>28536</v>
      </c>
      <c r="N302" s="216">
        <v>28536</v>
      </c>
      <c r="O302" s="217"/>
      <c r="P302" s="217"/>
      <c r="Q302" s="218"/>
      <c r="R302" s="219" t="str">
        <f t="shared" si="4"/>
        <v/>
      </c>
    </row>
    <row r="303" spans="1:18">
      <c r="A303" s="208">
        <v>19001302</v>
      </c>
      <c r="B303" s="209">
        <v>20001302</v>
      </c>
      <c r="C303" s="210"/>
      <c r="D303" s="210"/>
      <c r="E303" s="211" t="s">
        <v>167</v>
      </c>
      <c r="F303" s="211" t="s">
        <v>168</v>
      </c>
      <c r="G303" s="224" t="s">
        <v>804</v>
      </c>
      <c r="H303" s="225" t="s">
        <v>830</v>
      </c>
      <c r="I303" s="213" t="s">
        <v>847</v>
      </c>
      <c r="J303" s="212"/>
      <c r="K303" s="212" t="s">
        <v>848</v>
      </c>
      <c r="L303" s="214" t="s">
        <v>173</v>
      </c>
      <c r="M303" s="215">
        <v>46287</v>
      </c>
      <c r="N303" s="216">
        <v>46287</v>
      </c>
      <c r="O303" s="217"/>
      <c r="P303" s="217"/>
      <c r="Q303" s="218"/>
      <c r="R303" s="219" t="str">
        <f t="shared" si="4"/>
        <v/>
      </c>
    </row>
    <row r="304" spans="1:18">
      <c r="A304" s="208">
        <v>19001303</v>
      </c>
      <c r="B304" s="209">
        <v>20001303</v>
      </c>
      <c r="C304" s="210"/>
      <c r="D304" s="210"/>
      <c r="E304" s="211" t="s">
        <v>167</v>
      </c>
      <c r="F304" s="211" t="s">
        <v>168</v>
      </c>
      <c r="G304" s="224" t="s">
        <v>804</v>
      </c>
      <c r="H304" s="225" t="s">
        <v>830</v>
      </c>
      <c r="I304" s="213" t="s">
        <v>849</v>
      </c>
      <c r="J304" s="212"/>
      <c r="K304" s="212" t="s">
        <v>850</v>
      </c>
      <c r="L304" s="214" t="s">
        <v>173</v>
      </c>
      <c r="M304" s="215">
        <v>15787</v>
      </c>
      <c r="N304" s="216">
        <v>15787</v>
      </c>
      <c r="O304" s="217"/>
      <c r="P304" s="217"/>
      <c r="Q304" s="218"/>
      <c r="R304" s="219" t="str">
        <f t="shared" si="4"/>
        <v/>
      </c>
    </row>
    <row r="305" spans="1:18">
      <c r="A305" s="208">
        <v>19001304</v>
      </c>
      <c r="B305" s="209">
        <v>20001304</v>
      </c>
      <c r="C305" s="210"/>
      <c r="D305" s="210"/>
      <c r="E305" s="211" t="s">
        <v>167</v>
      </c>
      <c r="F305" s="211" t="s">
        <v>168</v>
      </c>
      <c r="G305" s="224" t="s">
        <v>804</v>
      </c>
      <c r="H305" s="225" t="s">
        <v>830</v>
      </c>
      <c r="I305" s="213" t="s">
        <v>851</v>
      </c>
      <c r="J305" s="212"/>
      <c r="K305" s="212" t="s">
        <v>852</v>
      </c>
      <c r="L305" s="214" t="s">
        <v>173</v>
      </c>
      <c r="M305" s="215">
        <v>10927</v>
      </c>
      <c r="N305" s="216">
        <v>10927</v>
      </c>
      <c r="O305" s="217"/>
      <c r="P305" s="217"/>
      <c r="Q305" s="218"/>
      <c r="R305" s="219" t="str">
        <f t="shared" si="4"/>
        <v/>
      </c>
    </row>
    <row r="306" spans="1:18">
      <c r="A306" s="208">
        <v>19001305</v>
      </c>
      <c r="B306" s="209">
        <v>20001305</v>
      </c>
      <c r="C306" s="210"/>
      <c r="D306" s="210"/>
      <c r="E306" s="211" t="s">
        <v>167</v>
      </c>
      <c r="F306" s="211" t="s">
        <v>168</v>
      </c>
      <c r="G306" s="224" t="s">
        <v>804</v>
      </c>
      <c r="H306" s="225" t="s">
        <v>830</v>
      </c>
      <c r="I306" s="213" t="s">
        <v>853</v>
      </c>
      <c r="J306" s="212"/>
      <c r="K306" s="212" t="s">
        <v>854</v>
      </c>
      <c r="L306" s="214" t="s">
        <v>173</v>
      </c>
      <c r="M306" s="215">
        <v>96120</v>
      </c>
      <c r="N306" s="216">
        <v>96120</v>
      </c>
      <c r="O306" s="217"/>
      <c r="P306" s="217"/>
      <c r="Q306" s="218"/>
      <c r="R306" s="219" t="str">
        <f t="shared" si="4"/>
        <v/>
      </c>
    </row>
    <row r="307" spans="1:18">
      <c r="A307" s="208">
        <v>19001306</v>
      </c>
      <c r="B307" s="209">
        <v>20001306</v>
      </c>
      <c r="C307" s="210"/>
      <c r="D307" s="210"/>
      <c r="E307" s="211" t="s">
        <v>167</v>
      </c>
      <c r="F307" s="211" t="s">
        <v>168</v>
      </c>
      <c r="G307" s="224" t="s">
        <v>804</v>
      </c>
      <c r="H307" s="225" t="s">
        <v>830</v>
      </c>
      <c r="I307" s="213" t="s">
        <v>855</v>
      </c>
      <c r="J307" s="212"/>
      <c r="K307" s="212" t="s">
        <v>856</v>
      </c>
      <c r="L307" s="214" t="s">
        <v>173</v>
      </c>
      <c r="M307" s="215">
        <v>14171</v>
      </c>
      <c r="N307" s="216">
        <v>14171</v>
      </c>
      <c r="O307" s="217"/>
      <c r="P307" s="217"/>
      <c r="Q307" s="218"/>
      <c r="R307" s="219" t="str">
        <f t="shared" si="4"/>
        <v/>
      </c>
    </row>
    <row r="308" spans="1:18">
      <c r="A308" s="208">
        <v>19001307</v>
      </c>
      <c r="B308" s="209">
        <v>20001307</v>
      </c>
      <c r="C308" s="210"/>
      <c r="D308" s="210"/>
      <c r="E308" s="211" t="s">
        <v>167</v>
      </c>
      <c r="F308" s="211" t="s">
        <v>168</v>
      </c>
      <c r="G308" s="224" t="s">
        <v>804</v>
      </c>
      <c r="H308" s="225" t="s">
        <v>830</v>
      </c>
      <c r="I308" s="213" t="s">
        <v>857</v>
      </c>
      <c r="J308" s="212"/>
      <c r="K308" s="212" t="s">
        <v>858</v>
      </c>
      <c r="L308" s="214" t="s">
        <v>173</v>
      </c>
      <c r="M308" s="215">
        <v>247944</v>
      </c>
      <c r="N308" s="216">
        <v>247944</v>
      </c>
      <c r="O308" s="217"/>
      <c r="P308" s="217"/>
      <c r="Q308" s="218"/>
      <c r="R308" s="219" t="str">
        <f t="shared" si="4"/>
        <v/>
      </c>
    </row>
    <row r="309" spans="1:18">
      <c r="A309" s="208">
        <v>19001308</v>
      </c>
      <c r="B309" s="209">
        <v>20001308</v>
      </c>
      <c r="C309" s="210"/>
      <c r="D309" s="210"/>
      <c r="E309" s="211" t="s">
        <v>167</v>
      </c>
      <c r="F309" s="211" t="s">
        <v>168</v>
      </c>
      <c r="G309" s="224" t="s">
        <v>804</v>
      </c>
      <c r="H309" s="225" t="s">
        <v>830</v>
      </c>
      <c r="I309" s="213" t="s">
        <v>859</v>
      </c>
      <c r="J309" s="212"/>
      <c r="K309" s="212" t="s">
        <v>860</v>
      </c>
      <c r="L309" s="214" t="s">
        <v>173</v>
      </c>
      <c r="M309" s="215">
        <v>4402</v>
      </c>
      <c r="N309" s="216">
        <v>4402</v>
      </c>
      <c r="O309" s="217"/>
      <c r="P309" s="217"/>
      <c r="Q309" s="218"/>
      <c r="R309" s="219" t="str">
        <f t="shared" si="4"/>
        <v/>
      </c>
    </row>
    <row r="310" spans="1:18">
      <c r="A310" s="208">
        <v>19001309</v>
      </c>
      <c r="B310" s="209">
        <v>20001309</v>
      </c>
      <c r="C310" s="210"/>
      <c r="D310" s="210"/>
      <c r="E310" s="211" t="s">
        <v>167</v>
      </c>
      <c r="F310" s="211" t="s">
        <v>168</v>
      </c>
      <c r="G310" s="224" t="s">
        <v>804</v>
      </c>
      <c r="H310" s="225" t="s">
        <v>830</v>
      </c>
      <c r="I310" s="213" t="s">
        <v>861</v>
      </c>
      <c r="J310" s="212"/>
      <c r="K310" s="212" t="s">
        <v>862</v>
      </c>
      <c r="L310" s="214" t="s">
        <v>173</v>
      </c>
      <c r="M310" s="215">
        <v>8339</v>
      </c>
      <c r="N310" s="216">
        <v>8339</v>
      </c>
      <c r="O310" s="217"/>
      <c r="P310" s="217"/>
      <c r="Q310" s="218"/>
      <c r="R310" s="219" t="str">
        <f t="shared" si="4"/>
        <v/>
      </c>
    </row>
    <row r="311" spans="1:18">
      <c r="A311" s="208">
        <v>19001310</v>
      </c>
      <c r="B311" s="209">
        <v>20001310</v>
      </c>
      <c r="C311" s="210"/>
      <c r="D311" s="210"/>
      <c r="E311" s="211" t="s">
        <v>167</v>
      </c>
      <c r="F311" s="211" t="s">
        <v>168</v>
      </c>
      <c r="G311" s="224" t="s">
        <v>804</v>
      </c>
      <c r="H311" s="225" t="s">
        <v>830</v>
      </c>
      <c r="I311" s="213" t="s">
        <v>863</v>
      </c>
      <c r="J311" s="212"/>
      <c r="K311" s="212" t="s">
        <v>864</v>
      </c>
      <c r="L311" s="214" t="s">
        <v>173</v>
      </c>
      <c r="M311" s="215">
        <v>3274</v>
      </c>
      <c r="N311" s="216">
        <v>3274</v>
      </c>
      <c r="O311" s="217"/>
      <c r="P311" s="217"/>
      <c r="Q311" s="218"/>
      <c r="R311" s="219" t="str">
        <f t="shared" si="4"/>
        <v/>
      </c>
    </row>
    <row r="312" spans="1:18">
      <c r="A312" s="208">
        <v>19001311</v>
      </c>
      <c r="B312" s="209">
        <v>20001311</v>
      </c>
      <c r="C312" s="210"/>
      <c r="D312" s="210"/>
      <c r="E312" s="211" t="s">
        <v>167</v>
      </c>
      <c r="F312" s="211" t="s">
        <v>168</v>
      </c>
      <c r="G312" s="224" t="s">
        <v>804</v>
      </c>
      <c r="H312" s="225" t="s">
        <v>830</v>
      </c>
      <c r="I312" s="213" t="s">
        <v>865</v>
      </c>
      <c r="J312" s="212"/>
      <c r="K312" s="212" t="s">
        <v>866</v>
      </c>
      <c r="L312" s="214" t="s">
        <v>173</v>
      </c>
      <c r="M312" s="215">
        <v>5856</v>
      </c>
      <c r="N312" s="216">
        <v>5856</v>
      </c>
      <c r="O312" s="217"/>
      <c r="P312" s="217"/>
      <c r="Q312" s="218"/>
      <c r="R312" s="219" t="str">
        <f t="shared" si="4"/>
        <v/>
      </c>
    </row>
    <row r="313" spans="1:18">
      <c r="A313" s="208">
        <v>19001312</v>
      </c>
      <c r="B313" s="209">
        <v>20001312</v>
      </c>
      <c r="C313" s="210"/>
      <c r="D313" s="210"/>
      <c r="E313" s="211" t="s">
        <v>167</v>
      </c>
      <c r="F313" s="211" t="s">
        <v>168</v>
      </c>
      <c r="G313" s="224" t="s">
        <v>804</v>
      </c>
      <c r="H313" s="227" t="s">
        <v>867</v>
      </c>
      <c r="I313" s="213" t="s">
        <v>868</v>
      </c>
      <c r="J313" s="212"/>
      <c r="K313" s="212" t="s">
        <v>869</v>
      </c>
      <c r="L313" s="214" t="s">
        <v>173</v>
      </c>
      <c r="M313" s="215">
        <v>12644</v>
      </c>
      <c r="N313" s="216">
        <v>12644</v>
      </c>
      <c r="O313" s="217"/>
      <c r="P313" s="217"/>
      <c r="Q313" s="218"/>
      <c r="R313" s="219" t="str">
        <f t="shared" si="4"/>
        <v/>
      </c>
    </row>
    <row r="314" spans="1:18">
      <c r="A314" s="208">
        <v>19001313</v>
      </c>
      <c r="B314" s="209">
        <v>20001313</v>
      </c>
      <c r="C314" s="210"/>
      <c r="D314" s="210"/>
      <c r="E314" s="211" t="s">
        <v>167</v>
      </c>
      <c r="F314" s="211" t="s">
        <v>168</v>
      </c>
      <c r="G314" s="224" t="s">
        <v>804</v>
      </c>
      <c r="H314" s="227" t="s">
        <v>867</v>
      </c>
      <c r="I314" s="213" t="s">
        <v>870</v>
      </c>
      <c r="J314" s="212"/>
      <c r="K314" s="212" t="s">
        <v>871</v>
      </c>
      <c r="L314" s="214" t="s">
        <v>173</v>
      </c>
      <c r="M314" s="215">
        <v>19489</v>
      </c>
      <c r="N314" s="216">
        <v>19489</v>
      </c>
      <c r="O314" s="217"/>
      <c r="P314" s="217"/>
      <c r="Q314" s="218"/>
      <c r="R314" s="219" t="str">
        <f t="shared" si="4"/>
        <v/>
      </c>
    </row>
    <row r="315" spans="1:18">
      <c r="A315" s="208">
        <v>19001314</v>
      </c>
      <c r="B315" s="209">
        <v>20001314</v>
      </c>
      <c r="C315" s="210"/>
      <c r="D315" s="210"/>
      <c r="E315" s="211" t="s">
        <v>167</v>
      </c>
      <c r="F315" s="211" t="s">
        <v>168</v>
      </c>
      <c r="G315" s="224" t="s">
        <v>804</v>
      </c>
      <c r="H315" s="226" t="s">
        <v>872</v>
      </c>
      <c r="I315" s="213" t="s">
        <v>873</v>
      </c>
      <c r="J315" s="212"/>
      <c r="K315" s="212" t="s">
        <v>874</v>
      </c>
      <c r="L315" s="214" t="s">
        <v>173</v>
      </c>
      <c r="M315" s="215">
        <v>11811</v>
      </c>
      <c r="N315" s="216">
        <v>11811</v>
      </c>
      <c r="O315" s="217"/>
      <c r="P315" s="217"/>
      <c r="Q315" s="218" t="s">
        <v>491</v>
      </c>
      <c r="R315" s="219">
        <f t="shared" si="4"/>
        <v>8630</v>
      </c>
    </row>
    <row r="316" spans="1:18">
      <c r="A316" s="208">
        <v>19001315</v>
      </c>
      <c r="B316" s="209">
        <v>20001315</v>
      </c>
      <c r="C316" s="210"/>
      <c r="D316" s="210"/>
      <c r="E316" s="211" t="s">
        <v>167</v>
      </c>
      <c r="F316" s="211" t="s">
        <v>168</v>
      </c>
      <c r="G316" s="224" t="s">
        <v>804</v>
      </c>
      <c r="H316" s="225" t="s">
        <v>875</v>
      </c>
      <c r="I316" s="213" t="s">
        <v>876</v>
      </c>
      <c r="J316" s="212"/>
      <c r="K316" s="212" t="s">
        <v>877</v>
      </c>
      <c r="L316" s="214" t="s">
        <v>173</v>
      </c>
      <c r="M316" s="215">
        <v>118338</v>
      </c>
      <c r="N316" s="216">
        <v>118338</v>
      </c>
      <c r="O316" s="217"/>
      <c r="P316" s="217"/>
      <c r="Q316" s="218"/>
      <c r="R316" s="219" t="str">
        <f t="shared" si="4"/>
        <v/>
      </c>
    </row>
    <row r="317" spans="1:18">
      <c r="A317" s="208">
        <v>19001316</v>
      </c>
      <c r="B317" s="209">
        <v>20001316</v>
      </c>
      <c r="C317" s="210"/>
      <c r="D317" s="210"/>
      <c r="E317" s="211" t="s">
        <v>167</v>
      </c>
      <c r="F317" s="211" t="s">
        <v>168</v>
      </c>
      <c r="G317" s="224" t="s">
        <v>804</v>
      </c>
      <c r="H317" s="225" t="s">
        <v>875</v>
      </c>
      <c r="I317" s="213" t="s">
        <v>878</v>
      </c>
      <c r="J317" s="212"/>
      <c r="K317" s="212" t="s">
        <v>879</v>
      </c>
      <c r="L317" s="214" t="s">
        <v>173</v>
      </c>
      <c r="M317" s="215">
        <v>177116</v>
      </c>
      <c r="N317" s="216">
        <v>177116</v>
      </c>
      <c r="O317" s="217"/>
      <c r="P317" s="217"/>
      <c r="Q317" s="218"/>
      <c r="R317" s="219" t="str">
        <f t="shared" si="4"/>
        <v/>
      </c>
    </row>
    <row r="318" spans="1:18">
      <c r="A318" s="208">
        <v>19001317</v>
      </c>
      <c r="B318" s="209">
        <v>20001317</v>
      </c>
      <c r="C318" s="210"/>
      <c r="D318" s="210"/>
      <c r="E318" s="211" t="s">
        <v>167</v>
      </c>
      <c r="F318" s="211" t="s">
        <v>168</v>
      </c>
      <c r="G318" s="224" t="s">
        <v>804</v>
      </c>
      <c r="H318" s="225" t="s">
        <v>875</v>
      </c>
      <c r="I318" s="213" t="s">
        <v>880</v>
      </c>
      <c r="J318" s="212"/>
      <c r="K318" s="212" t="s">
        <v>881</v>
      </c>
      <c r="L318" s="214" t="s">
        <v>173</v>
      </c>
      <c r="M318" s="215">
        <v>433980</v>
      </c>
      <c r="N318" s="216">
        <v>433980</v>
      </c>
      <c r="O318" s="217"/>
      <c r="P318" s="217"/>
      <c r="Q318" s="218"/>
      <c r="R318" s="219" t="str">
        <f t="shared" si="4"/>
        <v/>
      </c>
    </row>
    <row r="319" spans="1:18">
      <c r="A319" s="208">
        <v>19001318</v>
      </c>
      <c r="B319" s="209">
        <v>20001318</v>
      </c>
      <c r="C319" s="210"/>
      <c r="D319" s="210"/>
      <c r="E319" s="211" t="s">
        <v>167</v>
      </c>
      <c r="F319" s="211" t="s">
        <v>168</v>
      </c>
      <c r="G319" s="224" t="s">
        <v>804</v>
      </c>
      <c r="H319" s="227" t="s">
        <v>882</v>
      </c>
      <c r="I319" s="213" t="s">
        <v>883</v>
      </c>
      <c r="J319" s="212"/>
      <c r="K319" s="212" t="s">
        <v>884</v>
      </c>
      <c r="L319" s="214" t="s">
        <v>173</v>
      </c>
      <c r="M319" s="215">
        <v>108362</v>
      </c>
      <c r="N319" s="216">
        <v>108362</v>
      </c>
      <c r="O319" s="217"/>
      <c r="P319" s="217"/>
      <c r="Q319" s="218"/>
      <c r="R319" s="219" t="str">
        <f t="shared" si="4"/>
        <v/>
      </c>
    </row>
    <row r="320" spans="1:18">
      <c r="A320" s="208">
        <v>19001319</v>
      </c>
      <c r="B320" s="209">
        <v>20001319</v>
      </c>
      <c r="C320" s="210"/>
      <c r="D320" s="210"/>
      <c r="E320" s="211" t="s">
        <v>167</v>
      </c>
      <c r="F320" s="211" t="s">
        <v>168</v>
      </c>
      <c r="G320" s="224" t="s">
        <v>804</v>
      </c>
      <c r="H320" s="227" t="s">
        <v>882</v>
      </c>
      <c r="I320" s="213" t="s">
        <v>885</v>
      </c>
      <c r="J320" s="212"/>
      <c r="K320" s="212" t="s">
        <v>886</v>
      </c>
      <c r="L320" s="214" t="s">
        <v>173</v>
      </c>
      <c r="M320" s="215">
        <v>2159416</v>
      </c>
      <c r="N320" s="216">
        <v>2159416</v>
      </c>
      <c r="O320" s="217"/>
      <c r="P320" s="217"/>
      <c r="Q320" s="218"/>
      <c r="R320" s="219" t="str">
        <f t="shared" si="4"/>
        <v/>
      </c>
    </row>
    <row r="321" spans="1:18">
      <c r="A321" s="208">
        <v>19001320</v>
      </c>
      <c r="B321" s="209">
        <v>20001320</v>
      </c>
      <c r="C321" s="210"/>
      <c r="D321" s="210"/>
      <c r="E321" s="211" t="s">
        <v>167</v>
      </c>
      <c r="F321" s="211" t="s">
        <v>168</v>
      </c>
      <c r="G321" s="224" t="s">
        <v>804</v>
      </c>
      <c r="H321" s="227" t="s">
        <v>882</v>
      </c>
      <c r="I321" s="213" t="s">
        <v>887</v>
      </c>
      <c r="J321" s="212"/>
      <c r="K321" s="212" t="s">
        <v>888</v>
      </c>
      <c r="L321" s="214" t="s">
        <v>173</v>
      </c>
      <c r="M321" s="215">
        <v>41842</v>
      </c>
      <c r="N321" s="216">
        <v>41842</v>
      </c>
      <c r="O321" s="217"/>
      <c r="P321" s="217"/>
      <c r="Q321" s="218"/>
      <c r="R321" s="219" t="str">
        <f t="shared" si="4"/>
        <v/>
      </c>
    </row>
    <row r="322" spans="1:18">
      <c r="A322" s="208">
        <v>19001321</v>
      </c>
      <c r="B322" s="209">
        <v>20001321</v>
      </c>
      <c r="C322" s="210"/>
      <c r="D322" s="210"/>
      <c r="E322" s="211" t="s">
        <v>167</v>
      </c>
      <c r="F322" s="211" t="s">
        <v>168</v>
      </c>
      <c r="G322" s="224" t="s">
        <v>804</v>
      </c>
      <c r="H322" s="227" t="s">
        <v>882</v>
      </c>
      <c r="I322" s="213" t="s">
        <v>889</v>
      </c>
      <c r="J322" s="212"/>
      <c r="K322" s="212" t="s">
        <v>890</v>
      </c>
      <c r="L322" s="214" t="s">
        <v>173</v>
      </c>
      <c r="M322" s="215">
        <v>338431</v>
      </c>
      <c r="N322" s="216">
        <v>338431</v>
      </c>
      <c r="O322" s="217"/>
      <c r="P322" s="217"/>
      <c r="Q322" s="218"/>
      <c r="R322" s="219" t="str">
        <f t="shared" si="4"/>
        <v/>
      </c>
    </row>
    <row r="323" spans="1:18">
      <c r="A323" s="208">
        <v>19001322</v>
      </c>
      <c r="B323" s="209">
        <v>20001322</v>
      </c>
      <c r="C323" s="210"/>
      <c r="D323" s="210"/>
      <c r="E323" s="211" t="s">
        <v>167</v>
      </c>
      <c r="F323" s="211" t="s">
        <v>168</v>
      </c>
      <c r="G323" s="224" t="s">
        <v>804</v>
      </c>
      <c r="H323" s="227" t="s">
        <v>882</v>
      </c>
      <c r="I323" s="213" t="s">
        <v>891</v>
      </c>
      <c r="J323" s="212"/>
      <c r="K323" s="212" t="s">
        <v>892</v>
      </c>
      <c r="L323" s="214" t="s">
        <v>173</v>
      </c>
      <c r="M323" s="215">
        <v>836359</v>
      </c>
      <c r="N323" s="216">
        <v>836359</v>
      </c>
      <c r="O323" s="217"/>
      <c r="P323" s="217"/>
      <c r="Q323" s="218"/>
      <c r="R323" s="219" t="str">
        <f t="shared" ref="R323:R386" si="5">IF(Q323="유지보수",INT(N323*$T$2*$T$3),IF(Q323="단순정비",INT(N323*$T$2*$T$4),IF(Q323="지장전주",INT(N323*$T$2*$T$5),"")))</f>
        <v/>
      </c>
    </row>
    <row r="324" spans="1:18">
      <c r="A324" s="208">
        <v>19001323</v>
      </c>
      <c r="B324" s="209">
        <v>20001323</v>
      </c>
      <c r="C324" s="210"/>
      <c r="D324" s="210"/>
      <c r="E324" s="211" t="s">
        <v>167</v>
      </c>
      <c r="F324" s="211" t="s">
        <v>168</v>
      </c>
      <c r="G324" s="224" t="s">
        <v>804</v>
      </c>
      <c r="H324" s="227" t="s">
        <v>882</v>
      </c>
      <c r="I324" s="213" t="s">
        <v>893</v>
      </c>
      <c r="J324" s="212"/>
      <c r="K324" s="212" t="s">
        <v>894</v>
      </c>
      <c r="L324" s="214" t="s">
        <v>173</v>
      </c>
      <c r="M324" s="215">
        <v>589629</v>
      </c>
      <c r="N324" s="216">
        <v>589629</v>
      </c>
      <c r="O324" s="217"/>
      <c r="P324" s="217"/>
      <c r="Q324" s="218"/>
      <c r="R324" s="219" t="str">
        <f t="shared" si="5"/>
        <v/>
      </c>
    </row>
    <row r="325" spans="1:18">
      <c r="A325" s="208">
        <v>19001324</v>
      </c>
      <c r="B325" s="209">
        <v>20001324</v>
      </c>
      <c r="C325" s="210"/>
      <c r="D325" s="210"/>
      <c r="E325" s="211" t="s">
        <v>167</v>
      </c>
      <c r="F325" s="211" t="s">
        <v>168</v>
      </c>
      <c r="G325" s="224" t="s">
        <v>804</v>
      </c>
      <c r="H325" s="227" t="s">
        <v>882</v>
      </c>
      <c r="I325" s="213" t="s">
        <v>895</v>
      </c>
      <c r="J325" s="212"/>
      <c r="K325" s="212" t="s">
        <v>896</v>
      </c>
      <c r="L325" s="214" t="s">
        <v>173</v>
      </c>
      <c r="M325" s="215">
        <v>205787</v>
      </c>
      <c r="N325" s="216">
        <v>205787</v>
      </c>
      <c r="O325" s="217"/>
      <c r="P325" s="217"/>
      <c r="Q325" s="218"/>
      <c r="R325" s="219" t="str">
        <f t="shared" si="5"/>
        <v/>
      </c>
    </row>
    <row r="326" spans="1:18">
      <c r="A326" s="208">
        <v>19001325</v>
      </c>
      <c r="B326" s="209">
        <v>20001325</v>
      </c>
      <c r="C326" s="210"/>
      <c r="D326" s="210"/>
      <c r="E326" s="211" t="s">
        <v>167</v>
      </c>
      <c r="F326" s="211" t="s">
        <v>168</v>
      </c>
      <c r="G326" s="224" t="s">
        <v>804</v>
      </c>
      <c r="H326" s="227" t="s">
        <v>882</v>
      </c>
      <c r="I326" s="213" t="s">
        <v>897</v>
      </c>
      <c r="J326" s="212"/>
      <c r="K326" s="212" t="s">
        <v>898</v>
      </c>
      <c r="L326" s="214" t="s">
        <v>173</v>
      </c>
      <c r="M326" s="215">
        <v>196192</v>
      </c>
      <c r="N326" s="216">
        <v>196192</v>
      </c>
      <c r="O326" s="217"/>
      <c r="P326" s="217"/>
      <c r="Q326" s="218"/>
      <c r="R326" s="219" t="str">
        <f t="shared" si="5"/>
        <v/>
      </c>
    </row>
    <row r="327" spans="1:18">
      <c r="A327" s="208">
        <v>19001326</v>
      </c>
      <c r="B327" s="209">
        <v>20001326</v>
      </c>
      <c r="C327" s="210"/>
      <c r="D327" s="210"/>
      <c r="E327" s="211" t="s">
        <v>167</v>
      </c>
      <c r="F327" s="211" t="s">
        <v>168</v>
      </c>
      <c r="G327" s="224" t="s">
        <v>804</v>
      </c>
      <c r="H327" s="227" t="s">
        <v>882</v>
      </c>
      <c r="I327" s="213" t="s">
        <v>899</v>
      </c>
      <c r="J327" s="212"/>
      <c r="K327" s="212" t="s">
        <v>900</v>
      </c>
      <c r="L327" s="214" t="s">
        <v>173</v>
      </c>
      <c r="M327" s="215">
        <v>249733</v>
      </c>
      <c r="N327" s="216">
        <v>249733</v>
      </c>
      <c r="O327" s="217"/>
      <c r="P327" s="217"/>
      <c r="Q327" s="218"/>
      <c r="R327" s="219" t="str">
        <f t="shared" si="5"/>
        <v/>
      </c>
    </row>
    <row r="328" spans="1:18">
      <c r="A328" s="208">
        <v>19001327</v>
      </c>
      <c r="B328" s="209">
        <v>20001327</v>
      </c>
      <c r="C328" s="210"/>
      <c r="D328" s="210"/>
      <c r="E328" s="211" t="s">
        <v>167</v>
      </c>
      <c r="F328" s="211" t="s">
        <v>168</v>
      </c>
      <c r="G328" s="224" t="s">
        <v>804</v>
      </c>
      <c r="H328" s="227" t="s">
        <v>882</v>
      </c>
      <c r="I328" s="213" t="s">
        <v>901</v>
      </c>
      <c r="J328" s="212"/>
      <c r="K328" s="212" t="s">
        <v>902</v>
      </c>
      <c r="L328" s="214" t="s">
        <v>173</v>
      </c>
      <c r="M328" s="215">
        <v>175772</v>
      </c>
      <c r="N328" s="216">
        <v>175772</v>
      </c>
      <c r="O328" s="217"/>
      <c r="P328" s="217"/>
      <c r="Q328" s="218"/>
      <c r="R328" s="219" t="str">
        <f t="shared" si="5"/>
        <v/>
      </c>
    </row>
    <row r="329" spans="1:18">
      <c r="A329" s="208">
        <v>19001328</v>
      </c>
      <c r="B329" s="209">
        <v>20001328</v>
      </c>
      <c r="C329" s="210"/>
      <c r="D329" s="210"/>
      <c r="E329" s="211" t="s">
        <v>167</v>
      </c>
      <c r="F329" s="211" t="s">
        <v>168</v>
      </c>
      <c r="G329" s="224" t="s">
        <v>804</v>
      </c>
      <c r="H329" s="227" t="s">
        <v>882</v>
      </c>
      <c r="I329" s="213" t="s">
        <v>903</v>
      </c>
      <c r="J329" s="212"/>
      <c r="K329" s="212" t="s">
        <v>904</v>
      </c>
      <c r="L329" s="214" t="s">
        <v>173</v>
      </c>
      <c r="M329" s="215">
        <v>84813</v>
      </c>
      <c r="N329" s="216">
        <v>84813</v>
      </c>
      <c r="O329" s="217"/>
      <c r="P329" s="217"/>
      <c r="Q329" s="218"/>
      <c r="R329" s="219" t="str">
        <f t="shared" si="5"/>
        <v/>
      </c>
    </row>
    <row r="330" spans="1:18">
      <c r="A330" s="208">
        <v>19001329</v>
      </c>
      <c r="B330" s="209">
        <v>20001329</v>
      </c>
      <c r="C330" s="210"/>
      <c r="D330" s="210"/>
      <c r="E330" s="211" t="s">
        <v>167</v>
      </c>
      <c r="F330" s="211" t="s">
        <v>168</v>
      </c>
      <c r="G330" s="224" t="s">
        <v>804</v>
      </c>
      <c r="H330" s="227" t="s">
        <v>882</v>
      </c>
      <c r="I330" s="213" t="s">
        <v>905</v>
      </c>
      <c r="J330" s="212"/>
      <c r="K330" s="212" t="s">
        <v>906</v>
      </c>
      <c r="L330" s="214" t="s">
        <v>173</v>
      </c>
      <c r="M330" s="215">
        <v>609669</v>
      </c>
      <c r="N330" s="216">
        <v>609669</v>
      </c>
      <c r="O330" s="217"/>
      <c r="P330" s="217"/>
      <c r="Q330" s="218"/>
      <c r="R330" s="219" t="str">
        <f t="shared" si="5"/>
        <v/>
      </c>
    </row>
    <row r="331" spans="1:18">
      <c r="A331" s="208">
        <v>19001330</v>
      </c>
      <c r="B331" s="209">
        <v>20001330</v>
      </c>
      <c r="C331" s="210"/>
      <c r="D331" s="210"/>
      <c r="E331" s="211" t="s">
        <v>167</v>
      </c>
      <c r="F331" s="211" t="s">
        <v>168</v>
      </c>
      <c r="G331" s="224" t="s">
        <v>804</v>
      </c>
      <c r="H331" s="227" t="s">
        <v>882</v>
      </c>
      <c r="I331" s="213" t="s">
        <v>907</v>
      </c>
      <c r="J331" s="212"/>
      <c r="K331" s="212" t="s">
        <v>908</v>
      </c>
      <c r="L331" s="214" t="s">
        <v>173</v>
      </c>
      <c r="M331" s="215">
        <v>100685</v>
      </c>
      <c r="N331" s="216">
        <v>100685</v>
      </c>
      <c r="O331" s="217"/>
      <c r="P331" s="217"/>
      <c r="Q331" s="218"/>
      <c r="R331" s="219" t="str">
        <f t="shared" si="5"/>
        <v/>
      </c>
    </row>
    <row r="332" spans="1:18">
      <c r="A332" s="208">
        <v>19001331</v>
      </c>
      <c r="B332" s="209">
        <v>20001331</v>
      </c>
      <c r="C332" s="210"/>
      <c r="D332" s="210"/>
      <c r="E332" s="211" t="s">
        <v>167</v>
      </c>
      <c r="F332" s="211" t="s">
        <v>168</v>
      </c>
      <c r="G332" s="224" t="s">
        <v>804</v>
      </c>
      <c r="H332" s="227" t="s">
        <v>882</v>
      </c>
      <c r="I332" s="213" t="s">
        <v>909</v>
      </c>
      <c r="J332" s="212"/>
      <c r="K332" s="212" t="s">
        <v>910</v>
      </c>
      <c r="L332" s="214" t="s">
        <v>173</v>
      </c>
      <c r="M332" s="215">
        <v>560754</v>
      </c>
      <c r="N332" s="216">
        <v>560754</v>
      </c>
      <c r="O332" s="217"/>
      <c r="P332" s="217"/>
      <c r="Q332" s="218"/>
      <c r="R332" s="219" t="str">
        <f t="shared" si="5"/>
        <v/>
      </c>
    </row>
    <row r="333" spans="1:18">
      <c r="A333" s="208">
        <v>19001332</v>
      </c>
      <c r="B333" s="209">
        <v>20001332</v>
      </c>
      <c r="C333" s="210"/>
      <c r="D333" s="210"/>
      <c r="E333" s="211" t="s">
        <v>167</v>
      </c>
      <c r="F333" s="211" t="s">
        <v>168</v>
      </c>
      <c r="G333" s="224" t="s">
        <v>804</v>
      </c>
      <c r="H333" s="227" t="s">
        <v>882</v>
      </c>
      <c r="I333" s="213" t="s">
        <v>911</v>
      </c>
      <c r="J333" s="212"/>
      <c r="K333" s="212" t="s">
        <v>912</v>
      </c>
      <c r="L333" s="214" t="s">
        <v>173</v>
      </c>
      <c r="M333" s="215">
        <v>458114</v>
      </c>
      <c r="N333" s="216">
        <v>458114</v>
      </c>
      <c r="O333" s="217"/>
      <c r="P333" s="217"/>
      <c r="Q333" s="218"/>
      <c r="R333" s="219" t="str">
        <f t="shared" si="5"/>
        <v/>
      </c>
    </row>
    <row r="334" spans="1:18">
      <c r="A334" s="208">
        <v>19001333</v>
      </c>
      <c r="B334" s="209">
        <v>20001333</v>
      </c>
      <c r="C334" s="210"/>
      <c r="D334" s="210"/>
      <c r="E334" s="211" t="s">
        <v>167</v>
      </c>
      <c r="F334" s="211" t="s">
        <v>168</v>
      </c>
      <c r="G334" s="224" t="s">
        <v>804</v>
      </c>
      <c r="H334" s="227" t="s">
        <v>882</v>
      </c>
      <c r="I334" s="213" t="s">
        <v>913</v>
      </c>
      <c r="J334" s="212"/>
      <c r="K334" s="212" t="s">
        <v>914</v>
      </c>
      <c r="L334" s="214" t="s">
        <v>173</v>
      </c>
      <c r="M334" s="215">
        <v>24956</v>
      </c>
      <c r="N334" s="216">
        <v>24956</v>
      </c>
      <c r="O334" s="217"/>
      <c r="P334" s="217"/>
      <c r="Q334" s="218"/>
      <c r="R334" s="219" t="str">
        <f t="shared" si="5"/>
        <v/>
      </c>
    </row>
    <row r="335" spans="1:18">
      <c r="A335" s="208">
        <v>19001334</v>
      </c>
      <c r="B335" s="209">
        <v>20001334</v>
      </c>
      <c r="C335" s="210"/>
      <c r="D335" s="210"/>
      <c r="E335" s="211" t="s">
        <v>167</v>
      </c>
      <c r="F335" s="211" t="s">
        <v>168</v>
      </c>
      <c r="G335" s="224" t="s">
        <v>804</v>
      </c>
      <c r="H335" s="227" t="s">
        <v>882</v>
      </c>
      <c r="I335" s="213" t="s">
        <v>915</v>
      </c>
      <c r="J335" s="212"/>
      <c r="K335" s="212" t="s">
        <v>916</v>
      </c>
      <c r="L335" s="214" t="s">
        <v>173</v>
      </c>
      <c r="M335" s="215">
        <v>10786</v>
      </c>
      <c r="N335" s="216">
        <v>10786</v>
      </c>
      <c r="O335" s="217"/>
      <c r="P335" s="217"/>
      <c r="Q335" s="218"/>
      <c r="R335" s="219" t="str">
        <f t="shared" si="5"/>
        <v/>
      </c>
    </row>
    <row r="336" spans="1:18">
      <c r="A336" s="208">
        <v>19001335</v>
      </c>
      <c r="B336" s="209">
        <v>20001335</v>
      </c>
      <c r="C336" s="210"/>
      <c r="D336" s="210"/>
      <c r="E336" s="211" t="s">
        <v>167</v>
      </c>
      <c r="F336" s="211" t="s">
        <v>168</v>
      </c>
      <c r="G336" s="224" t="s">
        <v>804</v>
      </c>
      <c r="H336" s="227" t="s">
        <v>882</v>
      </c>
      <c r="I336" s="213" t="s">
        <v>917</v>
      </c>
      <c r="J336" s="212"/>
      <c r="K336" s="212" t="s">
        <v>918</v>
      </c>
      <c r="L336" s="214" t="s">
        <v>173</v>
      </c>
      <c r="M336" s="215">
        <v>68545</v>
      </c>
      <c r="N336" s="216">
        <v>68545</v>
      </c>
      <c r="O336" s="217"/>
      <c r="P336" s="217"/>
      <c r="Q336" s="218"/>
      <c r="R336" s="219" t="str">
        <f t="shared" si="5"/>
        <v/>
      </c>
    </row>
    <row r="337" spans="1:18">
      <c r="A337" s="208">
        <v>19001336</v>
      </c>
      <c r="B337" s="209">
        <v>20001336</v>
      </c>
      <c r="C337" s="210"/>
      <c r="D337" s="210"/>
      <c r="E337" s="211" t="s">
        <v>167</v>
      </c>
      <c r="F337" s="211" t="s">
        <v>168</v>
      </c>
      <c r="G337" s="224" t="s">
        <v>804</v>
      </c>
      <c r="H337" s="227" t="s">
        <v>882</v>
      </c>
      <c r="I337" s="213" t="s">
        <v>919</v>
      </c>
      <c r="J337" s="212"/>
      <c r="K337" s="212" t="s">
        <v>920</v>
      </c>
      <c r="L337" s="214" t="s">
        <v>173</v>
      </c>
      <c r="M337" s="215">
        <v>65002</v>
      </c>
      <c r="N337" s="216">
        <v>65002</v>
      </c>
      <c r="O337" s="217"/>
      <c r="P337" s="217"/>
      <c r="Q337" s="218"/>
      <c r="R337" s="219" t="str">
        <f t="shared" si="5"/>
        <v/>
      </c>
    </row>
    <row r="338" spans="1:18">
      <c r="A338" s="208">
        <v>19001337</v>
      </c>
      <c r="B338" s="209">
        <v>20001337</v>
      </c>
      <c r="C338" s="210"/>
      <c r="D338" s="210"/>
      <c r="E338" s="211" t="s">
        <v>167</v>
      </c>
      <c r="F338" s="211" t="s">
        <v>168</v>
      </c>
      <c r="G338" s="224" t="s">
        <v>804</v>
      </c>
      <c r="H338" s="227" t="s">
        <v>882</v>
      </c>
      <c r="I338" s="213" t="s">
        <v>921</v>
      </c>
      <c r="J338" s="212"/>
      <c r="K338" s="212" t="s">
        <v>922</v>
      </c>
      <c r="L338" s="214" t="s">
        <v>173</v>
      </c>
      <c r="M338" s="215">
        <v>35096</v>
      </c>
      <c r="N338" s="216">
        <v>35096</v>
      </c>
      <c r="O338" s="217"/>
      <c r="P338" s="217"/>
      <c r="Q338" s="218"/>
      <c r="R338" s="219" t="str">
        <f t="shared" si="5"/>
        <v/>
      </c>
    </row>
    <row r="339" spans="1:18">
      <c r="A339" s="208">
        <v>19001338</v>
      </c>
      <c r="B339" s="209">
        <v>20001338</v>
      </c>
      <c r="C339" s="210"/>
      <c r="D339" s="210"/>
      <c r="E339" s="211" t="s">
        <v>167</v>
      </c>
      <c r="F339" s="211" t="s">
        <v>168</v>
      </c>
      <c r="G339" s="224" t="s">
        <v>804</v>
      </c>
      <c r="H339" s="227" t="s">
        <v>882</v>
      </c>
      <c r="I339" s="213" t="s">
        <v>923</v>
      </c>
      <c r="J339" s="212"/>
      <c r="K339" s="212" t="s">
        <v>924</v>
      </c>
      <c r="L339" s="214" t="s">
        <v>173</v>
      </c>
      <c r="M339" s="215">
        <v>105596</v>
      </c>
      <c r="N339" s="216">
        <v>105596</v>
      </c>
      <c r="O339" s="217"/>
      <c r="P339" s="217"/>
      <c r="Q339" s="218"/>
      <c r="R339" s="219" t="str">
        <f t="shared" si="5"/>
        <v/>
      </c>
    </row>
    <row r="340" spans="1:18">
      <c r="A340" s="208">
        <v>19001339</v>
      </c>
      <c r="B340" s="209">
        <v>20001339</v>
      </c>
      <c r="C340" s="210"/>
      <c r="D340" s="210"/>
      <c r="E340" s="211" t="s">
        <v>167</v>
      </c>
      <c r="F340" s="211" t="s">
        <v>168</v>
      </c>
      <c r="G340" s="224" t="s">
        <v>804</v>
      </c>
      <c r="H340" s="227" t="s">
        <v>882</v>
      </c>
      <c r="I340" s="213" t="s">
        <v>925</v>
      </c>
      <c r="J340" s="212"/>
      <c r="K340" s="212" t="s">
        <v>926</v>
      </c>
      <c r="L340" s="214" t="s">
        <v>173</v>
      </c>
      <c r="M340" s="215">
        <v>1274106</v>
      </c>
      <c r="N340" s="216">
        <v>1274106</v>
      </c>
      <c r="O340" s="217"/>
      <c r="P340" s="217"/>
      <c r="Q340" s="218"/>
      <c r="R340" s="219" t="str">
        <f t="shared" si="5"/>
        <v/>
      </c>
    </row>
    <row r="341" spans="1:18">
      <c r="A341" s="208">
        <v>19001340</v>
      </c>
      <c r="B341" s="209">
        <v>20001340</v>
      </c>
      <c r="C341" s="210"/>
      <c r="D341" s="210"/>
      <c r="E341" s="211" t="s">
        <v>167</v>
      </c>
      <c r="F341" s="211" t="s">
        <v>168</v>
      </c>
      <c r="G341" s="224" t="s">
        <v>927</v>
      </c>
      <c r="H341" s="225" t="s">
        <v>928</v>
      </c>
      <c r="I341" s="213" t="s">
        <v>929</v>
      </c>
      <c r="J341" s="212"/>
      <c r="K341" s="212" t="s">
        <v>930</v>
      </c>
      <c r="L341" s="214" t="s">
        <v>173</v>
      </c>
      <c r="M341" s="215">
        <v>244330</v>
      </c>
      <c r="N341" s="216">
        <v>244330</v>
      </c>
      <c r="O341" s="217"/>
      <c r="P341" s="217"/>
      <c r="Q341" s="218"/>
      <c r="R341" s="219" t="str">
        <f t="shared" si="5"/>
        <v/>
      </c>
    </row>
    <row r="342" spans="1:18">
      <c r="A342" s="208">
        <v>19001341</v>
      </c>
      <c r="B342" s="209">
        <v>20001341</v>
      </c>
      <c r="C342" s="210"/>
      <c r="D342" s="210"/>
      <c r="E342" s="211" t="s">
        <v>167</v>
      </c>
      <c r="F342" s="211" t="s">
        <v>168</v>
      </c>
      <c r="G342" s="224" t="s">
        <v>927</v>
      </c>
      <c r="H342" s="225" t="s">
        <v>928</v>
      </c>
      <c r="I342" s="213" t="s">
        <v>931</v>
      </c>
      <c r="J342" s="212"/>
      <c r="K342" s="212" t="s">
        <v>932</v>
      </c>
      <c r="L342" s="214" t="s">
        <v>173</v>
      </c>
      <c r="M342" s="215">
        <v>409373</v>
      </c>
      <c r="N342" s="216">
        <v>409373</v>
      </c>
      <c r="O342" s="217"/>
      <c r="P342" s="217"/>
      <c r="Q342" s="218"/>
      <c r="R342" s="219" t="str">
        <f t="shared" si="5"/>
        <v/>
      </c>
    </row>
    <row r="343" spans="1:18">
      <c r="A343" s="208">
        <v>19001342</v>
      </c>
      <c r="B343" s="209">
        <v>20001342</v>
      </c>
      <c r="C343" s="210"/>
      <c r="D343" s="210"/>
      <c r="E343" s="211" t="s">
        <v>167</v>
      </c>
      <c r="F343" s="211" t="s">
        <v>168</v>
      </c>
      <c r="G343" s="224" t="s">
        <v>927</v>
      </c>
      <c r="H343" s="225" t="s">
        <v>933</v>
      </c>
      <c r="I343" s="213" t="s">
        <v>934</v>
      </c>
      <c r="J343" s="212"/>
      <c r="K343" s="212" t="s">
        <v>935</v>
      </c>
      <c r="L343" s="214" t="s">
        <v>173</v>
      </c>
      <c r="M343" s="215">
        <v>22759</v>
      </c>
      <c r="N343" s="216">
        <v>22759</v>
      </c>
      <c r="O343" s="217"/>
      <c r="P343" s="217"/>
      <c r="Q343" s="218"/>
      <c r="R343" s="219" t="str">
        <f t="shared" si="5"/>
        <v/>
      </c>
    </row>
    <row r="344" spans="1:18">
      <c r="A344" s="208">
        <v>19001343</v>
      </c>
      <c r="B344" s="209">
        <v>20001343</v>
      </c>
      <c r="C344" s="210"/>
      <c r="D344" s="210"/>
      <c r="E344" s="211" t="s">
        <v>167</v>
      </c>
      <c r="F344" s="211" t="s">
        <v>168</v>
      </c>
      <c r="G344" s="224" t="s">
        <v>927</v>
      </c>
      <c r="H344" s="225" t="s">
        <v>933</v>
      </c>
      <c r="I344" s="213" t="s">
        <v>936</v>
      </c>
      <c r="J344" s="212"/>
      <c r="K344" s="212" t="s">
        <v>937</v>
      </c>
      <c r="L344" s="214" t="s">
        <v>173</v>
      </c>
      <c r="M344" s="215">
        <v>16870</v>
      </c>
      <c r="N344" s="216">
        <v>16870</v>
      </c>
      <c r="O344" s="217"/>
      <c r="P344" s="217"/>
      <c r="Q344" s="218"/>
      <c r="R344" s="219" t="str">
        <f t="shared" si="5"/>
        <v/>
      </c>
    </row>
    <row r="345" spans="1:18">
      <c r="A345" s="208">
        <v>19001344</v>
      </c>
      <c r="B345" s="209">
        <v>20001344</v>
      </c>
      <c r="C345" s="210"/>
      <c r="D345" s="210"/>
      <c r="E345" s="211" t="s">
        <v>167</v>
      </c>
      <c r="F345" s="211" t="s">
        <v>168</v>
      </c>
      <c r="G345" s="224" t="s">
        <v>927</v>
      </c>
      <c r="H345" s="225" t="s">
        <v>933</v>
      </c>
      <c r="I345" s="213" t="s">
        <v>938</v>
      </c>
      <c r="J345" s="212"/>
      <c r="K345" s="212" t="s">
        <v>939</v>
      </c>
      <c r="L345" s="214" t="s">
        <v>173</v>
      </c>
      <c r="M345" s="215">
        <v>14607</v>
      </c>
      <c r="N345" s="216">
        <v>14607</v>
      </c>
      <c r="O345" s="217"/>
      <c r="P345" s="217"/>
      <c r="Q345" s="218"/>
      <c r="R345" s="219" t="str">
        <f t="shared" si="5"/>
        <v/>
      </c>
    </row>
    <row r="346" spans="1:18">
      <c r="A346" s="208">
        <v>19001345</v>
      </c>
      <c r="B346" s="209">
        <v>20001345</v>
      </c>
      <c r="C346" s="210"/>
      <c r="D346" s="210"/>
      <c r="E346" s="211" t="s">
        <v>167</v>
      </c>
      <c r="F346" s="211" t="s">
        <v>168</v>
      </c>
      <c r="G346" s="224" t="s">
        <v>927</v>
      </c>
      <c r="H346" s="225" t="s">
        <v>933</v>
      </c>
      <c r="I346" s="213" t="s">
        <v>940</v>
      </c>
      <c r="J346" s="212"/>
      <c r="K346" s="212" t="s">
        <v>941</v>
      </c>
      <c r="L346" s="214" t="s">
        <v>173</v>
      </c>
      <c r="M346" s="215">
        <v>93544</v>
      </c>
      <c r="N346" s="216">
        <v>93544</v>
      </c>
      <c r="O346" s="217"/>
      <c r="P346" s="217"/>
      <c r="Q346" s="218"/>
      <c r="R346" s="219" t="str">
        <f t="shared" si="5"/>
        <v/>
      </c>
    </row>
    <row r="347" spans="1:18">
      <c r="A347" s="208">
        <v>19001346</v>
      </c>
      <c r="B347" s="209">
        <v>20001346</v>
      </c>
      <c r="C347" s="210"/>
      <c r="D347" s="210"/>
      <c r="E347" s="211" t="s">
        <v>167</v>
      </c>
      <c r="F347" s="211" t="s">
        <v>168</v>
      </c>
      <c r="G347" s="224" t="s">
        <v>927</v>
      </c>
      <c r="H347" s="225" t="s">
        <v>942</v>
      </c>
      <c r="I347" s="213" t="s">
        <v>943</v>
      </c>
      <c r="J347" s="212"/>
      <c r="K347" s="212" t="s">
        <v>944</v>
      </c>
      <c r="L347" s="214" t="s">
        <v>173</v>
      </c>
      <c r="M347" s="215">
        <v>162166</v>
      </c>
      <c r="N347" s="216">
        <v>162166</v>
      </c>
      <c r="O347" s="217"/>
      <c r="P347" s="217"/>
      <c r="Q347" s="218"/>
      <c r="R347" s="219" t="str">
        <f t="shared" si="5"/>
        <v/>
      </c>
    </row>
    <row r="348" spans="1:18">
      <c r="A348" s="208">
        <v>19001347</v>
      </c>
      <c r="B348" s="209">
        <v>20001347</v>
      </c>
      <c r="C348" s="210"/>
      <c r="D348" s="210"/>
      <c r="E348" s="211" t="s">
        <v>167</v>
      </c>
      <c r="F348" s="211" t="s">
        <v>168</v>
      </c>
      <c r="G348" s="224" t="s">
        <v>927</v>
      </c>
      <c r="H348" s="225" t="s">
        <v>942</v>
      </c>
      <c r="I348" s="213" t="s">
        <v>945</v>
      </c>
      <c r="J348" s="212"/>
      <c r="K348" s="212" t="s">
        <v>946</v>
      </c>
      <c r="L348" s="214" t="s">
        <v>173</v>
      </c>
      <c r="M348" s="215">
        <v>337057</v>
      </c>
      <c r="N348" s="216">
        <v>337057</v>
      </c>
      <c r="O348" s="217"/>
      <c r="P348" s="217"/>
      <c r="Q348" s="218"/>
      <c r="R348" s="219" t="str">
        <f t="shared" si="5"/>
        <v/>
      </c>
    </row>
    <row r="349" spans="1:18">
      <c r="A349" s="208">
        <v>19001348</v>
      </c>
      <c r="B349" s="209">
        <v>20001348</v>
      </c>
      <c r="C349" s="210"/>
      <c r="D349" s="210"/>
      <c r="E349" s="211" t="s">
        <v>167</v>
      </c>
      <c r="F349" s="211" t="s">
        <v>168</v>
      </c>
      <c r="G349" s="224" t="s">
        <v>927</v>
      </c>
      <c r="H349" s="225" t="s">
        <v>942</v>
      </c>
      <c r="I349" s="213" t="s">
        <v>947</v>
      </c>
      <c r="J349" s="212"/>
      <c r="K349" s="212" t="s">
        <v>948</v>
      </c>
      <c r="L349" s="214" t="s">
        <v>173</v>
      </c>
      <c r="M349" s="215">
        <v>114372</v>
      </c>
      <c r="N349" s="216">
        <v>114372</v>
      </c>
      <c r="O349" s="217"/>
      <c r="P349" s="217"/>
      <c r="Q349" s="218"/>
      <c r="R349" s="219" t="str">
        <f t="shared" si="5"/>
        <v/>
      </c>
    </row>
    <row r="350" spans="1:18">
      <c r="A350" s="208">
        <v>19001349</v>
      </c>
      <c r="B350" s="209">
        <v>20001349</v>
      </c>
      <c r="C350" s="210"/>
      <c r="D350" s="210"/>
      <c r="E350" s="211" t="s">
        <v>167</v>
      </c>
      <c r="F350" s="211" t="s">
        <v>168</v>
      </c>
      <c r="G350" s="224" t="s">
        <v>927</v>
      </c>
      <c r="H350" s="225" t="s">
        <v>942</v>
      </c>
      <c r="I350" s="213" t="s">
        <v>949</v>
      </c>
      <c r="J350" s="212"/>
      <c r="K350" s="212" t="s">
        <v>950</v>
      </c>
      <c r="L350" s="214" t="s">
        <v>173</v>
      </c>
      <c r="M350" s="215">
        <v>15998</v>
      </c>
      <c r="N350" s="216">
        <v>15998</v>
      </c>
      <c r="O350" s="217"/>
      <c r="P350" s="217"/>
      <c r="Q350" s="218"/>
      <c r="R350" s="219" t="str">
        <f t="shared" si="5"/>
        <v/>
      </c>
    </row>
    <row r="351" spans="1:18">
      <c r="A351" s="208">
        <v>19001350</v>
      </c>
      <c r="B351" s="209">
        <v>20001350</v>
      </c>
      <c r="C351" s="210"/>
      <c r="D351" s="210"/>
      <c r="E351" s="211" t="s">
        <v>167</v>
      </c>
      <c r="F351" s="211" t="s">
        <v>168</v>
      </c>
      <c r="G351" s="224" t="s">
        <v>927</v>
      </c>
      <c r="H351" s="226" t="s">
        <v>951</v>
      </c>
      <c r="I351" s="213" t="s">
        <v>952</v>
      </c>
      <c r="J351" s="212"/>
      <c r="K351" s="212" t="s">
        <v>953</v>
      </c>
      <c r="L351" s="214" t="s">
        <v>173</v>
      </c>
      <c r="M351" s="215">
        <v>552626</v>
      </c>
      <c r="N351" s="216">
        <v>552626</v>
      </c>
      <c r="O351" s="217"/>
      <c r="P351" s="217"/>
      <c r="Q351" s="218"/>
      <c r="R351" s="219" t="str">
        <f t="shared" si="5"/>
        <v/>
      </c>
    </row>
    <row r="352" spans="1:18">
      <c r="A352" s="208">
        <v>19001351</v>
      </c>
      <c r="B352" s="209">
        <v>20001351</v>
      </c>
      <c r="C352" s="210"/>
      <c r="D352" s="210"/>
      <c r="E352" s="211" t="s">
        <v>167</v>
      </c>
      <c r="F352" s="211" t="s">
        <v>168</v>
      </c>
      <c r="G352" s="224" t="s">
        <v>927</v>
      </c>
      <c r="H352" s="226" t="s">
        <v>954</v>
      </c>
      <c r="I352" s="213" t="s">
        <v>955</v>
      </c>
      <c r="J352" s="212"/>
      <c r="K352" s="212" t="s">
        <v>956</v>
      </c>
      <c r="L352" s="214" t="s">
        <v>173</v>
      </c>
      <c r="M352" s="215">
        <v>209674</v>
      </c>
      <c r="N352" s="216">
        <v>209674</v>
      </c>
      <c r="O352" s="217"/>
      <c r="P352" s="217"/>
      <c r="Q352" s="218"/>
      <c r="R352" s="219" t="str">
        <f t="shared" si="5"/>
        <v/>
      </c>
    </row>
    <row r="353" spans="1:18">
      <c r="A353" s="208">
        <v>19001352</v>
      </c>
      <c r="B353" s="209">
        <v>20001352</v>
      </c>
      <c r="C353" s="210"/>
      <c r="D353" s="210"/>
      <c r="E353" s="211" t="s">
        <v>167</v>
      </c>
      <c r="F353" s="211" t="s">
        <v>168</v>
      </c>
      <c r="G353" s="224" t="s">
        <v>957</v>
      </c>
      <c r="H353" s="225" t="s">
        <v>958</v>
      </c>
      <c r="I353" s="213" t="s">
        <v>959</v>
      </c>
      <c r="J353" s="212"/>
      <c r="K353" s="212" t="s">
        <v>960</v>
      </c>
      <c r="L353" s="214" t="s">
        <v>173</v>
      </c>
      <c r="M353" s="215">
        <v>8630</v>
      </c>
      <c r="N353" s="216">
        <v>8630</v>
      </c>
      <c r="O353" s="217"/>
      <c r="P353" s="217"/>
      <c r="Q353" s="218" t="s">
        <v>491</v>
      </c>
      <c r="R353" s="219">
        <f t="shared" si="5"/>
        <v>6306</v>
      </c>
    </row>
    <row r="354" spans="1:18">
      <c r="A354" s="208">
        <v>19001353</v>
      </c>
      <c r="B354" s="209">
        <v>20001353</v>
      </c>
      <c r="C354" s="210"/>
      <c r="D354" s="210"/>
      <c r="E354" s="211" t="s">
        <v>167</v>
      </c>
      <c r="F354" s="211" t="s">
        <v>168</v>
      </c>
      <c r="G354" s="224" t="s">
        <v>957</v>
      </c>
      <c r="H354" s="225" t="s">
        <v>958</v>
      </c>
      <c r="I354" s="213" t="s">
        <v>961</v>
      </c>
      <c r="J354" s="212"/>
      <c r="K354" s="212" t="s">
        <v>962</v>
      </c>
      <c r="L354" s="214" t="s">
        <v>173</v>
      </c>
      <c r="M354" s="215">
        <v>2366</v>
      </c>
      <c r="N354" s="216">
        <v>2366</v>
      </c>
      <c r="O354" s="217"/>
      <c r="P354" s="217"/>
      <c r="Q354" s="218" t="s">
        <v>491</v>
      </c>
      <c r="R354" s="219">
        <f t="shared" si="5"/>
        <v>1728</v>
      </c>
    </row>
    <row r="355" spans="1:18">
      <c r="A355" s="208">
        <v>19001354</v>
      </c>
      <c r="B355" s="209">
        <v>20001354</v>
      </c>
      <c r="C355" s="210"/>
      <c r="D355" s="210"/>
      <c r="E355" s="211" t="s">
        <v>167</v>
      </c>
      <c r="F355" s="211" t="s">
        <v>168</v>
      </c>
      <c r="G355" s="224" t="s">
        <v>957</v>
      </c>
      <c r="H355" s="225" t="s">
        <v>958</v>
      </c>
      <c r="I355" s="213" t="s">
        <v>963</v>
      </c>
      <c r="J355" s="212"/>
      <c r="K355" s="212" t="s">
        <v>964</v>
      </c>
      <c r="L355" s="214" t="s">
        <v>173</v>
      </c>
      <c r="M355" s="215">
        <v>6021</v>
      </c>
      <c r="N355" s="216">
        <v>6021</v>
      </c>
      <c r="O355" s="217"/>
      <c r="P355" s="217"/>
      <c r="Q355" s="218" t="s">
        <v>491</v>
      </c>
      <c r="R355" s="219">
        <f t="shared" si="5"/>
        <v>4399</v>
      </c>
    </row>
    <row r="356" spans="1:18">
      <c r="A356" s="208">
        <v>19001355</v>
      </c>
      <c r="B356" s="209">
        <v>20001355</v>
      </c>
      <c r="C356" s="210"/>
      <c r="D356" s="210"/>
      <c r="E356" s="211" t="s">
        <v>167</v>
      </c>
      <c r="F356" s="211" t="s">
        <v>168</v>
      </c>
      <c r="G356" s="224" t="s">
        <v>957</v>
      </c>
      <c r="H356" s="225" t="s">
        <v>958</v>
      </c>
      <c r="I356" s="213" t="s">
        <v>965</v>
      </c>
      <c r="J356" s="212"/>
      <c r="K356" s="212" t="s">
        <v>966</v>
      </c>
      <c r="L356" s="214" t="s">
        <v>173</v>
      </c>
      <c r="M356" s="215">
        <v>1341</v>
      </c>
      <c r="N356" s="216">
        <v>1341</v>
      </c>
      <c r="O356" s="217"/>
      <c r="P356" s="217"/>
      <c r="Q356" s="218"/>
      <c r="R356" s="219" t="str">
        <f t="shared" si="5"/>
        <v/>
      </c>
    </row>
    <row r="357" spans="1:18">
      <c r="A357" s="208">
        <v>19001356</v>
      </c>
      <c r="B357" s="209">
        <v>20001356</v>
      </c>
      <c r="C357" s="210"/>
      <c r="D357" s="210"/>
      <c r="E357" s="211" t="s">
        <v>167</v>
      </c>
      <c r="F357" s="211" t="s">
        <v>168</v>
      </c>
      <c r="G357" s="224" t="s">
        <v>957</v>
      </c>
      <c r="H357" s="225" t="s">
        <v>958</v>
      </c>
      <c r="I357" s="213" t="s">
        <v>967</v>
      </c>
      <c r="J357" s="212"/>
      <c r="K357" s="212" t="s">
        <v>968</v>
      </c>
      <c r="L357" s="214" t="s">
        <v>173</v>
      </c>
      <c r="M357" s="215">
        <v>4469</v>
      </c>
      <c r="N357" s="216">
        <v>4469</v>
      </c>
      <c r="O357" s="217"/>
      <c r="P357" s="217"/>
      <c r="Q357" s="218" t="s">
        <v>491</v>
      </c>
      <c r="R357" s="219">
        <f t="shared" si="5"/>
        <v>3265</v>
      </c>
    </row>
    <row r="358" spans="1:18">
      <c r="A358" s="208">
        <v>19001357</v>
      </c>
      <c r="B358" s="209">
        <v>20001357</v>
      </c>
      <c r="C358" s="210"/>
      <c r="D358" s="210"/>
      <c r="E358" s="211" t="s">
        <v>167</v>
      </c>
      <c r="F358" s="211" t="s">
        <v>168</v>
      </c>
      <c r="G358" s="224" t="s">
        <v>957</v>
      </c>
      <c r="H358" s="225" t="s">
        <v>958</v>
      </c>
      <c r="I358" s="213" t="s">
        <v>969</v>
      </c>
      <c r="J358" s="212"/>
      <c r="K358" s="212" t="s">
        <v>970</v>
      </c>
      <c r="L358" s="214" t="s">
        <v>173</v>
      </c>
      <c r="M358" s="215">
        <v>13525</v>
      </c>
      <c r="N358" s="216">
        <v>13525</v>
      </c>
      <c r="O358" s="217"/>
      <c r="P358" s="217"/>
      <c r="Q358" s="218" t="s">
        <v>491</v>
      </c>
      <c r="R358" s="219">
        <f t="shared" si="5"/>
        <v>9882</v>
      </c>
    </row>
    <row r="359" spans="1:18">
      <c r="A359" s="208">
        <v>19001358</v>
      </c>
      <c r="B359" s="209">
        <v>20001358</v>
      </c>
      <c r="C359" s="210"/>
      <c r="D359" s="210"/>
      <c r="E359" s="211" t="s">
        <v>167</v>
      </c>
      <c r="F359" s="211" t="s">
        <v>168</v>
      </c>
      <c r="G359" s="224" t="s">
        <v>957</v>
      </c>
      <c r="H359" s="225" t="s">
        <v>958</v>
      </c>
      <c r="I359" s="213" t="s">
        <v>971</v>
      </c>
      <c r="J359" s="212"/>
      <c r="K359" s="212" t="s">
        <v>972</v>
      </c>
      <c r="L359" s="214" t="s">
        <v>173</v>
      </c>
      <c r="M359" s="215">
        <v>7209</v>
      </c>
      <c r="N359" s="216">
        <v>7209</v>
      </c>
      <c r="O359" s="217"/>
      <c r="P359" s="217"/>
      <c r="Q359" s="218" t="s">
        <v>491</v>
      </c>
      <c r="R359" s="219">
        <f t="shared" si="5"/>
        <v>5267</v>
      </c>
    </row>
    <row r="360" spans="1:18">
      <c r="A360" s="208">
        <v>19001359</v>
      </c>
      <c r="B360" s="209">
        <v>20001359</v>
      </c>
      <c r="C360" s="210"/>
      <c r="D360" s="210"/>
      <c r="E360" s="211" t="s">
        <v>167</v>
      </c>
      <c r="F360" s="211" t="s">
        <v>168</v>
      </c>
      <c r="G360" s="224" t="s">
        <v>957</v>
      </c>
      <c r="H360" s="225" t="s">
        <v>973</v>
      </c>
      <c r="I360" s="213" t="s">
        <v>974</v>
      </c>
      <c r="J360" s="212"/>
      <c r="K360" s="212" t="s">
        <v>975</v>
      </c>
      <c r="L360" s="214" t="s">
        <v>173</v>
      </c>
      <c r="M360" s="215">
        <v>7723</v>
      </c>
      <c r="N360" s="216">
        <v>7723</v>
      </c>
      <c r="O360" s="217"/>
      <c r="P360" s="217"/>
      <c r="Q360" s="218" t="s">
        <v>491</v>
      </c>
      <c r="R360" s="219">
        <f t="shared" si="5"/>
        <v>5643</v>
      </c>
    </row>
    <row r="361" spans="1:18">
      <c r="A361" s="208">
        <v>19001360</v>
      </c>
      <c r="B361" s="209">
        <v>20001360</v>
      </c>
      <c r="C361" s="210"/>
      <c r="D361" s="210"/>
      <c r="E361" s="211" t="s">
        <v>167</v>
      </c>
      <c r="F361" s="211" t="s">
        <v>168</v>
      </c>
      <c r="G361" s="224" t="s">
        <v>957</v>
      </c>
      <c r="H361" s="225" t="s">
        <v>973</v>
      </c>
      <c r="I361" s="213" t="s">
        <v>976</v>
      </c>
      <c r="J361" s="212"/>
      <c r="K361" s="212" t="s">
        <v>977</v>
      </c>
      <c r="L361" s="214" t="s">
        <v>173</v>
      </c>
      <c r="M361" s="215">
        <v>12209</v>
      </c>
      <c r="N361" s="216">
        <v>12209</v>
      </c>
      <c r="O361" s="217"/>
      <c r="P361" s="217"/>
      <c r="Q361" s="218" t="s">
        <v>491</v>
      </c>
      <c r="R361" s="219">
        <f t="shared" si="5"/>
        <v>8921</v>
      </c>
    </row>
    <row r="362" spans="1:18">
      <c r="A362" s="208">
        <v>19001361</v>
      </c>
      <c r="B362" s="209">
        <v>20001361</v>
      </c>
      <c r="C362" s="210"/>
      <c r="D362" s="210"/>
      <c r="E362" s="211" t="s">
        <v>167</v>
      </c>
      <c r="F362" s="211" t="s">
        <v>168</v>
      </c>
      <c r="G362" s="224" t="s">
        <v>957</v>
      </c>
      <c r="H362" s="225" t="s">
        <v>973</v>
      </c>
      <c r="I362" s="213" t="s">
        <v>978</v>
      </c>
      <c r="J362" s="212"/>
      <c r="K362" s="212" t="s">
        <v>979</v>
      </c>
      <c r="L362" s="214" t="s">
        <v>173</v>
      </c>
      <c r="M362" s="215">
        <v>7476</v>
      </c>
      <c r="N362" s="216">
        <v>7476</v>
      </c>
      <c r="O362" s="217"/>
      <c r="P362" s="217"/>
      <c r="Q362" s="218" t="s">
        <v>491</v>
      </c>
      <c r="R362" s="219">
        <f t="shared" si="5"/>
        <v>5462</v>
      </c>
    </row>
    <row r="363" spans="1:18">
      <c r="A363" s="208">
        <v>19001362</v>
      </c>
      <c r="B363" s="209">
        <v>20001362</v>
      </c>
      <c r="C363" s="210"/>
      <c r="D363" s="210"/>
      <c r="E363" s="211" t="s">
        <v>167</v>
      </c>
      <c r="F363" s="211" t="s">
        <v>168</v>
      </c>
      <c r="G363" s="224" t="s">
        <v>957</v>
      </c>
      <c r="H363" s="225" t="s">
        <v>973</v>
      </c>
      <c r="I363" s="213" t="s">
        <v>980</v>
      </c>
      <c r="J363" s="212"/>
      <c r="K363" s="212" t="s">
        <v>981</v>
      </c>
      <c r="L363" s="214" t="s">
        <v>173</v>
      </c>
      <c r="M363" s="215">
        <v>3254</v>
      </c>
      <c r="N363" s="216">
        <v>3254</v>
      </c>
      <c r="O363" s="217"/>
      <c r="P363" s="217"/>
      <c r="Q363" s="218" t="s">
        <v>491</v>
      </c>
      <c r="R363" s="219">
        <f t="shared" si="5"/>
        <v>2377</v>
      </c>
    </row>
    <row r="364" spans="1:18">
      <c r="A364" s="208">
        <v>19001363</v>
      </c>
      <c r="B364" s="209">
        <v>20001363</v>
      </c>
      <c r="C364" s="210"/>
      <c r="D364" s="210"/>
      <c r="E364" s="211" t="s">
        <v>167</v>
      </c>
      <c r="F364" s="211" t="s">
        <v>168</v>
      </c>
      <c r="G364" s="224" t="s">
        <v>957</v>
      </c>
      <c r="H364" s="225" t="s">
        <v>973</v>
      </c>
      <c r="I364" s="213" t="s">
        <v>982</v>
      </c>
      <c r="J364" s="212"/>
      <c r="K364" s="212" t="s">
        <v>983</v>
      </c>
      <c r="L364" s="214" t="s">
        <v>173</v>
      </c>
      <c r="M364" s="215">
        <v>1741</v>
      </c>
      <c r="N364" s="216">
        <v>1741</v>
      </c>
      <c r="O364" s="217"/>
      <c r="P364" s="217"/>
      <c r="Q364" s="218" t="s">
        <v>491</v>
      </c>
      <c r="R364" s="219">
        <f t="shared" si="5"/>
        <v>1272</v>
      </c>
    </row>
    <row r="365" spans="1:18">
      <c r="A365" s="208">
        <v>19001364</v>
      </c>
      <c r="B365" s="209">
        <v>20001364</v>
      </c>
      <c r="C365" s="210"/>
      <c r="D365" s="210"/>
      <c r="E365" s="211" t="s">
        <v>167</v>
      </c>
      <c r="F365" s="211" t="s">
        <v>168</v>
      </c>
      <c r="G365" s="224" t="s">
        <v>957</v>
      </c>
      <c r="H365" s="225" t="s">
        <v>973</v>
      </c>
      <c r="I365" s="213" t="s">
        <v>984</v>
      </c>
      <c r="J365" s="212"/>
      <c r="K365" s="212" t="s">
        <v>985</v>
      </c>
      <c r="L365" s="214" t="s">
        <v>173</v>
      </c>
      <c r="M365" s="215">
        <v>16173</v>
      </c>
      <c r="N365" s="216">
        <v>16173</v>
      </c>
      <c r="O365" s="217"/>
      <c r="P365" s="217"/>
      <c r="Q365" s="218" t="s">
        <v>491</v>
      </c>
      <c r="R365" s="219">
        <f t="shared" si="5"/>
        <v>11817</v>
      </c>
    </row>
    <row r="366" spans="1:18">
      <c r="A366" s="208">
        <v>19001365</v>
      </c>
      <c r="B366" s="209">
        <v>20001365</v>
      </c>
      <c r="C366" s="210"/>
      <c r="D366" s="210"/>
      <c r="E366" s="211" t="s">
        <v>167</v>
      </c>
      <c r="F366" s="211" t="s">
        <v>168</v>
      </c>
      <c r="G366" s="224" t="s">
        <v>957</v>
      </c>
      <c r="H366" s="225" t="s">
        <v>973</v>
      </c>
      <c r="I366" s="213" t="s">
        <v>986</v>
      </c>
      <c r="J366" s="212"/>
      <c r="K366" s="212" t="s">
        <v>987</v>
      </c>
      <c r="L366" s="214" t="s">
        <v>173</v>
      </c>
      <c r="M366" s="215">
        <v>2961</v>
      </c>
      <c r="N366" s="216">
        <v>2961</v>
      </c>
      <c r="O366" s="217"/>
      <c r="P366" s="217"/>
      <c r="Q366" s="218" t="s">
        <v>491</v>
      </c>
      <c r="R366" s="219">
        <f t="shared" si="5"/>
        <v>2163</v>
      </c>
    </row>
    <row r="367" spans="1:18">
      <c r="A367" s="208">
        <v>19001366</v>
      </c>
      <c r="B367" s="209">
        <v>20001366</v>
      </c>
      <c r="C367" s="210"/>
      <c r="D367" s="210"/>
      <c r="E367" s="211" t="s">
        <v>167</v>
      </c>
      <c r="F367" s="211" t="s">
        <v>168</v>
      </c>
      <c r="G367" s="224" t="s">
        <v>957</v>
      </c>
      <c r="H367" s="225" t="s">
        <v>973</v>
      </c>
      <c r="I367" s="213" t="s">
        <v>988</v>
      </c>
      <c r="J367" s="212"/>
      <c r="K367" s="212" t="s">
        <v>989</v>
      </c>
      <c r="L367" s="214" t="s">
        <v>173</v>
      </c>
      <c r="M367" s="215">
        <v>11573</v>
      </c>
      <c r="N367" s="216">
        <v>11573</v>
      </c>
      <c r="O367" s="217"/>
      <c r="P367" s="217"/>
      <c r="Q367" s="218" t="s">
        <v>491</v>
      </c>
      <c r="R367" s="219">
        <f t="shared" si="5"/>
        <v>8456</v>
      </c>
    </row>
    <row r="368" spans="1:18">
      <c r="A368" s="208">
        <v>19001367</v>
      </c>
      <c r="B368" s="209">
        <v>20001367</v>
      </c>
      <c r="C368" s="210"/>
      <c r="D368" s="210"/>
      <c r="E368" s="229" t="s">
        <v>167</v>
      </c>
      <c r="F368" s="229" t="s">
        <v>990</v>
      </c>
      <c r="G368" s="212" t="s">
        <v>169</v>
      </c>
      <c r="H368" s="212" t="s">
        <v>170</v>
      </c>
      <c r="I368" s="213" t="s">
        <v>171</v>
      </c>
      <c r="J368" s="212"/>
      <c r="K368" s="212" t="s">
        <v>991</v>
      </c>
      <c r="L368" s="214" t="s">
        <v>173</v>
      </c>
      <c r="M368" s="215">
        <v>2165420</v>
      </c>
      <c r="N368" s="216">
        <v>2165420</v>
      </c>
      <c r="O368" s="217"/>
      <c r="P368" s="217"/>
      <c r="Q368" s="218"/>
      <c r="R368" s="219" t="str">
        <f t="shared" si="5"/>
        <v/>
      </c>
    </row>
    <row r="369" spans="1:18">
      <c r="A369" s="208">
        <v>19001368</v>
      </c>
      <c r="B369" s="209">
        <v>20001368</v>
      </c>
      <c r="C369" s="210"/>
      <c r="D369" s="210"/>
      <c r="E369" s="229" t="s">
        <v>167</v>
      </c>
      <c r="F369" s="229" t="s">
        <v>990</v>
      </c>
      <c r="G369" s="212" t="s">
        <v>169</v>
      </c>
      <c r="H369" s="212" t="s">
        <v>170</v>
      </c>
      <c r="I369" s="213" t="s">
        <v>175</v>
      </c>
      <c r="J369" s="212"/>
      <c r="K369" s="212" t="s">
        <v>992</v>
      </c>
      <c r="L369" s="214" t="s">
        <v>173</v>
      </c>
      <c r="M369" s="215">
        <v>1259552</v>
      </c>
      <c r="N369" s="216">
        <v>1259552</v>
      </c>
      <c r="O369" s="217"/>
      <c r="P369" s="217"/>
      <c r="Q369" s="218"/>
      <c r="R369" s="219" t="str">
        <f t="shared" si="5"/>
        <v/>
      </c>
    </row>
    <row r="370" spans="1:18">
      <c r="A370" s="208">
        <v>19001369</v>
      </c>
      <c r="B370" s="209">
        <v>20001369</v>
      </c>
      <c r="C370" s="210"/>
      <c r="D370" s="210"/>
      <c r="E370" s="229" t="s">
        <v>167</v>
      </c>
      <c r="F370" s="229" t="s">
        <v>990</v>
      </c>
      <c r="G370" s="212" t="s">
        <v>169</v>
      </c>
      <c r="H370" s="212" t="s">
        <v>170</v>
      </c>
      <c r="I370" s="213" t="s">
        <v>178</v>
      </c>
      <c r="J370" s="212"/>
      <c r="K370" s="212" t="s">
        <v>993</v>
      </c>
      <c r="L370" s="214" t="s">
        <v>173</v>
      </c>
      <c r="M370" s="215">
        <v>359758</v>
      </c>
      <c r="N370" s="216">
        <v>359758</v>
      </c>
      <c r="O370" s="217"/>
      <c r="P370" s="217"/>
      <c r="Q370" s="218"/>
      <c r="R370" s="219" t="str">
        <f t="shared" si="5"/>
        <v/>
      </c>
    </row>
    <row r="371" spans="1:18">
      <c r="A371" s="208">
        <v>19001370</v>
      </c>
      <c r="B371" s="209">
        <v>20001370</v>
      </c>
      <c r="C371" s="210"/>
      <c r="D371" s="210"/>
      <c r="E371" s="229" t="s">
        <v>167</v>
      </c>
      <c r="F371" s="229" t="s">
        <v>990</v>
      </c>
      <c r="G371" s="212" t="s">
        <v>169</v>
      </c>
      <c r="H371" s="212" t="s">
        <v>170</v>
      </c>
      <c r="I371" s="213" t="s">
        <v>181</v>
      </c>
      <c r="J371" s="212"/>
      <c r="K371" s="212" t="s">
        <v>994</v>
      </c>
      <c r="L371" s="214" t="s">
        <v>173</v>
      </c>
      <c r="M371" s="215">
        <v>187895</v>
      </c>
      <c r="N371" s="216">
        <v>187895</v>
      </c>
      <c r="O371" s="217"/>
      <c r="P371" s="217"/>
      <c r="Q371" s="218"/>
      <c r="R371" s="219" t="str">
        <f t="shared" si="5"/>
        <v/>
      </c>
    </row>
    <row r="372" spans="1:18">
      <c r="A372" s="208">
        <v>19001371</v>
      </c>
      <c r="B372" s="209">
        <v>20001371</v>
      </c>
      <c r="C372" s="210"/>
      <c r="D372" s="210"/>
      <c r="E372" s="229" t="s">
        <v>167</v>
      </c>
      <c r="F372" s="229" t="s">
        <v>990</v>
      </c>
      <c r="G372" s="212" t="s">
        <v>169</v>
      </c>
      <c r="H372" s="212" t="s">
        <v>170</v>
      </c>
      <c r="I372" s="213" t="s">
        <v>184</v>
      </c>
      <c r="J372" s="212"/>
      <c r="K372" s="212" t="s">
        <v>995</v>
      </c>
      <c r="L372" s="214" t="s">
        <v>173</v>
      </c>
      <c r="M372" s="215">
        <v>123551</v>
      </c>
      <c r="N372" s="216">
        <v>123551</v>
      </c>
      <c r="O372" s="217"/>
      <c r="P372" s="217"/>
      <c r="Q372" s="218"/>
      <c r="R372" s="219" t="str">
        <f t="shared" si="5"/>
        <v/>
      </c>
    </row>
    <row r="373" spans="1:18">
      <c r="A373" s="208">
        <v>19001372</v>
      </c>
      <c r="B373" s="209">
        <v>20001372</v>
      </c>
      <c r="C373" s="210"/>
      <c r="D373" s="210"/>
      <c r="E373" s="229" t="s">
        <v>167</v>
      </c>
      <c r="F373" s="229" t="s">
        <v>990</v>
      </c>
      <c r="G373" s="212" t="s">
        <v>169</v>
      </c>
      <c r="H373" s="212" t="s">
        <v>170</v>
      </c>
      <c r="I373" s="213" t="s">
        <v>188</v>
      </c>
      <c r="J373" s="212"/>
      <c r="K373" s="212" t="s">
        <v>996</v>
      </c>
      <c r="L373" s="214" t="s">
        <v>173</v>
      </c>
      <c r="M373" s="215">
        <v>79562</v>
      </c>
      <c r="N373" s="216">
        <v>79562</v>
      </c>
      <c r="O373" s="217"/>
      <c r="P373" s="217"/>
      <c r="Q373" s="218"/>
      <c r="R373" s="219" t="str">
        <f t="shared" si="5"/>
        <v/>
      </c>
    </row>
    <row r="374" spans="1:18">
      <c r="A374" s="208">
        <v>19001373</v>
      </c>
      <c r="B374" s="209">
        <v>20001373</v>
      </c>
      <c r="C374" s="210"/>
      <c r="D374" s="210"/>
      <c r="E374" s="229" t="s">
        <v>167</v>
      </c>
      <c r="F374" s="229" t="s">
        <v>990</v>
      </c>
      <c r="G374" s="212" t="s">
        <v>169</v>
      </c>
      <c r="H374" s="212" t="s">
        <v>170</v>
      </c>
      <c r="I374" s="213" t="s">
        <v>190</v>
      </c>
      <c r="J374" s="212"/>
      <c r="K374" s="212" t="s">
        <v>997</v>
      </c>
      <c r="L374" s="214" t="s">
        <v>173</v>
      </c>
      <c r="M374" s="215">
        <v>30566</v>
      </c>
      <c r="N374" s="216">
        <v>30566</v>
      </c>
      <c r="O374" s="217"/>
      <c r="P374" s="217"/>
      <c r="Q374" s="218"/>
      <c r="R374" s="219" t="str">
        <f t="shared" si="5"/>
        <v/>
      </c>
    </row>
    <row r="375" spans="1:18">
      <c r="A375" s="208">
        <v>19001374</v>
      </c>
      <c r="B375" s="209">
        <v>20001374</v>
      </c>
      <c r="C375" s="210"/>
      <c r="D375" s="210"/>
      <c r="E375" s="229" t="s">
        <v>167</v>
      </c>
      <c r="F375" s="229" t="s">
        <v>990</v>
      </c>
      <c r="G375" s="212" t="s">
        <v>169</v>
      </c>
      <c r="H375" s="212" t="s">
        <v>192</v>
      </c>
      <c r="I375" s="213" t="s">
        <v>193</v>
      </c>
      <c r="J375" s="212"/>
      <c r="K375" s="212" t="s">
        <v>998</v>
      </c>
      <c r="L375" s="214" t="s">
        <v>173</v>
      </c>
      <c r="M375" s="215">
        <v>714417</v>
      </c>
      <c r="N375" s="216">
        <v>714417</v>
      </c>
      <c r="O375" s="217"/>
      <c r="P375" s="217"/>
      <c r="Q375" s="218"/>
      <c r="R375" s="219" t="str">
        <f t="shared" si="5"/>
        <v/>
      </c>
    </row>
    <row r="376" spans="1:18">
      <c r="A376" s="208">
        <v>19001375</v>
      </c>
      <c r="B376" s="209">
        <v>20001375</v>
      </c>
      <c r="C376" s="210"/>
      <c r="D376" s="210"/>
      <c r="E376" s="229" t="s">
        <v>167</v>
      </c>
      <c r="F376" s="229" t="s">
        <v>990</v>
      </c>
      <c r="G376" s="212" t="s">
        <v>169</v>
      </c>
      <c r="H376" s="212" t="s">
        <v>192</v>
      </c>
      <c r="I376" s="213" t="s">
        <v>195</v>
      </c>
      <c r="J376" s="212"/>
      <c r="K376" s="212" t="s">
        <v>999</v>
      </c>
      <c r="L376" s="214" t="s">
        <v>173</v>
      </c>
      <c r="M376" s="215">
        <v>159349</v>
      </c>
      <c r="N376" s="216">
        <v>159349</v>
      </c>
      <c r="O376" s="217"/>
      <c r="P376" s="217"/>
      <c r="Q376" s="218"/>
      <c r="R376" s="219" t="str">
        <f t="shared" si="5"/>
        <v/>
      </c>
    </row>
    <row r="377" spans="1:18">
      <c r="A377" s="208">
        <v>19001376</v>
      </c>
      <c r="B377" s="209">
        <v>20001376</v>
      </c>
      <c r="C377" s="210"/>
      <c r="D377" s="210"/>
      <c r="E377" s="229" t="s">
        <v>167</v>
      </c>
      <c r="F377" s="229" t="s">
        <v>990</v>
      </c>
      <c r="G377" s="212" t="s">
        <v>169</v>
      </c>
      <c r="H377" s="212" t="s">
        <v>192</v>
      </c>
      <c r="I377" s="213" t="s">
        <v>197</v>
      </c>
      <c r="J377" s="212"/>
      <c r="K377" s="212" t="s">
        <v>1000</v>
      </c>
      <c r="L377" s="214" t="s">
        <v>173</v>
      </c>
      <c r="M377" s="215">
        <v>566494</v>
      </c>
      <c r="N377" s="216">
        <v>566494</v>
      </c>
      <c r="O377" s="217"/>
      <c r="P377" s="217"/>
      <c r="Q377" s="218"/>
      <c r="R377" s="219" t="str">
        <f t="shared" si="5"/>
        <v/>
      </c>
    </row>
    <row r="378" spans="1:18">
      <c r="A378" s="208">
        <v>19001377</v>
      </c>
      <c r="B378" s="209">
        <v>20001377</v>
      </c>
      <c r="C378" s="210"/>
      <c r="D378" s="210"/>
      <c r="E378" s="229" t="s">
        <v>167</v>
      </c>
      <c r="F378" s="229" t="s">
        <v>990</v>
      </c>
      <c r="G378" s="224" t="s">
        <v>199</v>
      </c>
      <c r="H378" s="225" t="s">
        <v>200</v>
      </c>
      <c r="I378" s="213" t="s">
        <v>201</v>
      </c>
      <c r="J378" s="212"/>
      <c r="K378" s="212" t="s">
        <v>1001</v>
      </c>
      <c r="L378" s="214" t="s">
        <v>173</v>
      </c>
      <c r="M378" s="215">
        <v>765209</v>
      </c>
      <c r="N378" s="216">
        <v>765209</v>
      </c>
      <c r="O378" s="217"/>
      <c r="P378" s="217"/>
      <c r="Q378" s="218"/>
      <c r="R378" s="219" t="str">
        <f t="shared" si="5"/>
        <v/>
      </c>
    </row>
    <row r="379" spans="1:18">
      <c r="A379" s="208">
        <v>19001378</v>
      </c>
      <c r="B379" s="209">
        <v>20001378</v>
      </c>
      <c r="C379" s="210"/>
      <c r="D379" s="210"/>
      <c r="E379" s="229" t="s">
        <v>167</v>
      </c>
      <c r="F379" s="229" t="s">
        <v>990</v>
      </c>
      <c r="G379" s="224" t="s">
        <v>199</v>
      </c>
      <c r="H379" s="225" t="s">
        <v>200</v>
      </c>
      <c r="I379" s="213" t="s">
        <v>203</v>
      </c>
      <c r="J379" s="212"/>
      <c r="K379" s="212" t="s">
        <v>1002</v>
      </c>
      <c r="L379" s="214" t="s">
        <v>173</v>
      </c>
      <c r="M379" s="215">
        <v>144920</v>
      </c>
      <c r="N379" s="216">
        <v>144920</v>
      </c>
      <c r="O379" s="217"/>
      <c r="P379" s="217"/>
      <c r="Q379" s="218"/>
      <c r="R379" s="219" t="str">
        <f t="shared" si="5"/>
        <v/>
      </c>
    </row>
    <row r="380" spans="1:18">
      <c r="A380" s="208">
        <v>19001379</v>
      </c>
      <c r="B380" s="209">
        <v>20001379</v>
      </c>
      <c r="C380" s="210"/>
      <c r="D380" s="210"/>
      <c r="E380" s="229" t="s">
        <v>167</v>
      </c>
      <c r="F380" s="229" t="s">
        <v>990</v>
      </c>
      <c r="G380" s="224" t="s">
        <v>199</v>
      </c>
      <c r="H380" s="225" t="s">
        <v>200</v>
      </c>
      <c r="I380" s="213" t="s">
        <v>205</v>
      </c>
      <c r="J380" s="212"/>
      <c r="K380" s="212" t="s">
        <v>1003</v>
      </c>
      <c r="L380" s="214" t="s">
        <v>173</v>
      </c>
      <c r="M380" s="215">
        <v>175670</v>
      </c>
      <c r="N380" s="216">
        <v>175670</v>
      </c>
      <c r="O380" s="217"/>
      <c r="P380" s="217"/>
      <c r="Q380" s="218"/>
      <c r="R380" s="219" t="str">
        <f t="shared" si="5"/>
        <v/>
      </c>
    </row>
    <row r="381" spans="1:18">
      <c r="A381" s="208">
        <v>19001380</v>
      </c>
      <c r="B381" s="209">
        <v>20001380</v>
      </c>
      <c r="C381" s="210"/>
      <c r="D381" s="210"/>
      <c r="E381" s="229" t="s">
        <v>167</v>
      </c>
      <c r="F381" s="229" t="s">
        <v>990</v>
      </c>
      <c r="G381" s="224" t="s">
        <v>199</v>
      </c>
      <c r="H381" s="225" t="s">
        <v>200</v>
      </c>
      <c r="I381" s="213" t="s">
        <v>207</v>
      </c>
      <c r="J381" s="212"/>
      <c r="K381" s="212" t="s">
        <v>1004</v>
      </c>
      <c r="L381" s="214" t="s">
        <v>173</v>
      </c>
      <c r="M381" s="215">
        <v>131688</v>
      </c>
      <c r="N381" s="216">
        <v>131688</v>
      </c>
      <c r="O381" s="217"/>
      <c r="P381" s="217"/>
      <c r="Q381" s="218"/>
      <c r="R381" s="219" t="str">
        <f t="shared" si="5"/>
        <v/>
      </c>
    </row>
    <row r="382" spans="1:18">
      <c r="A382" s="208">
        <v>19001381</v>
      </c>
      <c r="B382" s="209">
        <v>20001381</v>
      </c>
      <c r="C382" s="210"/>
      <c r="D382" s="210"/>
      <c r="E382" s="229" t="s">
        <v>167</v>
      </c>
      <c r="F382" s="229" t="s">
        <v>990</v>
      </c>
      <c r="G382" s="224" t="s">
        <v>199</v>
      </c>
      <c r="H382" s="225" t="s">
        <v>200</v>
      </c>
      <c r="I382" s="213" t="s">
        <v>209</v>
      </c>
      <c r="J382" s="212"/>
      <c r="K382" s="212" t="s">
        <v>1005</v>
      </c>
      <c r="L382" s="214" t="s">
        <v>173</v>
      </c>
      <c r="M382" s="215">
        <v>44714</v>
      </c>
      <c r="N382" s="216">
        <v>44714</v>
      </c>
      <c r="O382" s="217"/>
      <c r="P382" s="217"/>
      <c r="Q382" s="218"/>
      <c r="R382" s="219" t="str">
        <f t="shared" si="5"/>
        <v/>
      </c>
    </row>
    <row r="383" spans="1:18">
      <c r="A383" s="208">
        <v>19001382</v>
      </c>
      <c r="B383" s="209">
        <v>20001382</v>
      </c>
      <c r="C383" s="210"/>
      <c r="D383" s="210"/>
      <c r="E383" s="229" t="s">
        <v>167</v>
      </c>
      <c r="F383" s="229" t="s">
        <v>990</v>
      </c>
      <c r="G383" s="224" t="s">
        <v>199</v>
      </c>
      <c r="H383" s="225" t="s">
        <v>211</v>
      </c>
      <c r="I383" s="213" t="s">
        <v>212</v>
      </c>
      <c r="J383" s="212"/>
      <c r="K383" s="212" t="s">
        <v>1006</v>
      </c>
      <c r="L383" s="214" t="s">
        <v>173</v>
      </c>
      <c r="M383" s="215">
        <v>63705</v>
      </c>
      <c r="N383" s="216">
        <v>63705</v>
      </c>
      <c r="O383" s="217"/>
      <c r="P383" s="217"/>
      <c r="Q383" s="218"/>
      <c r="R383" s="219" t="str">
        <f t="shared" si="5"/>
        <v/>
      </c>
    </row>
    <row r="384" spans="1:18">
      <c r="A384" s="208">
        <v>19001383</v>
      </c>
      <c r="B384" s="209">
        <v>20001383</v>
      </c>
      <c r="C384" s="210"/>
      <c r="D384" s="210"/>
      <c r="E384" s="229" t="s">
        <v>167</v>
      </c>
      <c r="F384" s="229" t="s">
        <v>990</v>
      </c>
      <c r="G384" s="224" t="s">
        <v>199</v>
      </c>
      <c r="H384" s="225" t="s">
        <v>211</v>
      </c>
      <c r="I384" s="213" t="s">
        <v>214</v>
      </c>
      <c r="J384" s="212"/>
      <c r="K384" s="212" t="s">
        <v>1007</v>
      </c>
      <c r="L384" s="214" t="s">
        <v>173</v>
      </c>
      <c r="M384" s="215">
        <v>89325</v>
      </c>
      <c r="N384" s="216">
        <v>89325</v>
      </c>
      <c r="O384" s="217"/>
      <c r="P384" s="217"/>
      <c r="Q384" s="218"/>
      <c r="R384" s="219" t="str">
        <f t="shared" si="5"/>
        <v/>
      </c>
    </row>
    <row r="385" spans="1:18">
      <c r="A385" s="208">
        <v>19001384</v>
      </c>
      <c r="B385" s="209">
        <v>20001384</v>
      </c>
      <c r="C385" s="210"/>
      <c r="D385" s="210"/>
      <c r="E385" s="229" t="s">
        <v>167</v>
      </c>
      <c r="F385" s="229" t="s">
        <v>990</v>
      </c>
      <c r="G385" s="224" t="s">
        <v>216</v>
      </c>
      <c r="H385" s="226" t="s">
        <v>217</v>
      </c>
      <c r="I385" s="213" t="s">
        <v>218</v>
      </c>
      <c r="J385" s="212"/>
      <c r="K385" s="212" t="s">
        <v>1008</v>
      </c>
      <c r="L385" s="214" t="s">
        <v>173</v>
      </c>
      <c r="M385" s="215">
        <v>2563</v>
      </c>
      <c r="N385" s="216">
        <v>2563</v>
      </c>
      <c r="O385" s="217"/>
      <c r="P385" s="217"/>
      <c r="Q385" s="218"/>
      <c r="R385" s="219" t="str">
        <f t="shared" si="5"/>
        <v/>
      </c>
    </row>
    <row r="386" spans="1:18">
      <c r="A386" s="208">
        <v>19001385</v>
      </c>
      <c r="B386" s="209">
        <v>20001385</v>
      </c>
      <c r="C386" s="210"/>
      <c r="D386" s="210"/>
      <c r="E386" s="229" t="s">
        <v>167</v>
      </c>
      <c r="F386" s="229" t="s">
        <v>990</v>
      </c>
      <c r="G386" s="224" t="s">
        <v>216</v>
      </c>
      <c r="H386" s="225" t="s">
        <v>220</v>
      </c>
      <c r="I386" s="213" t="s">
        <v>221</v>
      </c>
      <c r="J386" s="212"/>
      <c r="K386" s="212" t="s">
        <v>1009</v>
      </c>
      <c r="L386" s="214" t="s">
        <v>173</v>
      </c>
      <c r="M386" s="215">
        <v>198858</v>
      </c>
      <c r="N386" s="216">
        <v>198858</v>
      </c>
      <c r="O386" s="217"/>
      <c r="P386" s="217"/>
      <c r="Q386" s="218"/>
      <c r="R386" s="219" t="str">
        <f t="shared" si="5"/>
        <v/>
      </c>
    </row>
    <row r="387" spans="1:18">
      <c r="A387" s="208">
        <v>19001386</v>
      </c>
      <c r="B387" s="209">
        <v>20001386</v>
      </c>
      <c r="C387" s="210"/>
      <c r="D387" s="210"/>
      <c r="E387" s="229" t="s">
        <v>167</v>
      </c>
      <c r="F387" s="229" t="s">
        <v>990</v>
      </c>
      <c r="G387" s="224" t="s">
        <v>216</v>
      </c>
      <c r="H387" s="225" t="s">
        <v>220</v>
      </c>
      <c r="I387" s="213" t="s">
        <v>223</v>
      </c>
      <c r="J387" s="212"/>
      <c r="K387" s="212" t="s">
        <v>1010</v>
      </c>
      <c r="L387" s="214" t="s">
        <v>173</v>
      </c>
      <c r="M387" s="215">
        <v>308716</v>
      </c>
      <c r="N387" s="216">
        <v>308716</v>
      </c>
      <c r="O387" s="217"/>
      <c r="P387" s="217"/>
      <c r="Q387" s="218"/>
      <c r="R387" s="219" t="str">
        <f t="shared" ref="R387:R450" si="6">IF(Q387="유지보수",INT(N387*$T$2*$T$3),IF(Q387="단순정비",INT(N387*$T$2*$T$4),IF(Q387="지장전주",INT(N387*$T$2*$T$5),"")))</f>
        <v/>
      </c>
    </row>
    <row r="388" spans="1:18">
      <c r="A388" s="208">
        <v>19001387</v>
      </c>
      <c r="B388" s="209">
        <v>20001387</v>
      </c>
      <c r="C388" s="210"/>
      <c r="D388" s="210"/>
      <c r="E388" s="229" t="s">
        <v>167</v>
      </c>
      <c r="F388" s="229" t="s">
        <v>990</v>
      </c>
      <c r="G388" s="224" t="s">
        <v>216</v>
      </c>
      <c r="H388" s="225" t="s">
        <v>220</v>
      </c>
      <c r="I388" s="213" t="s">
        <v>225</v>
      </c>
      <c r="J388" s="212"/>
      <c r="K388" s="212" t="s">
        <v>1011</v>
      </c>
      <c r="L388" s="214" t="s">
        <v>173</v>
      </c>
      <c r="M388" s="215">
        <v>46337</v>
      </c>
      <c r="N388" s="216">
        <v>46337</v>
      </c>
      <c r="O388" s="217"/>
      <c r="P388" s="217"/>
      <c r="Q388" s="218"/>
      <c r="R388" s="219" t="str">
        <f t="shared" si="6"/>
        <v/>
      </c>
    </row>
    <row r="389" spans="1:18">
      <c r="A389" s="208">
        <v>19001388</v>
      </c>
      <c r="B389" s="209">
        <v>20001388</v>
      </c>
      <c r="C389" s="210"/>
      <c r="D389" s="210"/>
      <c r="E389" s="229" t="s">
        <v>167</v>
      </c>
      <c r="F389" s="229" t="s">
        <v>990</v>
      </c>
      <c r="G389" s="224" t="s">
        <v>216</v>
      </c>
      <c r="H389" s="225" t="s">
        <v>220</v>
      </c>
      <c r="I389" s="213" t="s">
        <v>227</v>
      </c>
      <c r="J389" s="212"/>
      <c r="K389" s="212" t="s">
        <v>1012</v>
      </c>
      <c r="L389" s="214" t="s">
        <v>173</v>
      </c>
      <c r="M389" s="215">
        <v>16592</v>
      </c>
      <c r="N389" s="216">
        <v>16592</v>
      </c>
      <c r="O389" s="217"/>
      <c r="P389" s="217"/>
      <c r="Q389" s="218"/>
      <c r="R389" s="219" t="str">
        <f t="shared" si="6"/>
        <v/>
      </c>
    </row>
    <row r="390" spans="1:18">
      <c r="A390" s="208">
        <v>19001389</v>
      </c>
      <c r="B390" s="209">
        <v>20001389</v>
      </c>
      <c r="C390" s="210"/>
      <c r="D390" s="210"/>
      <c r="E390" s="229" t="s">
        <v>167</v>
      </c>
      <c r="F390" s="229" t="s">
        <v>990</v>
      </c>
      <c r="G390" s="224" t="s">
        <v>216</v>
      </c>
      <c r="H390" s="225" t="s">
        <v>220</v>
      </c>
      <c r="I390" s="213" t="s">
        <v>229</v>
      </c>
      <c r="J390" s="212"/>
      <c r="K390" s="212" t="s">
        <v>1013</v>
      </c>
      <c r="L390" s="214" t="s">
        <v>173</v>
      </c>
      <c r="M390" s="215">
        <v>397546</v>
      </c>
      <c r="N390" s="216">
        <v>397546</v>
      </c>
      <c r="O390" s="217"/>
      <c r="P390" s="217"/>
      <c r="Q390" s="218"/>
      <c r="R390" s="219" t="str">
        <f t="shared" si="6"/>
        <v/>
      </c>
    </row>
    <row r="391" spans="1:18">
      <c r="A391" s="208">
        <v>19001390</v>
      </c>
      <c r="B391" s="209">
        <v>20001390</v>
      </c>
      <c r="C391" s="210"/>
      <c r="D391" s="210"/>
      <c r="E391" s="229" t="s">
        <v>167</v>
      </c>
      <c r="F391" s="229" t="s">
        <v>990</v>
      </c>
      <c r="G391" s="224" t="s">
        <v>216</v>
      </c>
      <c r="H391" s="225" t="s">
        <v>220</v>
      </c>
      <c r="I391" s="213" t="s">
        <v>231</v>
      </c>
      <c r="J391" s="212"/>
      <c r="K391" s="212" t="s">
        <v>1014</v>
      </c>
      <c r="L391" s="214" t="s">
        <v>173</v>
      </c>
      <c r="M391" s="215">
        <v>276276</v>
      </c>
      <c r="N391" s="216">
        <v>276276</v>
      </c>
      <c r="O391" s="217"/>
      <c r="P391" s="217"/>
      <c r="Q391" s="218"/>
      <c r="R391" s="219" t="str">
        <f t="shared" si="6"/>
        <v/>
      </c>
    </row>
    <row r="392" spans="1:18">
      <c r="A392" s="208">
        <v>19001391</v>
      </c>
      <c r="B392" s="209">
        <v>20001391</v>
      </c>
      <c r="C392" s="210"/>
      <c r="D392" s="210"/>
      <c r="E392" s="229" t="s">
        <v>167</v>
      </c>
      <c r="F392" s="229" t="s">
        <v>990</v>
      </c>
      <c r="G392" s="224" t="s">
        <v>216</v>
      </c>
      <c r="H392" s="225" t="s">
        <v>220</v>
      </c>
      <c r="I392" s="213" t="s">
        <v>233</v>
      </c>
      <c r="J392" s="212"/>
      <c r="K392" s="212" t="s">
        <v>1015</v>
      </c>
      <c r="L392" s="214" t="s">
        <v>173</v>
      </c>
      <c r="M392" s="215">
        <v>412066</v>
      </c>
      <c r="N392" s="216">
        <v>412066</v>
      </c>
      <c r="O392" s="217"/>
      <c r="P392" s="217"/>
      <c r="Q392" s="218"/>
      <c r="R392" s="219" t="str">
        <f t="shared" si="6"/>
        <v/>
      </c>
    </row>
    <row r="393" spans="1:18">
      <c r="A393" s="208">
        <v>19001392</v>
      </c>
      <c r="B393" s="209">
        <v>20001392</v>
      </c>
      <c r="C393" s="210"/>
      <c r="D393" s="210"/>
      <c r="E393" s="229" t="s">
        <v>167</v>
      </c>
      <c r="F393" s="229" t="s">
        <v>990</v>
      </c>
      <c r="G393" s="224" t="s">
        <v>216</v>
      </c>
      <c r="H393" s="225" t="s">
        <v>220</v>
      </c>
      <c r="I393" s="213" t="s">
        <v>235</v>
      </c>
      <c r="J393" s="212"/>
      <c r="K393" s="212" t="s">
        <v>1016</v>
      </c>
      <c r="L393" s="214" t="s">
        <v>173</v>
      </c>
      <c r="M393" s="215">
        <v>192468</v>
      </c>
      <c r="N393" s="216">
        <v>192468</v>
      </c>
      <c r="O393" s="217"/>
      <c r="P393" s="217"/>
      <c r="Q393" s="218"/>
      <c r="R393" s="219" t="str">
        <f t="shared" si="6"/>
        <v/>
      </c>
    </row>
    <row r="394" spans="1:18">
      <c r="A394" s="208">
        <v>19001393</v>
      </c>
      <c r="B394" s="209">
        <v>20001393</v>
      </c>
      <c r="C394" s="210"/>
      <c r="D394" s="210"/>
      <c r="E394" s="229" t="s">
        <v>167</v>
      </c>
      <c r="F394" s="229" t="s">
        <v>990</v>
      </c>
      <c r="G394" s="224" t="s">
        <v>216</v>
      </c>
      <c r="H394" s="225" t="s">
        <v>220</v>
      </c>
      <c r="I394" s="213" t="s">
        <v>237</v>
      </c>
      <c r="J394" s="212"/>
      <c r="K394" s="212" t="s">
        <v>1017</v>
      </c>
      <c r="L394" s="214" t="s">
        <v>173</v>
      </c>
      <c r="M394" s="215">
        <v>223488</v>
      </c>
      <c r="N394" s="216">
        <v>223488</v>
      </c>
      <c r="O394" s="217"/>
      <c r="P394" s="217"/>
      <c r="Q394" s="218"/>
      <c r="R394" s="219" t="str">
        <f t="shared" si="6"/>
        <v/>
      </c>
    </row>
    <row r="395" spans="1:18">
      <c r="A395" s="208">
        <v>19001394</v>
      </c>
      <c r="B395" s="209">
        <v>20001394</v>
      </c>
      <c r="C395" s="210"/>
      <c r="D395" s="210"/>
      <c r="E395" s="229" t="s">
        <v>167</v>
      </c>
      <c r="F395" s="229" t="s">
        <v>990</v>
      </c>
      <c r="G395" s="224" t="s">
        <v>216</v>
      </c>
      <c r="H395" s="225" t="s">
        <v>220</v>
      </c>
      <c r="I395" s="213" t="s">
        <v>239</v>
      </c>
      <c r="J395" s="212"/>
      <c r="K395" s="212" t="s">
        <v>1018</v>
      </c>
      <c r="L395" s="214" t="s">
        <v>173</v>
      </c>
      <c r="M395" s="215">
        <v>24408</v>
      </c>
      <c r="N395" s="216">
        <v>24408</v>
      </c>
      <c r="O395" s="217"/>
      <c r="P395" s="217"/>
      <c r="Q395" s="218"/>
      <c r="R395" s="219" t="str">
        <f t="shared" si="6"/>
        <v/>
      </c>
    </row>
    <row r="396" spans="1:18">
      <c r="A396" s="208">
        <v>19001395</v>
      </c>
      <c r="B396" s="209">
        <v>20001395</v>
      </c>
      <c r="C396" s="210"/>
      <c r="D396" s="210"/>
      <c r="E396" s="229" t="s">
        <v>167</v>
      </c>
      <c r="F396" s="229" t="s">
        <v>990</v>
      </c>
      <c r="G396" s="224" t="s">
        <v>216</v>
      </c>
      <c r="H396" s="225" t="s">
        <v>220</v>
      </c>
      <c r="I396" s="213" t="s">
        <v>241</v>
      </c>
      <c r="J396" s="212"/>
      <c r="K396" s="212" t="s">
        <v>1019</v>
      </c>
      <c r="L396" s="214" t="s">
        <v>173</v>
      </c>
      <c r="M396" s="215">
        <v>8761</v>
      </c>
      <c r="N396" s="216">
        <v>8761</v>
      </c>
      <c r="O396" s="217"/>
      <c r="P396" s="217"/>
      <c r="Q396" s="218"/>
      <c r="R396" s="219" t="str">
        <f t="shared" si="6"/>
        <v/>
      </c>
    </row>
    <row r="397" spans="1:18">
      <c r="A397" s="208">
        <v>19001396</v>
      </c>
      <c r="B397" s="209">
        <v>20001396</v>
      </c>
      <c r="C397" s="210"/>
      <c r="D397" s="210"/>
      <c r="E397" s="229" t="s">
        <v>167</v>
      </c>
      <c r="F397" s="229" t="s">
        <v>990</v>
      </c>
      <c r="G397" s="224" t="s">
        <v>216</v>
      </c>
      <c r="H397" s="225" t="s">
        <v>220</v>
      </c>
      <c r="I397" s="213" t="s">
        <v>243</v>
      </c>
      <c r="J397" s="212"/>
      <c r="K397" s="212" t="s">
        <v>1020</v>
      </c>
      <c r="L397" s="214" t="s">
        <v>173</v>
      </c>
      <c r="M397" s="215">
        <v>1507</v>
      </c>
      <c r="N397" s="216">
        <v>1507</v>
      </c>
      <c r="O397" s="217"/>
      <c r="P397" s="217"/>
      <c r="Q397" s="218"/>
      <c r="R397" s="219" t="str">
        <f t="shared" si="6"/>
        <v/>
      </c>
    </row>
    <row r="398" spans="1:18">
      <c r="A398" s="208">
        <v>19001397</v>
      </c>
      <c r="B398" s="209">
        <v>20001397</v>
      </c>
      <c r="C398" s="210"/>
      <c r="D398" s="210"/>
      <c r="E398" s="229" t="s">
        <v>167</v>
      </c>
      <c r="F398" s="229" t="s">
        <v>990</v>
      </c>
      <c r="G398" s="224" t="s">
        <v>216</v>
      </c>
      <c r="H398" s="225" t="s">
        <v>220</v>
      </c>
      <c r="I398" s="213" t="s">
        <v>245</v>
      </c>
      <c r="J398" s="212"/>
      <c r="K398" s="212" t="s">
        <v>1021</v>
      </c>
      <c r="L398" s="214" t="s">
        <v>173</v>
      </c>
      <c r="M398" s="215">
        <v>144822</v>
      </c>
      <c r="N398" s="216">
        <v>144822</v>
      </c>
      <c r="O398" s="217"/>
      <c r="P398" s="217"/>
      <c r="Q398" s="218"/>
      <c r="R398" s="219" t="str">
        <f t="shared" si="6"/>
        <v/>
      </c>
    </row>
    <row r="399" spans="1:18">
      <c r="A399" s="208">
        <v>19001398</v>
      </c>
      <c r="B399" s="209">
        <v>20001398</v>
      </c>
      <c r="C399" s="210"/>
      <c r="D399" s="210"/>
      <c r="E399" s="229" t="s">
        <v>167</v>
      </c>
      <c r="F399" s="229" t="s">
        <v>990</v>
      </c>
      <c r="G399" s="224" t="s">
        <v>216</v>
      </c>
      <c r="H399" s="225" t="s">
        <v>220</v>
      </c>
      <c r="I399" s="213" t="s">
        <v>247</v>
      </c>
      <c r="J399" s="212"/>
      <c r="K399" s="212" t="s">
        <v>1022</v>
      </c>
      <c r="L399" s="214" t="s">
        <v>173</v>
      </c>
      <c r="M399" s="215">
        <v>1213</v>
      </c>
      <c r="N399" s="216">
        <v>1213</v>
      </c>
      <c r="O399" s="217"/>
      <c r="P399" s="217"/>
      <c r="Q399" s="218"/>
      <c r="R399" s="219" t="str">
        <f t="shared" si="6"/>
        <v/>
      </c>
    </row>
    <row r="400" spans="1:18">
      <c r="A400" s="208">
        <v>19001399</v>
      </c>
      <c r="B400" s="209">
        <v>20001399</v>
      </c>
      <c r="C400" s="210"/>
      <c r="D400" s="210"/>
      <c r="E400" s="229" t="s">
        <v>167</v>
      </c>
      <c r="F400" s="229" t="s">
        <v>990</v>
      </c>
      <c r="G400" s="224" t="s">
        <v>216</v>
      </c>
      <c r="H400" s="225" t="s">
        <v>220</v>
      </c>
      <c r="I400" s="213" t="s">
        <v>249</v>
      </c>
      <c r="J400" s="212"/>
      <c r="K400" s="212" t="s">
        <v>1023</v>
      </c>
      <c r="L400" s="214" t="s">
        <v>173</v>
      </c>
      <c r="M400" s="215">
        <v>10326</v>
      </c>
      <c r="N400" s="216">
        <v>10326</v>
      </c>
      <c r="O400" s="217"/>
      <c r="P400" s="217"/>
      <c r="Q400" s="218"/>
      <c r="R400" s="219" t="str">
        <f t="shared" si="6"/>
        <v/>
      </c>
    </row>
    <row r="401" spans="1:18">
      <c r="A401" s="208">
        <v>19001400</v>
      </c>
      <c r="B401" s="209">
        <v>20001400</v>
      </c>
      <c r="C401" s="210"/>
      <c r="D401" s="210"/>
      <c r="E401" s="229" t="s">
        <v>167</v>
      </c>
      <c r="F401" s="229" t="s">
        <v>990</v>
      </c>
      <c r="G401" s="224" t="s">
        <v>216</v>
      </c>
      <c r="H401" s="225" t="s">
        <v>220</v>
      </c>
      <c r="I401" s="213" t="s">
        <v>251</v>
      </c>
      <c r="J401" s="212"/>
      <c r="K401" s="212" t="s">
        <v>1024</v>
      </c>
      <c r="L401" s="214" t="s">
        <v>173</v>
      </c>
      <c r="M401" s="215">
        <v>63490</v>
      </c>
      <c r="N401" s="216">
        <v>63490</v>
      </c>
      <c r="O401" s="217"/>
      <c r="P401" s="217"/>
      <c r="Q401" s="218"/>
      <c r="R401" s="219" t="str">
        <f t="shared" si="6"/>
        <v/>
      </c>
    </row>
    <row r="402" spans="1:18">
      <c r="A402" s="208">
        <v>19001401</v>
      </c>
      <c r="B402" s="209">
        <v>20001401</v>
      </c>
      <c r="C402" s="210"/>
      <c r="D402" s="210"/>
      <c r="E402" s="229" t="s">
        <v>167</v>
      </c>
      <c r="F402" s="229" t="s">
        <v>990</v>
      </c>
      <c r="G402" s="224" t="s">
        <v>216</v>
      </c>
      <c r="H402" s="225" t="s">
        <v>220</v>
      </c>
      <c r="I402" s="213" t="s">
        <v>253</v>
      </c>
      <c r="J402" s="212"/>
      <c r="K402" s="212" t="s">
        <v>1025</v>
      </c>
      <c r="L402" s="214" t="s">
        <v>173</v>
      </c>
      <c r="M402" s="215">
        <v>221596</v>
      </c>
      <c r="N402" s="216">
        <v>221596</v>
      </c>
      <c r="O402" s="217"/>
      <c r="P402" s="217"/>
      <c r="Q402" s="218"/>
      <c r="R402" s="219" t="str">
        <f t="shared" si="6"/>
        <v/>
      </c>
    </row>
    <row r="403" spans="1:18">
      <c r="A403" s="208">
        <v>19001402</v>
      </c>
      <c r="B403" s="209">
        <v>20001402</v>
      </c>
      <c r="C403" s="210"/>
      <c r="D403" s="210"/>
      <c r="E403" s="229" t="s">
        <v>167</v>
      </c>
      <c r="F403" s="229" t="s">
        <v>990</v>
      </c>
      <c r="G403" s="224" t="s">
        <v>216</v>
      </c>
      <c r="H403" s="225" t="s">
        <v>220</v>
      </c>
      <c r="I403" s="213" t="s">
        <v>255</v>
      </c>
      <c r="J403" s="212"/>
      <c r="K403" s="212" t="s">
        <v>1026</v>
      </c>
      <c r="L403" s="214" t="s">
        <v>173</v>
      </c>
      <c r="M403" s="215">
        <v>323521</v>
      </c>
      <c r="N403" s="216">
        <v>323521</v>
      </c>
      <c r="O403" s="217"/>
      <c r="P403" s="217"/>
      <c r="Q403" s="218"/>
      <c r="R403" s="219" t="str">
        <f t="shared" si="6"/>
        <v/>
      </c>
    </row>
    <row r="404" spans="1:18">
      <c r="A404" s="208">
        <v>19001403</v>
      </c>
      <c r="B404" s="209">
        <v>20001403</v>
      </c>
      <c r="C404" s="210"/>
      <c r="D404" s="210"/>
      <c r="E404" s="229" t="s">
        <v>167</v>
      </c>
      <c r="F404" s="229" t="s">
        <v>990</v>
      </c>
      <c r="G404" s="224" t="s">
        <v>216</v>
      </c>
      <c r="H404" s="225" t="s">
        <v>220</v>
      </c>
      <c r="I404" s="213" t="s">
        <v>257</v>
      </c>
      <c r="J404" s="212"/>
      <c r="K404" s="212" t="s">
        <v>1027</v>
      </c>
      <c r="L404" s="214" t="s">
        <v>173</v>
      </c>
      <c r="M404" s="215">
        <v>4605</v>
      </c>
      <c r="N404" s="216">
        <v>4605</v>
      </c>
      <c r="O404" s="217"/>
      <c r="P404" s="217"/>
      <c r="Q404" s="218"/>
      <c r="R404" s="219" t="str">
        <f t="shared" si="6"/>
        <v/>
      </c>
    </row>
    <row r="405" spans="1:18">
      <c r="A405" s="208">
        <v>19001404</v>
      </c>
      <c r="B405" s="209">
        <v>20001404</v>
      </c>
      <c r="C405" s="210"/>
      <c r="D405" s="210"/>
      <c r="E405" s="229" t="s">
        <v>167</v>
      </c>
      <c r="F405" s="229" t="s">
        <v>990</v>
      </c>
      <c r="G405" s="224" t="s">
        <v>216</v>
      </c>
      <c r="H405" s="225" t="s">
        <v>220</v>
      </c>
      <c r="I405" s="213" t="s">
        <v>259</v>
      </c>
      <c r="J405" s="212"/>
      <c r="K405" s="212" t="s">
        <v>1028</v>
      </c>
      <c r="L405" s="214" t="s">
        <v>173</v>
      </c>
      <c r="M405" s="215">
        <v>7149</v>
      </c>
      <c r="N405" s="216">
        <v>7149</v>
      </c>
      <c r="O405" s="217"/>
      <c r="P405" s="217"/>
      <c r="Q405" s="218"/>
      <c r="R405" s="219" t="str">
        <f t="shared" si="6"/>
        <v/>
      </c>
    </row>
    <row r="406" spans="1:18">
      <c r="A406" s="208">
        <v>19001405</v>
      </c>
      <c r="B406" s="209">
        <v>20001405</v>
      </c>
      <c r="C406" s="210"/>
      <c r="D406" s="210"/>
      <c r="E406" s="229" t="s">
        <v>167</v>
      </c>
      <c r="F406" s="229" t="s">
        <v>990</v>
      </c>
      <c r="G406" s="224" t="s">
        <v>216</v>
      </c>
      <c r="H406" s="225" t="s">
        <v>261</v>
      </c>
      <c r="I406" s="213" t="s">
        <v>262</v>
      </c>
      <c r="J406" s="212"/>
      <c r="K406" s="212" t="s">
        <v>1029</v>
      </c>
      <c r="L406" s="214" t="s">
        <v>173</v>
      </c>
      <c r="M406" s="215">
        <v>98762</v>
      </c>
      <c r="N406" s="216">
        <v>98762</v>
      </c>
      <c r="O406" s="217"/>
      <c r="P406" s="217"/>
      <c r="Q406" s="218"/>
      <c r="R406" s="219" t="str">
        <f t="shared" si="6"/>
        <v/>
      </c>
    </row>
    <row r="407" spans="1:18">
      <c r="A407" s="208">
        <v>19001406</v>
      </c>
      <c r="B407" s="209">
        <v>20001406</v>
      </c>
      <c r="C407" s="210"/>
      <c r="D407" s="210"/>
      <c r="E407" s="229" t="s">
        <v>167</v>
      </c>
      <c r="F407" s="229" t="s">
        <v>990</v>
      </c>
      <c r="G407" s="224" t="s">
        <v>216</v>
      </c>
      <c r="H407" s="225" t="s">
        <v>261</v>
      </c>
      <c r="I407" s="213" t="s">
        <v>264</v>
      </c>
      <c r="J407" s="212"/>
      <c r="K407" s="212" t="s">
        <v>1030</v>
      </c>
      <c r="L407" s="214" t="s">
        <v>173</v>
      </c>
      <c r="M407" s="215">
        <v>3347</v>
      </c>
      <c r="N407" s="216">
        <v>3347</v>
      </c>
      <c r="O407" s="217"/>
      <c r="P407" s="217"/>
      <c r="Q407" s="218"/>
      <c r="R407" s="219" t="str">
        <f t="shared" si="6"/>
        <v/>
      </c>
    </row>
    <row r="408" spans="1:18">
      <c r="A408" s="208">
        <v>19001407</v>
      </c>
      <c r="B408" s="209">
        <v>20001407</v>
      </c>
      <c r="C408" s="210"/>
      <c r="D408" s="210"/>
      <c r="E408" s="229" t="s">
        <v>167</v>
      </c>
      <c r="F408" s="229" t="s">
        <v>990</v>
      </c>
      <c r="G408" s="224" t="s">
        <v>216</v>
      </c>
      <c r="H408" s="225" t="s">
        <v>261</v>
      </c>
      <c r="I408" s="213" t="s">
        <v>266</v>
      </c>
      <c r="J408" s="212"/>
      <c r="K408" s="212" t="s">
        <v>1031</v>
      </c>
      <c r="L408" s="214" t="s">
        <v>173</v>
      </c>
      <c r="M408" s="215">
        <v>10803</v>
      </c>
      <c r="N408" s="216">
        <v>10803</v>
      </c>
      <c r="O408" s="217"/>
      <c r="P408" s="217"/>
      <c r="Q408" s="218"/>
      <c r="R408" s="219" t="str">
        <f t="shared" si="6"/>
        <v/>
      </c>
    </row>
    <row r="409" spans="1:18">
      <c r="A409" s="208">
        <v>19001408</v>
      </c>
      <c r="B409" s="209">
        <v>20001408</v>
      </c>
      <c r="C409" s="210"/>
      <c r="D409" s="210"/>
      <c r="E409" s="229" t="s">
        <v>167</v>
      </c>
      <c r="F409" s="229" t="s">
        <v>990</v>
      </c>
      <c r="G409" s="224" t="s">
        <v>216</v>
      </c>
      <c r="H409" s="225" t="s">
        <v>268</v>
      </c>
      <c r="I409" s="213" t="s">
        <v>269</v>
      </c>
      <c r="J409" s="212"/>
      <c r="K409" s="212" t="s">
        <v>1032</v>
      </c>
      <c r="L409" s="214" t="s">
        <v>173</v>
      </c>
      <c r="M409" s="215">
        <v>143</v>
      </c>
      <c r="N409" s="216">
        <v>143</v>
      </c>
      <c r="O409" s="217"/>
      <c r="P409" s="217"/>
      <c r="Q409" s="218"/>
      <c r="R409" s="219" t="str">
        <f t="shared" si="6"/>
        <v/>
      </c>
    </row>
    <row r="410" spans="1:18">
      <c r="A410" s="208">
        <v>19001409</v>
      </c>
      <c r="B410" s="209">
        <v>20001409</v>
      </c>
      <c r="C410" s="210"/>
      <c r="D410" s="210"/>
      <c r="E410" s="229" t="s">
        <v>167</v>
      </c>
      <c r="F410" s="229" t="s">
        <v>990</v>
      </c>
      <c r="G410" s="224" t="s">
        <v>216</v>
      </c>
      <c r="H410" s="225" t="s">
        <v>268</v>
      </c>
      <c r="I410" s="213" t="s">
        <v>271</v>
      </c>
      <c r="J410" s="212"/>
      <c r="K410" s="212" t="s">
        <v>1033</v>
      </c>
      <c r="L410" s="214" t="s">
        <v>173</v>
      </c>
      <c r="M410" s="215">
        <v>686</v>
      </c>
      <c r="N410" s="216">
        <v>686</v>
      </c>
      <c r="O410" s="217"/>
      <c r="P410" s="217"/>
      <c r="Q410" s="218"/>
      <c r="R410" s="219" t="str">
        <f t="shared" si="6"/>
        <v/>
      </c>
    </row>
    <row r="411" spans="1:18">
      <c r="A411" s="208">
        <v>19001410</v>
      </c>
      <c r="B411" s="209">
        <v>20001410</v>
      </c>
      <c r="C411" s="210"/>
      <c r="D411" s="210"/>
      <c r="E411" s="229" t="s">
        <v>167</v>
      </c>
      <c r="F411" s="229" t="s">
        <v>990</v>
      </c>
      <c r="G411" s="224" t="s">
        <v>216</v>
      </c>
      <c r="H411" s="225" t="s">
        <v>268</v>
      </c>
      <c r="I411" s="213" t="s">
        <v>273</v>
      </c>
      <c r="J411" s="212"/>
      <c r="K411" s="212" t="s">
        <v>1034</v>
      </c>
      <c r="L411" s="214" t="s">
        <v>173</v>
      </c>
      <c r="M411" s="215">
        <v>1341</v>
      </c>
      <c r="N411" s="216">
        <v>1341</v>
      </c>
      <c r="O411" s="217"/>
      <c r="P411" s="217"/>
      <c r="Q411" s="218"/>
      <c r="R411" s="219" t="str">
        <f t="shared" si="6"/>
        <v/>
      </c>
    </row>
    <row r="412" spans="1:18">
      <c r="A412" s="208">
        <v>19001411</v>
      </c>
      <c r="B412" s="209">
        <v>20001411</v>
      </c>
      <c r="C412" s="210"/>
      <c r="D412" s="210"/>
      <c r="E412" s="229" t="s">
        <v>167</v>
      </c>
      <c r="F412" s="229" t="s">
        <v>990</v>
      </c>
      <c r="G412" s="224" t="s">
        <v>216</v>
      </c>
      <c r="H412" s="225" t="s">
        <v>268</v>
      </c>
      <c r="I412" s="213" t="s">
        <v>275</v>
      </c>
      <c r="J412" s="212"/>
      <c r="K412" s="212" t="s">
        <v>1035</v>
      </c>
      <c r="L412" s="214" t="s">
        <v>173</v>
      </c>
      <c r="M412" s="215">
        <v>1193</v>
      </c>
      <c r="N412" s="216">
        <v>1193</v>
      </c>
      <c r="O412" s="217"/>
      <c r="P412" s="217"/>
      <c r="Q412" s="218"/>
      <c r="R412" s="219" t="str">
        <f t="shared" si="6"/>
        <v/>
      </c>
    </row>
    <row r="413" spans="1:18">
      <c r="A413" s="208">
        <v>19001412</v>
      </c>
      <c r="B413" s="209">
        <v>20001412</v>
      </c>
      <c r="C413" s="210"/>
      <c r="D413" s="210"/>
      <c r="E413" s="229" t="s">
        <v>167</v>
      </c>
      <c r="F413" s="229" t="s">
        <v>990</v>
      </c>
      <c r="G413" s="224" t="s">
        <v>216</v>
      </c>
      <c r="H413" s="225" t="s">
        <v>268</v>
      </c>
      <c r="I413" s="213" t="s">
        <v>277</v>
      </c>
      <c r="J413" s="212"/>
      <c r="K413" s="212" t="s">
        <v>1036</v>
      </c>
      <c r="L413" s="214" t="s">
        <v>173</v>
      </c>
      <c r="M413" s="215">
        <v>691</v>
      </c>
      <c r="N413" s="216">
        <v>691</v>
      </c>
      <c r="O413" s="217"/>
      <c r="P413" s="217"/>
      <c r="Q413" s="218"/>
      <c r="R413" s="219" t="str">
        <f t="shared" si="6"/>
        <v/>
      </c>
    </row>
    <row r="414" spans="1:18">
      <c r="A414" s="208">
        <v>19001413</v>
      </c>
      <c r="B414" s="209">
        <v>20001413</v>
      </c>
      <c r="C414" s="210"/>
      <c r="D414" s="210"/>
      <c r="E414" s="229" t="s">
        <v>167</v>
      </c>
      <c r="F414" s="229" t="s">
        <v>990</v>
      </c>
      <c r="G414" s="224" t="s">
        <v>216</v>
      </c>
      <c r="H414" s="225" t="s">
        <v>268</v>
      </c>
      <c r="I414" s="213" t="s">
        <v>279</v>
      </c>
      <c r="J414" s="212"/>
      <c r="K414" s="212" t="s">
        <v>1037</v>
      </c>
      <c r="L414" s="214" t="s">
        <v>173</v>
      </c>
      <c r="M414" s="215">
        <v>202540</v>
      </c>
      <c r="N414" s="216">
        <v>202540</v>
      </c>
      <c r="O414" s="217"/>
      <c r="P414" s="217"/>
      <c r="Q414" s="218"/>
      <c r="R414" s="219" t="str">
        <f t="shared" si="6"/>
        <v/>
      </c>
    </row>
    <row r="415" spans="1:18">
      <c r="A415" s="208">
        <v>19001414</v>
      </c>
      <c r="B415" s="209">
        <v>20001414</v>
      </c>
      <c r="C415" s="210"/>
      <c r="D415" s="210"/>
      <c r="E415" s="229" t="s">
        <v>167</v>
      </c>
      <c r="F415" s="229" t="s">
        <v>990</v>
      </c>
      <c r="G415" s="224" t="s">
        <v>216</v>
      </c>
      <c r="H415" s="225" t="s">
        <v>268</v>
      </c>
      <c r="I415" s="213" t="s">
        <v>281</v>
      </c>
      <c r="J415" s="212"/>
      <c r="K415" s="212" t="s">
        <v>1038</v>
      </c>
      <c r="L415" s="214" t="s">
        <v>173</v>
      </c>
      <c r="M415" s="215">
        <v>93393</v>
      </c>
      <c r="N415" s="216">
        <v>93393</v>
      </c>
      <c r="O415" s="217"/>
      <c r="P415" s="217"/>
      <c r="Q415" s="218"/>
      <c r="R415" s="219" t="str">
        <f t="shared" si="6"/>
        <v/>
      </c>
    </row>
    <row r="416" spans="1:18">
      <c r="A416" s="208">
        <v>19001415</v>
      </c>
      <c r="B416" s="209">
        <v>20001415</v>
      </c>
      <c r="C416" s="210"/>
      <c r="D416" s="210"/>
      <c r="E416" s="229" t="s">
        <v>167</v>
      </c>
      <c r="F416" s="229" t="s">
        <v>990</v>
      </c>
      <c r="G416" s="224" t="s">
        <v>216</v>
      </c>
      <c r="H416" s="225" t="s">
        <v>283</v>
      </c>
      <c r="I416" s="213" t="s">
        <v>284</v>
      </c>
      <c r="J416" s="212"/>
      <c r="K416" s="212" t="s">
        <v>1039</v>
      </c>
      <c r="L416" s="214" t="s">
        <v>173</v>
      </c>
      <c r="M416" s="215">
        <v>119410</v>
      </c>
      <c r="N416" s="216">
        <v>119410</v>
      </c>
      <c r="O416" s="217"/>
      <c r="P416" s="217"/>
      <c r="Q416" s="218"/>
      <c r="R416" s="219" t="str">
        <f t="shared" si="6"/>
        <v/>
      </c>
    </row>
    <row r="417" spans="1:18">
      <c r="A417" s="208">
        <v>19001416</v>
      </c>
      <c r="B417" s="209">
        <v>20001416</v>
      </c>
      <c r="C417" s="210"/>
      <c r="D417" s="210"/>
      <c r="E417" s="229" t="s">
        <v>167</v>
      </c>
      <c r="F417" s="229" t="s">
        <v>990</v>
      </c>
      <c r="G417" s="224" t="s">
        <v>216</v>
      </c>
      <c r="H417" s="225" t="s">
        <v>283</v>
      </c>
      <c r="I417" s="213" t="s">
        <v>286</v>
      </c>
      <c r="J417" s="212"/>
      <c r="K417" s="212" t="s">
        <v>1040</v>
      </c>
      <c r="L417" s="214" t="s">
        <v>173</v>
      </c>
      <c r="M417" s="215">
        <v>12655</v>
      </c>
      <c r="N417" s="216">
        <v>12655</v>
      </c>
      <c r="O417" s="217"/>
      <c r="P417" s="217"/>
      <c r="Q417" s="218"/>
      <c r="R417" s="219" t="str">
        <f t="shared" si="6"/>
        <v/>
      </c>
    </row>
    <row r="418" spans="1:18">
      <c r="A418" s="208">
        <v>19001417</v>
      </c>
      <c r="B418" s="209">
        <v>20001417</v>
      </c>
      <c r="C418" s="210"/>
      <c r="D418" s="210"/>
      <c r="E418" s="229" t="s">
        <v>167</v>
      </c>
      <c r="F418" s="229" t="s">
        <v>990</v>
      </c>
      <c r="G418" s="224" t="s">
        <v>216</v>
      </c>
      <c r="H418" s="225" t="s">
        <v>283</v>
      </c>
      <c r="I418" s="213" t="s">
        <v>288</v>
      </c>
      <c r="J418" s="212"/>
      <c r="K418" s="212" t="s">
        <v>1041</v>
      </c>
      <c r="L418" s="214" t="s">
        <v>173</v>
      </c>
      <c r="M418" s="215">
        <v>31324</v>
      </c>
      <c r="N418" s="216">
        <v>31324</v>
      </c>
      <c r="O418" s="217"/>
      <c r="P418" s="217"/>
      <c r="Q418" s="218"/>
      <c r="R418" s="219" t="str">
        <f t="shared" si="6"/>
        <v/>
      </c>
    </row>
    <row r="419" spans="1:18">
      <c r="A419" s="208">
        <v>19001418</v>
      </c>
      <c r="B419" s="209">
        <v>20001418</v>
      </c>
      <c r="C419" s="210"/>
      <c r="D419" s="210"/>
      <c r="E419" s="229" t="s">
        <v>167</v>
      </c>
      <c r="F419" s="229" t="s">
        <v>990</v>
      </c>
      <c r="G419" s="224" t="s">
        <v>216</v>
      </c>
      <c r="H419" s="225" t="s">
        <v>283</v>
      </c>
      <c r="I419" s="213" t="s">
        <v>290</v>
      </c>
      <c r="J419" s="212"/>
      <c r="K419" s="212" t="s">
        <v>1042</v>
      </c>
      <c r="L419" s="214" t="s">
        <v>173</v>
      </c>
      <c r="M419" s="215">
        <v>10964</v>
      </c>
      <c r="N419" s="216">
        <v>10964</v>
      </c>
      <c r="O419" s="217"/>
      <c r="P419" s="217"/>
      <c r="Q419" s="218"/>
      <c r="R419" s="219" t="str">
        <f t="shared" si="6"/>
        <v/>
      </c>
    </row>
    <row r="420" spans="1:18">
      <c r="A420" s="208">
        <v>19001419</v>
      </c>
      <c r="B420" s="209">
        <v>20001419</v>
      </c>
      <c r="C420" s="210"/>
      <c r="D420" s="210"/>
      <c r="E420" s="229" t="s">
        <v>167</v>
      </c>
      <c r="F420" s="229" t="s">
        <v>990</v>
      </c>
      <c r="G420" s="224" t="s">
        <v>216</v>
      </c>
      <c r="H420" s="225" t="s">
        <v>283</v>
      </c>
      <c r="I420" s="213" t="s">
        <v>292</v>
      </c>
      <c r="J420" s="212"/>
      <c r="K420" s="212" t="s">
        <v>1043</v>
      </c>
      <c r="L420" s="214" t="s">
        <v>173</v>
      </c>
      <c r="M420" s="215">
        <v>38016</v>
      </c>
      <c r="N420" s="216">
        <v>38016</v>
      </c>
      <c r="O420" s="217"/>
      <c r="P420" s="217"/>
      <c r="Q420" s="218"/>
      <c r="R420" s="219" t="str">
        <f t="shared" si="6"/>
        <v/>
      </c>
    </row>
    <row r="421" spans="1:18">
      <c r="A421" s="208">
        <v>19001420</v>
      </c>
      <c r="B421" s="209">
        <v>20001420</v>
      </c>
      <c r="C421" s="210"/>
      <c r="D421" s="210"/>
      <c r="E421" s="229" t="s">
        <v>167</v>
      </c>
      <c r="F421" s="229" t="s">
        <v>990</v>
      </c>
      <c r="G421" s="224" t="s">
        <v>216</v>
      </c>
      <c r="H421" s="225" t="s">
        <v>283</v>
      </c>
      <c r="I421" s="213" t="s">
        <v>294</v>
      </c>
      <c r="J421" s="212"/>
      <c r="K421" s="212" t="s">
        <v>1044</v>
      </c>
      <c r="L421" s="214" t="s">
        <v>173</v>
      </c>
      <c r="M421" s="215">
        <v>3451</v>
      </c>
      <c r="N421" s="216">
        <v>3451</v>
      </c>
      <c r="O421" s="217"/>
      <c r="P421" s="217"/>
      <c r="Q421" s="218"/>
      <c r="R421" s="219" t="str">
        <f t="shared" si="6"/>
        <v/>
      </c>
    </row>
    <row r="422" spans="1:18">
      <c r="A422" s="208">
        <v>19001421</v>
      </c>
      <c r="B422" s="209">
        <v>20001421</v>
      </c>
      <c r="C422" s="210"/>
      <c r="D422" s="210"/>
      <c r="E422" s="229" t="s">
        <v>167</v>
      </c>
      <c r="F422" s="229" t="s">
        <v>990</v>
      </c>
      <c r="G422" s="224" t="s">
        <v>216</v>
      </c>
      <c r="H422" s="227" t="s">
        <v>296</v>
      </c>
      <c r="I422" s="213" t="s">
        <v>297</v>
      </c>
      <c r="J422" s="212"/>
      <c r="K422" s="212" t="s">
        <v>1045</v>
      </c>
      <c r="L422" s="214" t="s">
        <v>173</v>
      </c>
      <c r="M422" s="215">
        <v>100</v>
      </c>
      <c r="N422" s="216">
        <v>100</v>
      </c>
      <c r="O422" s="217"/>
      <c r="P422" s="217"/>
      <c r="Q422" s="218"/>
      <c r="R422" s="219" t="str">
        <f t="shared" si="6"/>
        <v/>
      </c>
    </row>
    <row r="423" spans="1:18">
      <c r="A423" s="208">
        <v>19001422</v>
      </c>
      <c r="B423" s="209">
        <v>20001422</v>
      </c>
      <c r="C423" s="210"/>
      <c r="D423" s="210"/>
      <c r="E423" s="229" t="s">
        <v>167</v>
      </c>
      <c r="F423" s="229" t="s">
        <v>990</v>
      </c>
      <c r="G423" s="224" t="s">
        <v>216</v>
      </c>
      <c r="H423" s="227" t="s">
        <v>296</v>
      </c>
      <c r="I423" s="213" t="s">
        <v>299</v>
      </c>
      <c r="J423" s="212"/>
      <c r="K423" s="212" t="s">
        <v>1046</v>
      </c>
      <c r="L423" s="214" t="s">
        <v>173</v>
      </c>
      <c r="M423" s="215">
        <v>4303</v>
      </c>
      <c r="N423" s="216">
        <v>4303</v>
      </c>
      <c r="O423" s="217"/>
      <c r="P423" s="217"/>
      <c r="Q423" s="218"/>
      <c r="R423" s="219" t="str">
        <f t="shared" si="6"/>
        <v/>
      </c>
    </row>
    <row r="424" spans="1:18">
      <c r="A424" s="208">
        <v>19001423</v>
      </c>
      <c r="B424" s="209">
        <v>20001423</v>
      </c>
      <c r="C424" s="210"/>
      <c r="D424" s="210"/>
      <c r="E424" s="229" t="s">
        <v>167</v>
      </c>
      <c r="F424" s="229" t="s">
        <v>990</v>
      </c>
      <c r="G424" s="224" t="s">
        <v>216</v>
      </c>
      <c r="H424" s="227" t="s">
        <v>296</v>
      </c>
      <c r="I424" s="213" t="s">
        <v>301</v>
      </c>
      <c r="J424" s="212"/>
      <c r="K424" s="212" t="s">
        <v>1047</v>
      </c>
      <c r="L424" s="214" t="s">
        <v>173</v>
      </c>
      <c r="M424" s="215">
        <v>19602</v>
      </c>
      <c r="N424" s="216">
        <v>19602</v>
      </c>
      <c r="O424" s="217"/>
      <c r="P424" s="217"/>
      <c r="Q424" s="218"/>
      <c r="R424" s="219" t="str">
        <f t="shared" si="6"/>
        <v/>
      </c>
    </row>
    <row r="425" spans="1:18">
      <c r="A425" s="208">
        <v>19001424</v>
      </c>
      <c r="B425" s="209">
        <v>20001424</v>
      </c>
      <c r="C425" s="210"/>
      <c r="D425" s="210"/>
      <c r="E425" s="229" t="s">
        <v>167</v>
      </c>
      <c r="F425" s="229" t="s">
        <v>990</v>
      </c>
      <c r="G425" s="224" t="s">
        <v>216</v>
      </c>
      <c r="H425" s="227" t="s">
        <v>296</v>
      </c>
      <c r="I425" s="213" t="s">
        <v>303</v>
      </c>
      <c r="J425" s="212"/>
      <c r="K425" s="212" t="s">
        <v>1048</v>
      </c>
      <c r="L425" s="214" t="s">
        <v>173</v>
      </c>
      <c r="M425" s="215">
        <v>10996</v>
      </c>
      <c r="N425" s="216">
        <v>10996</v>
      </c>
      <c r="O425" s="217"/>
      <c r="P425" s="217"/>
      <c r="Q425" s="218"/>
      <c r="R425" s="219" t="str">
        <f t="shared" si="6"/>
        <v/>
      </c>
    </row>
    <row r="426" spans="1:18">
      <c r="A426" s="208">
        <v>19001425</v>
      </c>
      <c r="B426" s="209">
        <v>20001425</v>
      </c>
      <c r="C426" s="210"/>
      <c r="D426" s="210"/>
      <c r="E426" s="229" t="s">
        <v>167</v>
      </c>
      <c r="F426" s="229" t="s">
        <v>990</v>
      </c>
      <c r="G426" s="224" t="s">
        <v>216</v>
      </c>
      <c r="H426" s="227" t="s">
        <v>296</v>
      </c>
      <c r="I426" s="213" t="s">
        <v>305</v>
      </c>
      <c r="J426" s="212"/>
      <c r="K426" s="212" t="s">
        <v>1049</v>
      </c>
      <c r="L426" s="214" t="s">
        <v>173</v>
      </c>
      <c r="M426" s="215">
        <v>1195</v>
      </c>
      <c r="N426" s="216">
        <v>1195</v>
      </c>
      <c r="O426" s="217"/>
      <c r="P426" s="217"/>
      <c r="Q426" s="218"/>
      <c r="R426" s="219" t="str">
        <f t="shared" si="6"/>
        <v/>
      </c>
    </row>
    <row r="427" spans="1:18">
      <c r="A427" s="208">
        <v>19001426</v>
      </c>
      <c r="B427" s="209">
        <v>20001426</v>
      </c>
      <c r="C427" s="210"/>
      <c r="D427" s="210"/>
      <c r="E427" s="229" t="s">
        <v>167</v>
      </c>
      <c r="F427" s="229" t="s">
        <v>990</v>
      </c>
      <c r="G427" s="224" t="s">
        <v>307</v>
      </c>
      <c r="H427" s="225" t="s">
        <v>308</v>
      </c>
      <c r="I427" s="213" t="s">
        <v>309</v>
      </c>
      <c r="J427" s="212"/>
      <c r="K427" s="212" t="s">
        <v>1050</v>
      </c>
      <c r="L427" s="214" t="s">
        <v>311</v>
      </c>
      <c r="M427" s="215">
        <v>13240</v>
      </c>
      <c r="N427" s="216">
        <v>13740</v>
      </c>
      <c r="O427" s="217"/>
      <c r="P427" s="217"/>
      <c r="Q427" s="218"/>
      <c r="R427" s="219" t="str">
        <f t="shared" si="6"/>
        <v/>
      </c>
    </row>
    <row r="428" spans="1:18">
      <c r="A428" s="208">
        <v>19001427</v>
      </c>
      <c r="B428" s="209">
        <v>20001427</v>
      </c>
      <c r="C428" s="210"/>
      <c r="D428" s="210"/>
      <c r="E428" s="229" t="s">
        <v>167</v>
      </c>
      <c r="F428" s="229" t="s">
        <v>990</v>
      </c>
      <c r="G428" s="224" t="s">
        <v>307</v>
      </c>
      <c r="H428" s="225" t="s">
        <v>308</v>
      </c>
      <c r="I428" s="213" t="s">
        <v>312</v>
      </c>
      <c r="J428" s="212"/>
      <c r="K428" s="212" t="s">
        <v>1051</v>
      </c>
      <c r="L428" s="214" t="s">
        <v>311</v>
      </c>
      <c r="M428" s="215">
        <v>14444</v>
      </c>
      <c r="N428" s="216">
        <v>14990</v>
      </c>
      <c r="O428" s="217"/>
      <c r="P428" s="217"/>
      <c r="Q428" s="218"/>
      <c r="R428" s="219" t="str">
        <f t="shared" si="6"/>
        <v/>
      </c>
    </row>
    <row r="429" spans="1:18">
      <c r="A429" s="208">
        <v>19001428</v>
      </c>
      <c r="B429" s="209">
        <v>20001428</v>
      </c>
      <c r="C429" s="210"/>
      <c r="D429" s="210"/>
      <c r="E429" s="229" t="s">
        <v>167</v>
      </c>
      <c r="F429" s="229" t="s">
        <v>990</v>
      </c>
      <c r="G429" s="224" t="s">
        <v>307</v>
      </c>
      <c r="H429" s="225" t="s">
        <v>308</v>
      </c>
      <c r="I429" s="213" t="s">
        <v>314</v>
      </c>
      <c r="J429" s="212"/>
      <c r="K429" s="212" t="s">
        <v>1052</v>
      </c>
      <c r="L429" s="214" t="s">
        <v>311</v>
      </c>
      <c r="M429" s="215">
        <v>15845</v>
      </c>
      <c r="N429" s="216">
        <v>16729</v>
      </c>
      <c r="O429" s="217"/>
      <c r="P429" s="217"/>
      <c r="Q429" s="218"/>
      <c r="R429" s="219" t="str">
        <f t="shared" si="6"/>
        <v/>
      </c>
    </row>
    <row r="430" spans="1:18">
      <c r="A430" s="208">
        <v>19001429</v>
      </c>
      <c r="B430" s="209">
        <v>20001429</v>
      </c>
      <c r="C430" s="210"/>
      <c r="D430" s="210"/>
      <c r="E430" s="229" t="s">
        <v>167</v>
      </c>
      <c r="F430" s="229" t="s">
        <v>990</v>
      </c>
      <c r="G430" s="224" t="s">
        <v>307</v>
      </c>
      <c r="H430" s="225" t="s">
        <v>316</v>
      </c>
      <c r="I430" s="213" t="s">
        <v>317</v>
      </c>
      <c r="J430" s="212"/>
      <c r="K430" s="212" t="s">
        <v>1053</v>
      </c>
      <c r="L430" s="214" t="s">
        <v>319</v>
      </c>
      <c r="M430" s="215">
        <v>173842</v>
      </c>
      <c r="N430" s="216">
        <v>183543</v>
      </c>
      <c r="O430" s="217"/>
      <c r="P430" s="217"/>
      <c r="Q430" s="218"/>
      <c r="R430" s="219" t="str">
        <f t="shared" si="6"/>
        <v/>
      </c>
    </row>
    <row r="431" spans="1:18">
      <c r="A431" s="208">
        <v>19001430</v>
      </c>
      <c r="B431" s="209">
        <v>20001430</v>
      </c>
      <c r="C431" s="210"/>
      <c r="D431" s="210"/>
      <c r="E431" s="229" t="s">
        <v>167</v>
      </c>
      <c r="F431" s="229" t="s">
        <v>990</v>
      </c>
      <c r="G431" s="224" t="s">
        <v>307</v>
      </c>
      <c r="H431" s="225" t="s">
        <v>316</v>
      </c>
      <c r="I431" s="213" t="s">
        <v>320</v>
      </c>
      <c r="J431" s="212"/>
      <c r="K431" s="212" t="s">
        <v>1054</v>
      </c>
      <c r="L431" s="214" t="s">
        <v>319</v>
      </c>
      <c r="M431" s="215">
        <v>195572</v>
      </c>
      <c r="N431" s="216">
        <v>206486</v>
      </c>
      <c r="O431" s="217"/>
      <c r="P431" s="217"/>
      <c r="Q431" s="218"/>
      <c r="R431" s="219" t="str">
        <f t="shared" si="6"/>
        <v/>
      </c>
    </row>
    <row r="432" spans="1:18">
      <c r="A432" s="208">
        <v>19001431</v>
      </c>
      <c r="B432" s="209">
        <v>20001431</v>
      </c>
      <c r="C432" s="210"/>
      <c r="D432" s="210"/>
      <c r="E432" s="229" t="s">
        <v>167</v>
      </c>
      <c r="F432" s="229" t="s">
        <v>990</v>
      </c>
      <c r="G432" s="224" t="s">
        <v>307</v>
      </c>
      <c r="H432" s="225" t="s">
        <v>316</v>
      </c>
      <c r="I432" s="213" t="s">
        <v>322</v>
      </c>
      <c r="J432" s="212"/>
      <c r="K432" s="212" t="s">
        <v>1055</v>
      </c>
      <c r="L432" s="214" t="s">
        <v>319</v>
      </c>
      <c r="M432" s="215">
        <v>363982</v>
      </c>
      <c r="N432" s="216">
        <v>384294</v>
      </c>
      <c r="O432" s="217"/>
      <c r="P432" s="217"/>
      <c r="Q432" s="218"/>
      <c r="R432" s="219" t="str">
        <f t="shared" si="6"/>
        <v/>
      </c>
    </row>
    <row r="433" spans="1:18">
      <c r="A433" s="208">
        <v>19001432</v>
      </c>
      <c r="B433" s="209">
        <v>20001432</v>
      </c>
      <c r="C433" s="210"/>
      <c r="D433" s="210"/>
      <c r="E433" s="229" t="s">
        <v>167</v>
      </c>
      <c r="F433" s="229" t="s">
        <v>990</v>
      </c>
      <c r="G433" s="224" t="s">
        <v>307</v>
      </c>
      <c r="H433" s="225" t="s">
        <v>316</v>
      </c>
      <c r="I433" s="213" t="s">
        <v>324</v>
      </c>
      <c r="J433" s="212"/>
      <c r="K433" s="212" t="s">
        <v>1056</v>
      </c>
      <c r="L433" s="214" t="s">
        <v>319</v>
      </c>
      <c r="M433" s="215">
        <v>70904</v>
      </c>
      <c r="N433" s="216">
        <v>72641</v>
      </c>
      <c r="O433" s="217"/>
      <c r="P433" s="217"/>
      <c r="Q433" s="218"/>
      <c r="R433" s="219" t="str">
        <f t="shared" si="6"/>
        <v/>
      </c>
    </row>
    <row r="434" spans="1:18">
      <c r="A434" s="208">
        <v>19001433</v>
      </c>
      <c r="B434" s="209">
        <v>20001433</v>
      </c>
      <c r="C434" s="210"/>
      <c r="D434" s="210"/>
      <c r="E434" s="229" t="s">
        <v>167</v>
      </c>
      <c r="F434" s="229" t="s">
        <v>990</v>
      </c>
      <c r="G434" s="224" t="s">
        <v>307</v>
      </c>
      <c r="H434" s="225" t="s">
        <v>316</v>
      </c>
      <c r="I434" s="213" t="s">
        <v>326</v>
      </c>
      <c r="J434" s="212"/>
      <c r="K434" s="212" t="s">
        <v>1057</v>
      </c>
      <c r="L434" s="214" t="s">
        <v>319</v>
      </c>
      <c r="M434" s="215">
        <v>81287</v>
      </c>
      <c r="N434" s="216">
        <v>83282</v>
      </c>
      <c r="O434" s="217"/>
      <c r="P434" s="217"/>
      <c r="Q434" s="218"/>
      <c r="R434" s="219" t="str">
        <f t="shared" si="6"/>
        <v/>
      </c>
    </row>
    <row r="435" spans="1:18">
      <c r="A435" s="208">
        <v>19001434</v>
      </c>
      <c r="B435" s="209">
        <v>20001434</v>
      </c>
      <c r="C435" s="210"/>
      <c r="D435" s="210"/>
      <c r="E435" s="229" t="s">
        <v>167</v>
      </c>
      <c r="F435" s="229" t="s">
        <v>990</v>
      </c>
      <c r="G435" s="224" t="s">
        <v>328</v>
      </c>
      <c r="H435" s="225" t="s">
        <v>329</v>
      </c>
      <c r="I435" s="213" t="s">
        <v>330</v>
      </c>
      <c r="J435" s="212"/>
      <c r="K435" s="212" t="s">
        <v>1058</v>
      </c>
      <c r="L435" s="214" t="s">
        <v>173</v>
      </c>
      <c r="M435" s="215">
        <v>287654</v>
      </c>
      <c r="N435" s="216">
        <v>287654</v>
      </c>
      <c r="O435" s="217"/>
      <c r="P435" s="217"/>
      <c r="Q435" s="218"/>
      <c r="R435" s="219" t="str">
        <f t="shared" si="6"/>
        <v/>
      </c>
    </row>
    <row r="436" spans="1:18">
      <c r="A436" s="208">
        <v>19001435</v>
      </c>
      <c r="B436" s="209">
        <v>20001435</v>
      </c>
      <c r="C436" s="210"/>
      <c r="D436" s="210"/>
      <c r="E436" s="229" t="s">
        <v>167</v>
      </c>
      <c r="F436" s="229" t="s">
        <v>990</v>
      </c>
      <c r="G436" s="224" t="s">
        <v>328</v>
      </c>
      <c r="H436" s="225" t="s">
        <v>329</v>
      </c>
      <c r="I436" s="213" t="s">
        <v>332</v>
      </c>
      <c r="J436" s="212"/>
      <c r="K436" s="212" t="s">
        <v>1059</v>
      </c>
      <c r="L436" s="214" t="s">
        <v>173</v>
      </c>
      <c r="M436" s="215">
        <v>122330</v>
      </c>
      <c r="N436" s="216">
        <v>122330</v>
      </c>
      <c r="O436" s="217"/>
      <c r="P436" s="217"/>
      <c r="Q436" s="218"/>
      <c r="R436" s="219" t="str">
        <f t="shared" si="6"/>
        <v/>
      </c>
    </row>
    <row r="437" spans="1:18">
      <c r="A437" s="208">
        <v>19001436</v>
      </c>
      <c r="B437" s="209">
        <v>20001436</v>
      </c>
      <c r="C437" s="210"/>
      <c r="D437" s="210"/>
      <c r="E437" s="229" t="s">
        <v>167</v>
      </c>
      <c r="F437" s="229" t="s">
        <v>990</v>
      </c>
      <c r="G437" s="224" t="s">
        <v>328</v>
      </c>
      <c r="H437" s="225" t="s">
        <v>329</v>
      </c>
      <c r="I437" s="213" t="s">
        <v>334</v>
      </c>
      <c r="J437" s="212"/>
      <c r="K437" s="212" t="s">
        <v>1060</v>
      </c>
      <c r="L437" s="214" t="s">
        <v>173</v>
      </c>
      <c r="M437" s="215">
        <v>26843</v>
      </c>
      <c r="N437" s="216">
        <v>26843</v>
      </c>
      <c r="O437" s="217"/>
      <c r="P437" s="217"/>
      <c r="Q437" s="218"/>
      <c r="R437" s="219" t="str">
        <f t="shared" si="6"/>
        <v/>
      </c>
    </row>
    <row r="438" spans="1:18">
      <c r="A438" s="208">
        <v>19001437</v>
      </c>
      <c r="B438" s="209">
        <v>20001437</v>
      </c>
      <c r="C438" s="210"/>
      <c r="D438" s="210"/>
      <c r="E438" s="229" t="s">
        <v>167</v>
      </c>
      <c r="F438" s="229" t="s">
        <v>990</v>
      </c>
      <c r="G438" s="224" t="s">
        <v>328</v>
      </c>
      <c r="H438" s="225" t="s">
        <v>329</v>
      </c>
      <c r="I438" s="213" t="s">
        <v>336</v>
      </c>
      <c r="J438" s="212"/>
      <c r="K438" s="212" t="s">
        <v>1061</v>
      </c>
      <c r="L438" s="214" t="s">
        <v>173</v>
      </c>
      <c r="M438" s="215">
        <v>197979</v>
      </c>
      <c r="N438" s="216">
        <v>197979</v>
      </c>
      <c r="O438" s="217"/>
      <c r="P438" s="217"/>
      <c r="Q438" s="218"/>
      <c r="R438" s="219" t="str">
        <f t="shared" si="6"/>
        <v/>
      </c>
    </row>
    <row r="439" spans="1:18">
      <c r="A439" s="208">
        <v>19001438</v>
      </c>
      <c r="B439" s="209">
        <v>20001438</v>
      </c>
      <c r="C439" s="210"/>
      <c r="D439" s="210"/>
      <c r="E439" s="229" t="s">
        <v>167</v>
      </c>
      <c r="F439" s="229" t="s">
        <v>990</v>
      </c>
      <c r="G439" s="224" t="s">
        <v>328</v>
      </c>
      <c r="H439" s="225" t="s">
        <v>329</v>
      </c>
      <c r="I439" s="213" t="s">
        <v>338</v>
      </c>
      <c r="J439" s="212"/>
      <c r="K439" s="212" t="s">
        <v>1062</v>
      </c>
      <c r="L439" s="214" t="s">
        <v>173</v>
      </c>
      <c r="M439" s="215">
        <v>164209</v>
      </c>
      <c r="N439" s="216">
        <v>164209</v>
      </c>
      <c r="O439" s="217"/>
      <c r="P439" s="217"/>
      <c r="Q439" s="218"/>
      <c r="R439" s="219" t="str">
        <f t="shared" si="6"/>
        <v/>
      </c>
    </row>
    <row r="440" spans="1:18">
      <c r="A440" s="208">
        <v>19001439</v>
      </c>
      <c r="B440" s="209">
        <v>20001439</v>
      </c>
      <c r="C440" s="210"/>
      <c r="D440" s="210"/>
      <c r="E440" s="229" t="s">
        <v>167</v>
      </c>
      <c r="F440" s="229" t="s">
        <v>990</v>
      </c>
      <c r="G440" s="224" t="s">
        <v>328</v>
      </c>
      <c r="H440" s="225" t="s">
        <v>329</v>
      </c>
      <c r="I440" s="213" t="s">
        <v>340</v>
      </c>
      <c r="J440" s="212"/>
      <c r="K440" s="212" t="s">
        <v>1063</v>
      </c>
      <c r="L440" s="214" t="s">
        <v>173</v>
      </c>
      <c r="M440" s="215">
        <v>397136</v>
      </c>
      <c r="N440" s="216">
        <v>397136</v>
      </c>
      <c r="O440" s="217"/>
      <c r="P440" s="217"/>
      <c r="Q440" s="218"/>
      <c r="R440" s="219" t="str">
        <f t="shared" si="6"/>
        <v/>
      </c>
    </row>
    <row r="441" spans="1:18">
      <c r="A441" s="208">
        <v>19001440</v>
      </c>
      <c r="B441" s="209">
        <v>20001440</v>
      </c>
      <c r="C441" s="210"/>
      <c r="D441" s="210"/>
      <c r="E441" s="229" t="s">
        <v>167</v>
      </c>
      <c r="F441" s="229" t="s">
        <v>990</v>
      </c>
      <c r="G441" s="224" t="s">
        <v>328</v>
      </c>
      <c r="H441" s="225" t="s">
        <v>342</v>
      </c>
      <c r="I441" s="213" t="s">
        <v>343</v>
      </c>
      <c r="J441" s="212"/>
      <c r="K441" s="212" t="s">
        <v>1064</v>
      </c>
      <c r="L441" s="214" t="s">
        <v>173</v>
      </c>
      <c r="M441" s="215">
        <v>512085</v>
      </c>
      <c r="N441" s="216">
        <v>512085</v>
      </c>
      <c r="O441" s="217"/>
      <c r="P441" s="217"/>
      <c r="Q441" s="218"/>
      <c r="R441" s="219" t="str">
        <f t="shared" si="6"/>
        <v/>
      </c>
    </row>
    <row r="442" spans="1:18">
      <c r="A442" s="208">
        <v>19001441</v>
      </c>
      <c r="B442" s="209">
        <v>20001441</v>
      </c>
      <c r="C442" s="210"/>
      <c r="D442" s="210"/>
      <c r="E442" s="229" t="s">
        <v>167</v>
      </c>
      <c r="F442" s="229" t="s">
        <v>990</v>
      </c>
      <c r="G442" s="224" t="s">
        <v>328</v>
      </c>
      <c r="H442" s="225" t="s">
        <v>342</v>
      </c>
      <c r="I442" s="213" t="s">
        <v>345</v>
      </c>
      <c r="J442" s="212"/>
      <c r="K442" s="212" t="s">
        <v>1065</v>
      </c>
      <c r="L442" s="214" t="s">
        <v>173</v>
      </c>
      <c r="M442" s="215">
        <v>103883</v>
      </c>
      <c r="N442" s="216">
        <v>103883</v>
      </c>
      <c r="O442" s="217"/>
      <c r="P442" s="217"/>
      <c r="Q442" s="218"/>
      <c r="R442" s="219" t="str">
        <f t="shared" si="6"/>
        <v/>
      </c>
    </row>
    <row r="443" spans="1:18">
      <c r="A443" s="208">
        <v>19001442</v>
      </c>
      <c r="B443" s="209">
        <v>20001442</v>
      </c>
      <c r="C443" s="210"/>
      <c r="D443" s="210"/>
      <c r="E443" s="229" t="s">
        <v>167</v>
      </c>
      <c r="F443" s="229" t="s">
        <v>990</v>
      </c>
      <c r="G443" s="224" t="s">
        <v>328</v>
      </c>
      <c r="H443" s="225" t="s">
        <v>342</v>
      </c>
      <c r="I443" s="213" t="s">
        <v>347</v>
      </c>
      <c r="J443" s="212"/>
      <c r="K443" s="212" t="s">
        <v>1066</v>
      </c>
      <c r="L443" s="214" t="s">
        <v>173</v>
      </c>
      <c r="M443" s="215">
        <v>36875</v>
      </c>
      <c r="N443" s="216">
        <v>36875</v>
      </c>
      <c r="O443" s="217"/>
      <c r="P443" s="217"/>
      <c r="Q443" s="218"/>
      <c r="R443" s="219" t="str">
        <f t="shared" si="6"/>
        <v/>
      </c>
    </row>
    <row r="444" spans="1:18">
      <c r="A444" s="208">
        <v>19001443</v>
      </c>
      <c r="B444" s="209">
        <v>20001443</v>
      </c>
      <c r="C444" s="210"/>
      <c r="D444" s="210"/>
      <c r="E444" s="229" t="s">
        <v>167</v>
      </c>
      <c r="F444" s="229" t="s">
        <v>990</v>
      </c>
      <c r="G444" s="224" t="s">
        <v>328</v>
      </c>
      <c r="H444" s="225" t="s">
        <v>349</v>
      </c>
      <c r="I444" s="213" t="s">
        <v>350</v>
      </c>
      <c r="J444" s="212"/>
      <c r="K444" s="212" t="s">
        <v>1067</v>
      </c>
      <c r="L444" s="214" t="s">
        <v>173</v>
      </c>
      <c r="M444" s="215">
        <v>297115</v>
      </c>
      <c r="N444" s="216">
        <v>297115</v>
      </c>
      <c r="O444" s="217"/>
      <c r="P444" s="217"/>
      <c r="Q444" s="218"/>
      <c r="R444" s="219" t="str">
        <f t="shared" si="6"/>
        <v/>
      </c>
    </row>
    <row r="445" spans="1:18">
      <c r="A445" s="208">
        <v>19001444</v>
      </c>
      <c r="B445" s="209">
        <v>20001444</v>
      </c>
      <c r="C445" s="210"/>
      <c r="D445" s="210"/>
      <c r="E445" s="229" t="s">
        <v>167</v>
      </c>
      <c r="F445" s="229" t="s">
        <v>990</v>
      </c>
      <c r="G445" s="224" t="s">
        <v>328</v>
      </c>
      <c r="H445" s="225" t="s">
        <v>349</v>
      </c>
      <c r="I445" s="213" t="s">
        <v>352</v>
      </c>
      <c r="J445" s="212"/>
      <c r="K445" s="212" t="s">
        <v>1068</v>
      </c>
      <c r="L445" s="214" t="s">
        <v>173</v>
      </c>
      <c r="M445" s="215">
        <v>87897</v>
      </c>
      <c r="N445" s="216">
        <v>87897</v>
      </c>
      <c r="O445" s="217"/>
      <c r="P445" s="217"/>
      <c r="Q445" s="218"/>
      <c r="R445" s="219" t="str">
        <f t="shared" si="6"/>
        <v/>
      </c>
    </row>
    <row r="446" spans="1:18">
      <c r="A446" s="208">
        <v>19001445</v>
      </c>
      <c r="B446" s="209">
        <v>20001445</v>
      </c>
      <c r="C446" s="210"/>
      <c r="D446" s="210"/>
      <c r="E446" s="229" t="s">
        <v>167</v>
      </c>
      <c r="F446" s="229" t="s">
        <v>990</v>
      </c>
      <c r="G446" s="224" t="s">
        <v>328</v>
      </c>
      <c r="H446" s="225" t="s">
        <v>349</v>
      </c>
      <c r="I446" s="213" t="s">
        <v>354</v>
      </c>
      <c r="J446" s="212"/>
      <c r="K446" s="212" t="s">
        <v>1069</v>
      </c>
      <c r="L446" s="214" t="s">
        <v>173</v>
      </c>
      <c r="M446" s="215">
        <v>17969</v>
      </c>
      <c r="N446" s="216">
        <v>17969</v>
      </c>
      <c r="O446" s="217"/>
      <c r="P446" s="217"/>
      <c r="Q446" s="218"/>
      <c r="R446" s="219" t="str">
        <f t="shared" si="6"/>
        <v/>
      </c>
    </row>
    <row r="447" spans="1:18">
      <c r="A447" s="208">
        <v>19001446</v>
      </c>
      <c r="B447" s="209">
        <v>20001446</v>
      </c>
      <c r="C447" s="210"/>
      <c r="D447" s="210"/>
      <c r="E447" s="229" t="s">
        <v>167</v>
      </c>
      <c r="F447" s="229" t="s">
        <v>990</v>
      </c>
      <c r="G447" s="224" t="s">
        <v>328</v>
      </c>
      <c r="H447" s="225" t="s">
        <v>356</v>
      </c>
      <c r="I447" s="213" t="s">
        <v>357</v>
      </c>
      <c r="J447" s="212"/>
      <c r="K447" s="212" t="s">
        <v>1070</v>
      </c>
      <c r="L447" s="214" t="s">
        <v>173</v>
      </c>
      <c r="M447" s="215">
        <v>9398</v>
      </c>
      <c r="N447" s="216">
        <v>9398</v>
      </c>
      <c r="O447" s="217"/>
      <c r="P447" s="217"/>
      <c r="Q447" s="218"/>
      <c r="R447" s="219" t="str">
        <f t="shared" si="6"/>
        <v/>
      </c>
    </row>
    <row r="448" spans="1:18">
      <c r="A448" s="208">
        <v>19001447</v>
      </c>
      <c r="B448" s="209">
        <v>20001447</v>
      </c>
      <c r="C448" s="210"/>
      <c r="D448" s="210"/>
      <c r="E448" s="229" t="s">
        <v>167</v>
      </c>
      <c r="F448" s="229" t="s">
        <v>990</v>
      </c>
      <c r="G448" s="224" t="s">
        <v>328</v>
      </c>
      <c r="H448" s="225" t="s">
        <v>356</v>
      </c>
      <c r="I448" s="213" t="s">
        <v>359</v>
      </c>
      <c r="J448" s="212"/>
      <c r="K448" s="212" t="s">
        <v>1071</v>
      </c>
      <c r="L448" s="214" t="s">
        <v>173</v>
      </c>
      <c r="M448" s="215">
        <v>7912</v>
      </c>
      <c r="N448" s="216">
        <v>7912</v>
      </c>
      <c r="O448" s="217"/>
      <c r="P448" s="217"/>
      <c r="Q448" s="218"/>
      <c r="R448" s="219" t="str">
        <f t="shared" si="6"/>
        <v/>
      </c>
    </row>
    <row r="449" spans="1:18">
      <c r="A449" s="208">
        <v>19001448</v>
      </c>
      <c r="B449" s="209">
        <v>20001448</v>
      </c>
      <c r="C449" s="210"/>
      <c r="D449" s="210"/>
      <c r="E449" s="229" t="s">
        <v>167</v>
      </c>
      <c r="F449" s="229" t="s">
        <v>990</v>
      </c>
      <c r="G449" s="224" t="s">
        <v>328</v>
      </c>
      <c r="H449" s="225" t="s">
        <v>356</v>
      </c>
      <c r="I449" s="213" t="s">
        <v>361</v>
      </c>
      <c r="J449" s="212"/>
      <c r="K449" s="212" t="s">
        <v>1072</v>
      </c>
      <c r="L449" s="214" t="s">
        <v>173</v>
      </c>
      <c r="M449" s="215">
        <v>148667</v>
      </c>
      <c r="N449" s="216">
        <v>148667</v>
      </c>
      <c r="O449" s="217"/>
      <c r="P449" s="217"/>
      <c r="Q449" s="218"/>
      <c r="R449" s="219" t="str">
        <f t="shared" si="6"/>
        <v/>
      </c>
    </row>
    <row r="450" spans="1:18">
      <c r="A450" s="208">
        <v>19001449</v>
      </c>
      <c r="B450" s="209">
        <v>20001449</v>
      </c>
      <c r="C450" s="210"/>
      <c r="D450" s="210"/>
      <c r="E450" s="229" t="s">
        <v>167</v>
      </c>
      <c r="F450" s="229" t="s">
        <v>990</v>
      </c>
      <c r="G450" s="224" t="s">
        <v>328</v>
      </c>
      <c r="H450" s="225" t="s">
        <v>356</v>
      </c>
      <c r="I450" s="213" t="s">
        <v>363</v>
      </c>
      <c r="J450" s="212"/>
      <c r="K450" s="212" t="s">
        <v>1073</v>
      </c>
      <c r="L450" s="214" t="s">
        <v>173</v>
      </c>
      <c r="M450" s="215">
        <v>77566</v>
      </c>
      <c r="N450" s="216">
        <v>77566</v>
      </c>
      <c r="O450" s="217"/>
      <c r="P450" s="217"/>
      <c r="Q450" s="218"/>
      <c r="R450" s="219" t="str">
        <f t="shared" si="6"/>
        <v/>
      </c>
    </row>
    <row r="451" spans="1:18">
      <c r="A451" s="208">
        <v>19001450</v>
      </c>
      <c r="B451" s="209">
        <v>20001450</v>
      </c>
      <c r="C451" s="210"/>
      <c r="D451" s="210"/>
      <c r="E451" s="229" t="s">
        <v>167</v>
      </c>
      <c r="F451" s="229" t="s">
        <v>990</v>
      </c>
      <c r="G451" s="224" t="s">
        <v>328</v>
      </c>
      <c r="H451" s="225" t="s">
        <v>356</v>
      </c>
      <c r="I451" s="213" t="s">
        <v>365</v>
      </c>
      <c r="J451" s="212"/>
      <c r="K451" s="212" t="s">
        <v>1074</v>
      </c>
      <c r="L451" s="214" t="s">
        <v>173</v>
      </c>
      <c r="M451" s="215">
        <v>51710</v>
      </c>
      <c r="N451" s="216">
        <v>51710</v>
      </c>
      <c r="O451" s="217"/>
      <c r="P451" s="217"/>
      <c r="Q451" s="218"/>
      <c r="R451" s="219" t="str">
        <f t="shared" ref="R451:R514" si="7">IF(Q451="유지보수",INT(N451*$T$2*$T$3),IF(Q451="단순정비",INT(N451*$T$2*$T$4),IF(Q451="지장전주",INT(N451*$T$2*$T$5),"")))</f>
        <v/>
      </c>
    </row>
    <row r="452" spans="1:18">
      <c r="A452" s="208">
        <v>19001451</v>
      </c>
      <c r="B452" s="209">
        <v>20001451</v>
      </c>
      <c r="C452" s="210"/>
      <c r="D452" s="210"/>
      <c r="E452" s="229" t="s">
        <v>167</v>
      </c>
      <c r="F452" s="229" t="s">
        <v>990</v>
      </c>
      <c r="G452" s="224" t="s">
        <v>328</v>
      </c>
      <c r="H452" s="225" t="s">
        <v>356</v>
      </c>
      <c r="I452" s="213" t="s">
        <v>367</v>
      </c>
      <c r="J452" s="212"/>
      <c r="K452" s="212" t="s">
        <v>1075</v>
      </c>
      <c r="L452" s="214" t="s">
        <v>173</v>
      </c>
      <c r="M452" s="215">
        <v>193914</v>
      </c>
      <c r="N452" s="216">
        <v>193914</v>
      </c>
      <c r="O452" s="217"/>
      <c r="P452" s="217"/>
      <c r="Q452" s="218"/>
      <c r="R452" s="219" t="str">
        <f t="shared" si="7"/>
        <v/>
      </c>
    </row>
    <row r="453" spans="1:18">
      <c r="A453" s="208">
        <v>19001452</v>
      </c>
      <c r="B453" s="209">
        <v>20001452</v>
      </c>
      <c r="C453" s="210"/>
      <c r="D453" s="210"/>
      <c r="E453" s="229" t="s">
        <v>167</v>
      </c>
      <c r="F453" s="229" t="s">
        <v>990</v>
      </c>
      <c r="G453" s="224" t="s">
        <v>328</v>
      </c>
      <c r="H453" s="225" t="s">
        <v>356</v>
      </c>
      <c r="I453" s="213" t="s">
        <v>369</v>
      </c>
      <c r="J453" s="212"/>
      <c r="K453" s="212" t="s">
        <v>1076</v>
      </c>
      <c r="L453" s="214" t="s">
        <v>173</v>
      </c>
      <c r="M453" s="215">
        <v>144789</v>
      </c>
      <c r="N453" s="216">
        <v>144789</v>
      </c>
      <c r="O453" s="217"/>
      <c r="P453" s="217"/>
      <c r="Q453" s="218"/>
      <c r="R453" s="219" t="str">
        <f t="shared" si="7"/>
        <v/>
      </c>
    </row>
    <row r="454" spans="1:18">
      <c r="A454" s="208">
        <v>19001453</v>
      </c>
      <c r="B454" s="209">
        <v>20001453</v>
      </c>
      <c r="C454" s="210"/>
      <c r="D454" s="210"/>
      <c r="E454" s="229" t="s">
        <v>167</v>
      </c>
      <c r="F454" s="229" t="s">
        <v>990</v>
      </c>
      <c r="G454" s="224" t="s">
        <v>328</v>
      </c>
      <c r="H454" s="225" t="s">
        <v>356</v>
      </c>
      <c r="I454" s="213" t="s">
        <v>371</v>
      </c>
      <c r="J454" s="212"/>
      <c r="K454" s="212" t="s">
        <v>1077</v>
      </c>
      <c r="L454" s="214" t="s">
        <v>173</v>
      </c>
      <c r="M454" s="215">
        <v>87908</v>
      </c>
      <c r="N454" s="216">
        <v>87908</v>
      </c>
      <c r="O454" s="217"/>
      <c r="P454" s="217"/>
      <c r="Q454" s="218"/>
      <c r="R454" s="219" t="str">
        <f t="shared" si="7"/>
        <v/>
      </c>
    </row>
    <row r="455" spans="1:18">
      <c r="A455" s="208">
        <v>19001454</v>
      </c>
      <c r="B455" s="209">
        <v>20001454</v>
      </c>
      <c r="C455" s="210"/>
      <c r="D455" s="210"/>
      <c r="E455" s="229" t="s">
        <v>167</v>
      </c>
      <c r="F455" s="229" t="s">
        <v>990</v>
      </c>
      <c r="G455" s="224" t="s">
        <v>328</v>
      </c>
      <c r="H455" s="225" t="s">
        <v>356</v>
      </c>
      <c r="I455" s="213" t="s">
        <v>373</v>
      </c>
      <c r="J455" s="212"/>
      <c r="K455" s="212" t="s">
        <v>1078</v>
      </c>
      <c r="L455" s="214" t="s">
        <v>173</v>
      </c>
      <c r="M455" s="215">
        <v>41368</v>
      </c>
      <c r="N455" s="216">
        <v>41368</v>
      </c>
      <c r="O455" s="217"/>
      <c r="P455" s="217"/>
      <c r="Q455" s="218"/>
      <c r="R455" s="219" t="str">
        <f t="shared" si="7"/>
        <v/>
      </c>
    </row>
    <row r="456" spans="1:18">
      <c r="A456" s="208">
        <v>19001455</v>
      </c>
      <c r="B456" s="209">
        <v>20001455</v>
      </c>
      <c r="C456" s="210"/>
      <c r="D456" s="210"/>
      <c r="E456" s="229" t="s">
        <v>167</v>
      </c>
      <c r="F456" s="229" t="s">
        <v>990</v>
      </c>
      <c r="G456" s="224" t="s">
        <v>328</v>
      </c>
      <c r="H456" s="225" t="s">
        <v>356</v>
      </c>
      <c r="I456" s="213" t="s">
        <v>375</v>
      </c>
      <c r="J456" s="212"/>
      <c r="K456" s="212" t="s">
        <v>1079</v>
      </c>
      <c r="L456" s="214" t="s">
        <v>173</v>
      </c>
      <c r="M456" s="215">
        <v>15513</v>
      </c>
      <c r="N456" s="216">
        <v>15513</v>
      </c>
      <c r="O456" s="217"/>
      <c r="P456" s="217"/>
      <c r="Q456" s="218"/>
      <c r="R456" s="219" t="str">
        <f t="shared" si="7"/>
        <v/>
      </c>
    </row>
    <row r="457" spans="1:18">
      <c r="A457" s="208">
        <v>19001456</v>
      </c>
      <c r="B457" s="209">
        <v>20001456</v>
      </c>
      <c r="C457" s="210"/>
      <c r="D457" s="210"/>
      <c r="E457" s="229" t="s">
        <v>167</v>
      </c>
      <c r="F457" s="229" t="s">
        <v>990</v>
      </c>
      <c r="G457" s="224" t="s">
        <v>328</v>
      </c>
      <c r="H457" s="227" t="s">
        <v>377</v>
      </c>
      <c r="I457" s="213" t="s">
        <v>378</v>
      </c>
      <c r="J457" s="212"/>
      <c r="K457" s="212" t="s">
        <v>1080</v>
      </c>
      <c r="L457" s="214" t="s">
        <v>173</v>
      </c>
      <c r="M457" s="215">
        <v>289578</v>
      </c>
      <c r="N457" s="216">
        <v>289578</v>
      </c>
      <c r="O457" s="217"/>
      <c r="P457" s="217"/>
      <c r="Q457" s="218"/>
      <c r="R457" s="219" t="str">
        <f t="shared" si="7"/>
        <v/>
      </c>
    </row>
    <row r="458" spans="1:18">
      <c r="A458" s="208">
        <v>19001457</v>
      </c>
      <c r="B458" s="209">
        <v>20001457</v>
      </c>
      <c r="C458" s="210"/>
      <c r="D458" s="210"/>
      <c r="E458" s="229" t="s">
        <v>167</v>
      </c>
      <c r="F458" s="229" t="s">
        <v>990</v>
      </c>
      <c r="G458" s="224" t="s">
        <v>328</v>
      </c>
      <c r="H458" s="227" t="s">
        <v>377</v>
      </c>
      <c r="I458" s="213" t="s">
        <v>380</v>
      </c>
      <c r="J458" s="212"/>
      <c r="K458" s="212" t="s">
        <v>1081</v>
      </c>
      <c r="L458" s="214" t="s">
        <v>173</v>
      </c>
      <c r="M458" s="215">
        <v>104972</v>
      </c>
      <c r="N458" s="216">
        <v>104972</v>
      </c>
      <c r="O458" s="217"/>
      <c r="P458" s="217"/>
      <c r="Q458" s="218"/>
      <c r="R458" s="219" t="str">
        <f t="shared" si="7"/>
        <v/>
      </c>
    </row>
    <row r="459" spans="1:18">
      <c r="A459" s="208">
        <v>19001458</v>
      </c>
      <c r="B459" s="209">
        <v>20001458</v>
      </c>
      <c r="C459" s="210"/>
      <c r="D459" s="210"/>
      <c r="E459" s="229" t="s">
        <v>167</v>
      </c>
      <c r="F459" s="229" t="s">
        <v>990</v>
      </c>
      <c r="G459" s="224" t="s">
        <v>328</v>
      </c>
      <c r="H459" s="227" t="s">
        <v>377</v>
      </c>
      <c r="I459" s="213" t="s">
        <v>382</v>
      </c>
      <c r="J459" s="212"/>
      <c r="K459" s="212" t="s">
        <v>1082</v>
      </c>
      <c r="L459" s="214" t="s">
        <v>173</v>
      </c>
      <c r="M459" s="215">
        <v>37408</v>
      </c>
      <c r="N459" s="216">
        <v>37408</v>
      </c>
      <c r="O459" s="217"/>
      <c r="P459" s="217"/>
      <c r="Q459" s="218"/>
      <c r="R459" s="219" t="str">
        <f t="shared" si="7"/>
        <v/>
      </c>
    </row>
    <row r="460" spans="1:18">
      <c r="A460" s="208">
        <v>19001459</v>
      </c>
      <c r="B460" s="209">
        <v>20001459</v>
      </c>
      <c r="C460" s="210"/>
      <c r="D460" s="210"/>
      <c r="E460" s="229" t="s">
        <v>167</v>
      </c>
      <c r="F460" s="229" t="s">
        <v>990</v>
      </c>
      <c r="G460" s="224" t="s">
        <v>328</v>
      </c>
      <c r="H460" s="225" t="s">
        <v>384</v>
      </c>
      <c r="I460" s="213" t="s">
        <v>385</v>
      </c>
      <c r="J460" s="212"/>
      <c r="K460" s="212" t="s">
        <v>1083</v>
      </c>
      <c r="L460" s="214" t="s">
        <v>173</v>
      </c>
      <c r="M460" s="215">
        <v>249561</v>
      </c>
      <c r="N460" s="216">
        <v>249561</v>
      </c>
      <c r="O460" s="217"/>
      <c r="P460" s="217"/>
      <c r="Q460" s="218"/>
      <c r="R460" s="219" t="str">
        <f t="shared" si="7"/>
        <v/>
      </c>
    </row>
    <row r="461" spans="1:18">
      <c r="A461" s="208">
        <v>19001460</v>
      </c>
      <c r="B461" s="209">
        <v>20001460</v>
      </c>
      <c r="C461" s="210"/>
      <c r="D461" s="210"/>
      <c r="E461" s="229" t="s">
        <v>167</v>
      </c>
      <c r="F461" s="229" t="s">
        <v>990</v>
      </c>
      <c r="G461" s="224" t="s">
        <v>328</v>
      </c>
      <c r="H461" s="225" t="s">
        <v>384</v>
      </c>
      <c r="I461" s="213" t="s">
        <v>387</v>
      </c>
      <c r="J461" s="212"/>
      <c r="K461" s="212" t="s">
        <v>1084</v>
      </c>
      <c r="L461" s="214" t="s">
        <v>173</v>
      </c>
      <c r="M461" s="215">
        <v>124174</v>
      </c>
      <c r="N461" s="216">
        <v>124174</v>
      </c>
      <c r="O461" s="217"/>
      <c r="P461" s="217"/>
      <c r="Q461" s="218"/>
      <c r="R461" s="219" t="str">
        <f t="shared" si="7"/>
        <v/>
      </c>
    </row>
    <row r="462" spans="1:18">
      <c r="A462" s="208">
        <v>19001461</v>
      </c>
      <c r="B462" s="209">
        <v>20001461</v>
      </c>
      <c r="C462" s="210"/>
      <c r="D462" s="210"/>
      <c r="E462" s="229" t="s">
        <v>167</v>
      </c>
      <c r="F462" s="229" t="s">
        <v>990</v>
      </c>
      <c r="G462" s="224" t="s">
        <v>328</v>
      </c>
      <c r="H462" s="225" t="s">
        <v>384</v>
      </c>
      <c r="I462" s="213" t="s">
        <v>389</v>
      </c>
      <c r="J462" s="212"/>
      <c r="K462" s="212" t="s">
        <v>1085</v>
      </c>
      <c r="L462" s="214" t="s">
        <v>173</v>
      </c>
      <c r="M462" s="215">
        <v>22210</v>
      </c>
      <c r="N462" s="216">
        <v>22210</v>
      </c>
      <c r="O462" s="217"/>
      <c r="P462" s="217"/>
      <c r="Q462" s="218"/>
      <c r="R462" s="219" t="str">
        <f t="shared" si="7"/>
        <v/>
      </c>
    </row>
    <row r="463" spans="1:18">
      <c r="A463" s="208">
        <v>19001462</v>
      </c>
      <c r="B463" s="209">
        <v>20001462</v>
      </c>
      <c r="C463" s="210"/>
      <c r="D463" s="210"/>
      <c r="E463" s="229" t="s">
        <v>167</v>
      </c>
      <c r="F463" s="229" t="s">
        <v>990</v>
      </c>
      <c r="G463" s="224" t="s">
        <v>328</v>
      </c>
      <c r="H463" s="226" t="s">
        <v>391</v>
      </c>
      <c r="I463" s="213" t="s">
        <v>392</v>
      </c>
      <c r="J463" s="212"/>
      <c r="K463" s="212" t="s">
        <v>1086</v>
      </c>
      <c r="L463" s="214" t="s">
        <v>173</v>
      </c>
      <c r="M463" s="215">
        <v>52865</v>
      </c>
      <c r="N463" s="216">
        <v>52865</v>
      </c>
      <c r="O463" s="217"/>
      <c r="P463" s="217"/>
      <c r="Q463" s="218"/>
      <c r="R463" s="219" t="str">
        <f t="shared" si="7"/>
        <v/>
      </c>
    </row>
    <row r="464" spans="1:18">
      <c r="A464" s="208">
        <v>19001463</v>
      </c>
      <c r="B464" s="209">
        <v>20001463</v>
      </c>
      <c r="C464" s="210"/>
      <c r="D464" s="210"/>
      <c r="E464" s="229" t="s">
        <v>167</v>
      </c>
      <c r="F464" s="229" t="s">
        <v>990</v>
      </c>
      <c r="G464" s="224" t="s">
        <v>394</v>
      </c>
      <c r="H464" s="225" t="s">
        <v>395</v>
      </c>
      <c r="I464" s="213" t="s">
        <v>396</v>
      </c>
      <c r="J464" s="212"/>
      <c r="K464" s="212" t="s">
        <v>1087</v>
      </c>
      <c r="L464" s="214" t="s">
        <v>173</v>
      </c>
      <c r="M464" s="215">
        <v>156173</v>
      </c>
      <c r="N464" s="216">
        <v>156173</v>
      </c>
      <c r="O464" s="217"/>
      <c r="P464" s="217"/>
      <c r="Q464" s="218"/>
      <c r="R464" s="219" t="str">
        <f t="shared" si="7"/>
        <v/>
      </c>
    </row>
    <row r="465" spans="1:18">
      <c r="A465" s="208">
        <v>19001464</v>
      </c>
      <c r="B465" s="209">
        <v>20001464</v>
      </c>
      <c r="C465" s="210"/>
      <c r="D465" s="210"/>
      <c r="E465" s="229" t="s">
        <v>167</v>
      </c>
      <c r="F465" s="229" t="s">
        <v>990</v>
      </c>
      <c r="G465" s="224" t="s">
        <v>394</v>
      </c>
      <c r="H465" s="225" t="s">
        <v>395</v>
      </c>
      <c r="I465" s="213" t="s">
        <v>398</v>
      </c>
      <c r="J465" s="212"/>
      <c r="K465" s="212" t="s">
        <v>1088</v>
      </c>
      <c r="L465" s="214" t="s">
        <v>173</v>
      </c>
      <c r="M465" s="215">
        <v>71217</v>
      </c>
      <c r="N465" s="216">
        <v>71217</v>
      </c>
      <c r="O465" s="217"/>
      <c r="P465" s="217"/>
      <c r="Q465" s="218"/>
      <c r="R465" s="219" t="str">
        <f t="shared" si="7"/>
        <v/>
      </c>
    </row>
    <row r="466" spans="1:18">
      <c r="A466" s="208">
        <v>19001465</v>
      </c>
      <c r="B466" s="209">
        <v>20001465</v>
      </c>
      <c r="C466" s="210"/>
      <c r="D466" s="210"/>
      <c r="E466" s="229" t="s">
        <v>167</v>
      </c>
      <c r="F466" s="229" t="s">
        <v>990</v>
      </c>
      <c r="G466" s="224" t="s">
        <v>394</v>
      </c>
      <c r="H466" s="225" t="s">
        <v>395</v>
      </c>
      <c r="I466" s="213" t="s">
        <v>400</v>
      </c>
      <c r="J466" s="212"/>
      <c r="K466" s="212" t="s">
        <v>1089</v>
      </c>
      <c r="L466" s="214" t="s">
        <v>173</v>
      </c>
      <c r="M466" s="215">
        <v>35134</v>
      </c>
      <c r="N466" s="216">
        <v>35134</v>
      </c>
      <c r="O466" s="217"/>
      <c r="P466" s="217"/>
      <c r="Q466" s="218"/>
      <c r="R466" s="219" t="str">
        <f t="shared" si="7"/>
        <v/>
      </c>
    </row>
    <row r="467" spans="1:18">
      <c r="A467" s="208">
        <v>19001466</v>
      </c>
      <c r="B467" s="209">
        <v>20001466</v>
      </c>
      <c r="C467" s="210"/>
      <c r="D467" s="210"/>
      <c r="E467" s="229" t="s">
        <v>167</v>
      </c>
      <c r="F467" s="229" t="s">
        <v>990</v>
      </c>
      <c r="G467" s="224" t="s">
        <v>394</v>
      </c>
      <c r="H467" s="225" t="s">
        <v>402</v>
      </c>
      <c r="I467" s="213" t="s">
        <v>403</v>
      </c>
      <c r="J467" s="212"/>
      <c r="K467" s="212" t="s">
        <v>1090</v>
      </c>
      <c r="L467" s="214" t="s">
        <v>173</v>
      </c>
      <c r="M467" s="215">
        <v>1069724</v>
      </c>
      <c r="N467" s="216">
        <v>1069724</v>
      </c>
      <c r="O467" s="217"/>
      <c r="P467" s="217"/>
      <c r="Q467" s="218"/>
      <c r="R467" s="219" t="str">
        <f t="shared" si="7"/>
        <v/>
      </c>
    </row>
    <row r="468" spans="1:18">
      <c r="A468" s="208">
        <v>19001467</v>
      </c>
      <c r="B468" s="209">
        <v>20001467</v>
      </c>
      <c r="C468" s="210"/>
      <c r="D468" s="210"/>
      <c r="E468" s="229" t="s">
        <v>167</v>
      </c>
      <c r="F468" s="229" t="s">
        <v>990</v>
      </c>
      <c r="G468" s="224" t="s">
        <v>394</v>
      </c>
      <c r="H468" s="225" t="s">
        <v>402</v>
      </c>
      <c r="I468" s="213" t="s">
        <v>405</v>
      </c>
      <c r="J468" s="212"/>
      <c r="K468" s="212" t="s">
        <v>1091</v>
      </c>
      <c r="L468" s="214" t="s">
        <v>173</v>
      </c>
      <c r="M468" s="215">
        <v>213861</v>
      </c>
      <c r="N468" s="216">
        <v>213861</v>
      </c>
      <c r="O468" s="217"/>
      <c r="P468" s="217"/>
      <c r="Q468" s="218"/>
      <c r="R468" s="219" t="str">
        <f t="shared" si="7"/>
        <v/>
      </c>
    </row>
    <row r="469" spans="1:18">
      <c r="A469" s="208">
        <v>19001468</v>
      </c>
      <c r="B469" s="209">
        <v>20001468</v>
      </c>
      <c r="C469" s="210"/>
      <c r="D469" s="210"/>
      <c r="E469" s="229" t="s">
        <v>167</v>
      </c>
      <c r="F469" s="229" t="s">
        <v>990</v>
      </c>
      <c r="G469" s="224" t="s">
        <v>394</v>
      </c>
      <c r="H469" s="225" t="s">
        <v>402</v>
      </c>
      <c r="I469" s="213" t="s">
        <v>407</v>
      </c>
      <c r="J469" s="212"/>
      <c r="K469" s="212" t="s">
        <v>1092</v>
      </c>
      <c r="L469" s="214" t="s">
        <v>173</v>
      </c>
      <c r="M469" s="215">
        <v>93609</v>
      </c>
      <c r="N469" s="216">
        <v>93609</v>
      </c>
      <c r="O469" s="217"/>
      <c r="P469" s="217"/>
      <c r="Q469" s="218"/>
      <c r="R469" s="219" t="str">
        <f t="shared" si="7"/>
        <v/>
      </c>
    </row>
    <row r="470" spans="1:18">
      <c r="A470" s="208">
        <v>19001469</v>
      </c>
      <c r="B470" s="209">
        <v>20001469</v>
      </c>
      <c r="C470" s="210"/>
      <c r="D470" s="210"/>
      <c r="E470" s="229" t="s">
        <v>167</v>
      </c>
      <c r="F470" s="229" t="s">
        <v>990</v>
      </c>
      <c r="G470" s="224" t="s">
        <v>394</v>
      </c>
      <c r="H470" s="225" t="s">
        <v>402</v>
      </c>
      <c r="I470" s="213" t="s">
        <v>409</v>
      </c>
      <c r="J470" s="212"/>
      <c r="K470" s="212" t="s">
        <v>1093</v>
      </c>
      <c r="L470" s="214" t="s">
        <v>173</v>
      </c>
      <c r="M470" s="215">
        <v>37121</v>
      </c>
      <c r="N470" s="216">
        <v>37121</v>
      </c>
      <c r="O470" s="217"/>
      <c r="P470" s="217"/>
      <c r="Q470" s="218"/>
      <c r="R470" s="219" t="str">
        <f t="shared" si="7"/>
        <v/>
      </c>
    </row>
    <row r="471" spans="1:18">
      <c r="A471" s="208">
        <v>19001470</v>
      </c>
      <c r="B471" s="209">
        <v>20001470</v>
      </c>
      <c r="C471" s="210"/>
      <c r="D471" s="210"/>
      <c r="E471" s="229" t="s">
        <v>167</v>
      </c>
      <c r="F471" s="229" t="s">
        <v>990</v>
      </c>
      <c r="G471" s="224" t="s">
        <v>394</v>
      </c>
      <c r="H471" s="226" t="s">
        <v>411</v>
      </c>
      <c r="I471" s="213" t="s">
        <v>412</v>
      </c>
      <c r="J471" s="212"/>
      <c r="K471" s="212" t="s">
        <v>1094</v>
      </c>
      <c r="L471" s="214" t="s">
        <v>173</v>
      </c>
      <c r="M471" s="215">
        <v>320149</v>
      </c>
      <c r="N471" s="216">
        <v>320149</v>
      </c>
      <c r="O471" s="217"/>
      <c r="P471" s="217"/>
      <c r="Q471" s="218"/>
      <c r="R471" s="219" t="str">
        <f t="shared" si="7"/>
        <v/>
      </c>
    </row>
    <row r="472" spans="1:18">
      <c r="A472" s="208">
        <v>19001471</v>
      </c>
      <c r="B472" s="209">
        <v>20001471</v>
      </c>
      <c r="C472" s="210"/>
      <c r="D472" s="210"/>
      <c r="E472" s="229" t="s">
        <v>167</v>
      </c>
      <c r="F472" s="229" t="s">
        <v>990</v>
      </c>
      <c r="G472" s="224" t="s">
        <v>394</v>
      </c>
      <c r="H472" s="225" t="s">
        <v>414</v>
      </c>
      <c r="I472" s="213" t="s">
        <v>415</v>
      </c>
      <c r="J472" s="212"/>
      <c r="K472" s="212" t="s">
        <v>1095</v>
      </c>
      <c r="L472" s="214" t="s">
        <v>417</v>
      </c>
      <c r="M472" s="215">
        <v>178159</v>
      </c>
      <c r="N472" s="216">
        <v>178159</v>
      </c>
      <c r="O472" s="217"/>
      <c r="P472" s="217"/>
      <c r="Q472" s="218"/>
      <c r="R472" s="219" t="str">
        <f t="shared" si="7"/>
        <v/>
      </c>
    </row>
    <row r="473" spans="1:18">
      <c r="A473" s="208">
        <v>19001472</v>
      </c>
      <c r="B473" s="209">
        <v>20001472</v>
      </c>
      <c r="C473" s="210"/>
      <c r="D473" s="210"/>
      <c r="E473" s="229" t="s">
        <v>167</v>
      </c>
      <c r="F473" s="229" t="s">
        <v>990</v>
      </c>
      <c r="G473" s="224" t="s">
        <v>394</v>
      </c>
      <c r="H473" s="225" t="s">
        <v>414</v>
      </c>
      <c r="I473" s="213" t="s">
        <v>418</v>
      </c>
      <c r="J473" s="212"/>
      <c r="K473" s="212" t="s">
        <v>1096</v>
      </c>
      <c r="L473" s="214" t="s">
        <v>417</v>
      </c>
      <c r="M473" s="215">
        <v>36473</v>
      </c>
      <c r="N473" s="216">
        <v>36473</v>
      </c>
      <c r="O473" s="217"/>
      <c r="P473" s="217"/>
      <c r="Q473" s="218"/>
      <c r="R473" s="219" t="str">
        <f t="shared" si="7"/>
        <v/>
      </c>
    </row>
    <row r="474" spans="1:18">
      <c r="A474" s="208">
        <v>19001473</v>
      </c>
      <c r="B474" s="209">
        <v>20001473</v>
      </c>
      <c r="C474" s="210"/>
      <c r="D474" s="210"/>
      <c r="E474" s="229" t="s">
        <v>167</v>
      </c>
      <c r="F474" s="229" t="s">
        <v>990</v>
      </c>
      <c r="G474" s="224" t="s">
        <v>394</v>
      </c>
      <c r="H474" s="225" t="s">
        <v>414</v>
      </c>
      <c r="I474" s="213" t="s">
        <v>420</v>
      </c>
      <c r="J474" s="212"/>
      <c r="K474" s="212" t="s">
        <v>1097</v>
      </c>
      <c r="L474" s="214" t="s">
        <v>417</v>
      </c>
      <c r="M474" s="215">
        <v>14175</v>
      </c>
      <c r="N474" s="216">
        <v>14175</v>
      </c>
      <c r="O474" s="217"/>
      <c r="P474" s="217"/>
      <c r="Q474" s="218"/>
      <c r="R474" s="219" t="str">
        <f t="shared" si="7"/>
        <v/>
      </c>
    </row>
    <row r="475" spans="1:18">
      <c r="A475" s="208">
        <v>19001474</v>
      </c>
      <c r="B475" s="209">
        <v>20001474</v>
      </c>
      <c r="C475" s="210"/>
      <c r="D475" s="210"/>
      <c r="E475" s="229" t="s">
        <v>167</v>
      </c>
      <c r="F475" s="229" t="s">
        <v>990</v>
      </c>
      <c r="G475" s="224" t="s">
        <v>394</v>
      </c>
      <c r="H475" s="226" t="s">
        <v>422</v>
      </c>
      <c r="I475" s="213" t="s">
        <v>422</v>
      </c>
      <c r="J475" s="212"/>
      <c r="K475" s="212" t="s">
        <v>1098</v>
      </c>
      <c r="L475" s="214" t="s">
        <v>173</v>
      </c>
      <c r="M475" s="215">
        <v>2559</v>
      </c>
      <c r="N475" s="216">
        <v>2559</v>
      </c>
      <c r="O475" s="217"/>
      <c r="P475" s="217"/>
      <c r="Q475" s="218"/>
      <c r="R475" s="219" t="str">
        <f t="shared" si="7"/>
        <v/>
      </c>
    </row>
    <row r="476" spans="1:18">
      <c r="A476" s="208">
        <v>19001475</v>
      </c>
      <c r="B476" s="209">
        <v>20001475</v>
      </c>
      <c r="C476" s="210"/>
      <c r="D476" s="210"/>
      <c r="E476" s="229" t="s">
        <v>167</v>
      </c>
      <c r="F476" s="229" t="s">
        <v>990</v>
      </c>
      <c r="G476" s="224" t="s">
        <v>394</v>
      </c>
      <c r="H476" s="225" t="s">
        <v>424</v>
      </c>
      <c r="I476" s="213" t="s">
        <v>425</v>
      </c>
      <c r="J476" s="212"/>
      <c r="K476" s="212" t="s">
        <v>1099</v>
      </c>
      <c r="L476" s="214" t="s">
        <v>173</v>
      </c>
      <c r="M476" s="215">
        <v>33513</v>
      </c>
      <c r="N476" s="216">
        <v>33513</v>
      </c>
      <c r="O476" s="217"/>
      <c r="P476" s="217"/>
      <c r="Q476" s="218"/>
      <c r="R476" s="219" t="str">
        <f t="shared" si="7"/>
        <v/>
      </c>
    </row>
    <row r="477" spans="1:18">
      <c r="A477" s="208">
        <v>19001476</v>
      </c>
      <c r="B477" s="209">
        <v>20001476</v>
      </c>
      <c r="C477" s="210"/>
      <c r="D477" s="210"/>
      <c r="E477" s="229" t="s">
        <v>167</v>
      </c>
      <c r="F477" s="229" t="s">
        <v>990</v>
      </c>
      <c r="G477" s="224" t="s">
        <v>394</v>
      </c>
      <c r="H477" s="225" t="s">
        <v>424</v>
      </c>
      <c r="I477" s="213" t="s">
        <v>427</v>
      </c>
      <c r="J477" s="212"/>
      <c r="K477" s="212" t="s">
        <v>1100</v>
      </c>
      <c r="L477" s="214" t="s">
        <v>173</v>
      </c>
      <c r="M477" s="215">
        <v>15354</v>
      </c>
      <c r="N477" s="216">
        <v>15354</v>
      </c>
      <c r="O477" s="217"/>
      <c r="P477" s="217"/>
      <c r="Q477" s="218"/>
      <c r="R477" s="219" t="str">
        <f t="shared" si="7"/>
        <v/>
      </c>
    </row>
    <row r="478" spans="1:18">
      <c r="A478" s="208">
        <v>19001477</v>
      </c>
      <c r="B478" s="209">
        <v>20001477</v>
      </c>
      <c r="C478" s="210"/>
      <c r="D478" s="210"/>
      <c r="E478" s="229" t="s">
        <v>167</v>
      </c>
      <c r="F478" s="229" t="s">
        <v>990</v>
      </c>
      <c r="G478" s="224" t="s">
        <v>394</v>
      </c>
      <c r="H478" s="225" t="s">
        <v>424</v>
      </c>
      <c r="I478" s="213" t="s">
        <v>429</v>
      </c>
      <c r="J478" s="212"/>
      <c r="K478" s="212" t="s">
        <v>1101</v>
      </c>
      <c r="L478" s="214" t="s">
        <v>173</v>
      </c>
      <c r="M478" s="215">
        <v>15033</v>
      </c>
      <c r="N478" s="216">
        <v>15033</v>
      </c>
      <c r="O478" s="217"/>
      <c r="P478" s="217"/>
      <c r="Q478" s="218"/>
      <c r="R478" s="219" t="str">
        <f t="shared" si="7"/>
        <v/>
      </c>
    </row>
    <row r="479" spans="1:18">
      <c r="A479" s="208">
        <v>19001478</v>
      </c>
      <c r="B479" s="209">
        <v>20001478</v>
      </c>
      <c r="C479" s="210"/>
      <c r="D479" s="210"/>
      <c r="E479" s="229" t="s">
        <v>167</v>
      </c>
      <c r="F479" s="229" t="s">
        <v>990</v>
      </c>
      <c r="G479" s="224" t="s">
        <v>394</v>
      </c>
      <c r="H479" s="225" t="s">
        <v>424</v>
      </c>
      <c r="I479" s="213" t="s">
        <v>431</v>
      </c>
      <c r="J479" s="212"/>
      <c r="K479" s="212" t="s">
        <v>1102</v>
      </c>
      <c r="L479" s="214" t="s">
        <v>173</v>
      </c>
      <c r="M479" s="215">
        <v>4903</v>
      </c>
      <c r="N479" s="216">
        <v>4903</v>
      </c>
      <c r="O479" s="217"/>
      <c r="P479" s="217"/>
      <c r="Q479" s="218"/>
      <c r="R479" s="219" t="str">
        <f t="shared" si="7"/>
        <v/>
      </c>
    </row>
    <row r="480" spans="1:18">
      <c r="A480" s="208">
        <v>19001479</v>
      </c>
      <c r="B480" s="209">
        <v>20001479</v>
      </c>
      <c r="C480" s="210"/>
      <c r="D480" s="210"/>
      <c r="E480" s="229" t="s">
        <v>167</v>
      </c>
      <c r="F480" s="229" t="s">
        <v>990</v>
      </c>
      <c r="G480" s="224" t="s">
        <v>433</v>
      </c>
      <c r="H480" s="225" t="s">
        <v>434</v>
      </c>
      <c r="I480" s="213" t="s">
        <v>435</v>
      </c>
      <c r="J480" s="212"/>
      <c r="K480" s="212" t="s">
        <v>1103</v>
      </c>
      <c r="L480" s="214" t="s">
        <v>173</v>
      </c>
      <c r="M480" s="215">
        <v>210465</v>
      </c>
      <c r="N480" s="216">
        <v>210465</v>
      </c>
      <c r="O480" s="217"/>
      <c r="P480" s="217"/>
      <c r="Q480" s="218"/>
      <c r="R480" s="219" t="str">
        <f t="shared" si="7"/>
        <v/>
      </c>
    </row>
    <row r="481" spans="1:18">
      <c r="A481" s="208">
        <v>19001480</v>
      </c>
      <c r="B481" s="209">
        <v>20001480</v>
      </c>
      <c r="C481" s="210"/>
      <c r="D481" s="210"/>
      <c r="E481" s="229" t="s">
        <v>167</v>
      </c>
      <c r="F481" s="229" t="s">
        <v>990</v>
      </c>
      <c r="G481" s="224" t="s">
        <v>433</v>
      </c>
      <c r="H481" s="225" t="s">
        <v>434</v>
      </c>
      <c r="I481" s="213" t="s">
        <v>437</v>
      </c>
      <c r="J481" s="212"/>
      <c r="K481" s="212" t="s">
        <v>1104</v>
      </c>
      <c r="L481" s="214" t="s">
        <v>173</v>
      </c>
      <c r="M481" s="215">
        <v>128453</v>
      </c>
      <c r="N481" s="216">
        <v>128453</v>
      </c>
      <c r="O481" s="217"/>
      <c r="P481" s="217"/>
      <c r="Q481" s="218"/>
      <c r="R481" s="219" t="str">
        <f t="shared" si="7"/>
        <v/>
      </c>
    </row>
    <row r="482" spans="1:18">
      <c r="A482" s="208">
        <v>19001481</v>
      </c>
      <c r="B482" s="209">
        <v>20001481</v>
      </c>
      <c r="C482" s="210"/>
      <c r="D482" s="210"/>
      <c r="E482" s="229" t="s">
        <v>167</v>
      </c>
      <c r="F482" s="229" t="s">
        <v>990</v>
      </c>
      <c r="G482" s="224" t="s">
        <v>433</v>
      </c>
      <c r="H482" s="225" t="s">
        <v>434</v>
      </c>
      <c r="I482" s="213" t="s">
        <v>439</v>
      </c>
      <c r="J482" s="212"/>
      <c r="K482" s="212" t="s">
        <v>1105</v>
      </c>
      <c r="L482" s="214" t="s">
        <v>173</v>
      </c>
      <c r="M482" s="215">
        <v>94794</v>
      </c>
      <c r="N482" s="216">
        <v>94794</v>
      </c>
      <c r="O482" s="217"/>
      <c r="P482" s="217"/>
      <c r="Q482" s="218"/>
      <c r="R482" s="219" t="str">
        <f t="shared" si="7"/>
        <v/>
      </c>
    </row>
    <row r="483" spans="1:18">
      <c r="A483" s="208">
        <v>19001482</v>
      </c>
      <c r="B483" s="209">
        <v>20001482</v>
      </c>
      <c r="C483" s="210"/>
      <c r="D483" s="210"/>
      <c r="E483" s="229" t="s">
        <v>167</v>
      </c>
      <c r="F483" s="229" t="s">
        <v>990</v>
      </c>
      <c r="G483" s="224" t="s">
        <v>433</v>
      </c>
      <c r="H483" s="225" t="s">
        <v>441</v>
      </c>
      <c r="I483" s="213" t="s">
        <v>442</v>
      </c>
      <c r="J483" s="212"/>
      <c r="K483" s="212" t="s">
        <v>1106</v>
      </c>
      <c r="L483" s="214" t="s">
        <v>173</v>
      </c>
      <c r="M483" s="215">
        <v>596631</v>
      </c>
      <c r="N483" s="216">
        <v>596631</v>
      </c>
      <c r="O483" s="217"/>
      <c r="P483" s="217"/>
      <c r="Q483" s="218"/>
      <c r="R483" s="219" t="str">
        <f t="shared" si="7"/>
        <v/>
      </c>
    </row>
    <row r="484" spans="1:18">
      <c r="A484" s="208">
        <v>19001483</v>
      </c>
      <c r="B484" s="209">
        <v>20001483</v>
      </c>
      <c r="C484" s="210"/>
      <c r="D484" s="210"/>
      <c r="E484" s="229" t="s">
        <v>167</v>
      </c>
      <c r="F484" s="229" t="s">
        <v>990</v>
      </c>
      <c r="G484" s="224" t="s">
        <v>433</v>
      </c>
      <c r="H484" s="225" t="s">
        <v>441</v>
      </c>
      <c r="I484" s="213" t="s">
        <v>444</v>
      </c>
      <c r="J484" s="212"/>
      <c r="K484" s="212" t="s">
        <v>1107</v>
      </c>
      <c r="L484" s="214" t="s">
        <v>173</v>
      </c>
      <c r="M484" s="215">
        <v>1307927</v>
      </c>
      <c r="N484" s="216">
        <v>1307927</v>
      </c>
      <c r="O484" s="217"/>
      <c r="P484" s="217"/>
      <c r="Q484" s="218"/>
      <c r="R484" s="219" t="str">
        <f t="shared" si="7"/>
        <v/>
      </c>
    </row>
    <row r="485" spans="1:18">
      <c r="A485" s="208">
        <v>19001484</v>
      </c>
      <c r="B485" s="209">
        <v>20001484</v>
      </c>
      <c r="C485" s="210"/>
      <c r="D485" s="210"/>
      <c r="E485" s="229" t="s">
        <v>167</v>
      </c>
      <c r="F485" s="229" t="s">
        <v>990</v>
      </c>
      <c r="G485" s="224" t="s">
        <v>433</v>
      </c>
      <c r="H485" s="225" t="s">
        <v>441</v>
      </c>
      <c r="I485" s="213" t="s">
        <v>446</v>
      </c>
      <c r="J485" s="212"/>
      <c r="K485" s="212" t="s">
        <v>1108</v>
      </c>
      <c r="L485" s="214" t="s">
        <v>173</v>
      </c>
      <c r="M485" s="215">
        <v>191251</v>
      </c>
      <c r="N485" s="216">
        <v>191251</v>
      </c>
      <c r="O485" s="217"/>
      <c r="P485" s="217"/>
      <c r="Q485" s="218"/>
      <c r="R485" s="219" t="str">
        <f t="shared" si="7"/>
        <v/>
      </c>
    </row>
    <row r="486" spans="1:18">
      <c r="A486" s="208">
        <v>19001485</v>
      </c>
      <c r="B486" s="209">
        <v>20001485</v>
      </c>
      <c r="C486" s="210"/>
      <c r="D486" s="210"/>
      <c r="E486" s="229" t="s">
        <v>167</v>
      </c>
      <c r="F486" s="229" t="s">
        <v>990</v>
      </c>
      <c r="G486" s="224" t="s">
        <v>433</v>
      </c>
      <c r="H486" s="225" t="s">
        <v>441</v>
      </c>
      <c r="I486" s="213" t="s">
        <v>448</v>
      </c>
      <c r="J486" s="212"/>
      <c r="K486" s="212" t="s">
        <v>1109</v>
      </c>
      <c r="L486" s="214" t="s">
        <v>173</v>
      </c>
      <c r="M486" s="215">
        <v>200664</v>
      </c>
      <c r="N486" s="216">
        <v>200664</v>
      </c>
      <c r="O486" s="217"/>
      <c r="P486" s="217"/>
      <c r="Q486" s="218"/>
      <c r="R486" s="219" t="str">
        <f t="shared" si="7"/>
        <v/>
      </c>
    </row>
    <row r="487" spans="1:18">
      <c r="A487" s="208">
        <v>19001486</v>
      </c>
      <c r="B487" s="209">
        <v>20001486</v>
      </c>
      <c r="C487" s="210"/>
      <c r="D487" s="210"/>
      <c r="E487" s="229" t="s">
        <v>167</v>
      </c>
      <c r="F487" s="229" t="s">
        <v>990</v>
      </c>
      <c r="G487" s="224" t="s">
        <v>433</v>
      </c>
      <c r="H487" s="225" t="s">
        <v>441</v>
      </c>
      <c r="I487" s="213" t="s">
        <v>450</v>
      </c>
      <c r="J487" s="212"/>
      <c r="K487" s="212" t="s">
        <v>1110</v>
      </c>
      <c r="L487" s="214" t="s">
        <v>173</v>
      </c>
      <c r="M487" s="215">
        <v>254107</v>
      </c>
      <c r="N487" s="216">
        <v>254107</v>
      </c>
      <c r="O487" s="217"/>
      <c r="P487" s="217"/>
      <c r="Q487" s="218"/>
      <c r="R487" s="219" t="str">
        <f t="shared" si="7"/>
        <v/>
      </c>
    </row>
    <row r="488" spans="1:18">
      <c r="A488" s="208">
        <v>19001487</v>
      </c>
      <c r="B488" s="209">
        <v>20001487</v>
      </c>
      <c r="C488" s="210"/>
      <c r="D488" s="210"/>
      <c r="E488" s="229" t="s">
        <v>167</v>
      </c>
      <c r="F488" s="229" t="s">
        <v>990</v>
      </c>
      <c r="G488" s="224" t="s">
        <v>433</v>
      </c>
      <c r="H488" s="225" t="s">
        <v>452</v>
      </c>
      <c r="I488" s="213" t="s">
        <v>453</v>
      </c>
      <c r="J488" s="212"/>
      <c r="K488" s="212" t="s">
        <v>1111</v>
      </c>
      <c r="L488" s="214" t="s">
        <v>173</v>
      </c>
      <c r="M488" s="215">
        <v>146541</v>
      </c>
      <c r="N488" s="216">
        <v>146541</v>
      </c>
      <c r="O488" s="217"/>
      <c r="P488" s="217"/>
      <c r="Q488" s="218"/>
      <c r="R488" s="219" t="str">
        <f t="shared" si="7"/>
        <v/>
      </c>
    </row>
    <row r="489" spans="1:18">
      <c r="A489" s="208">
        <v>19001488</v>
      </c>
      <c r="B489" s="209">
        <v>20001488</v>
      </c>
      <c r="C489" s="210"/>
      <c r="D489" s="210"/>
      <c r="E489" s="229" t="s">
        <v>167</v>
      </c>
      <c r="F489" s="229" t="s">
        <v>990</v>
      </c>
      <c r="G489" s="224" t="s">
        <v>433</v>
      </c>
      <c r="H489" s="225" t="s">
        <v>452</v>
      </c>
      <c r="I489" s="213" t="s">
        <v>455</v>
      </c>
      <c r="J489" s="212"/>
      <c r="K489" s="212" t="s">
        <v>1112</v>
      </c>
      <c r="L489" s="214" t="s">
        <v>173</v>
      </c>
      <c r="M489" s="215">
        <v>102803</v>
      </c>
      <c r="N489" s="216">
        <v>102803</v>
      </c>
      <c r="O489" s="217"/>
      <c r="P489" s="217"/>
      <c r="Q489" s="218"/>
      <c r="R489" s="219" t="str">
        <f t="shared" si="7"/>
        <v/>
      </c>
    </row>
    <row r="490" spans="1:18">
      <c r="A490" s="208">
        <v>19001489</v>
      </c>
      <c r="B490" s="209">
        <v>20001489</v>
      </c>
      <c r="C490" s="210"/>
      <c r="D490" s="210"/>
      <c r="E490" s="229" t="s">
        <v>167</v>
      </c>
      <c r="F490" s="229" t="s">
        <v>990</v>
      </c>
      <c r="G490" s="224" t="s">
        <v>433</v>
      </c>
      <c r="H490" s="225" t="s">
        <v>452</v>
      </c>
      <c r="I490" s="213" t="s">
        <v>457</v>
      </c>
      <c r="J490" s="212"/>
      <c r="K490" s="212" t="s">
        <v>1113</v>
      </c>
      <c r="L490" s="214" t="s">
        <v>173</v>
      </c>
      <c r="M490" s="215">
        <v>35552</v>
      </c>
      <c r="N490" s="216">
        <v>35552</v>
      </c>
      <c r="O490" s="217"/>
      <c r="P490" s="217"/>
      <c r="Q490" s="218"/>
      <c r="R490" s="219" t="str">
        <f t="shared" si="7"/>
        <v/>
      </c>
    </row>
    <row r="491" spans="1:18">
      <c r="A491" s="208">
        <v>19001490</v>
      </c>
      <c r="B491" s="209">
        <v>20001490</v>
      </c>
      <c r="C491" s="210"/>
      <c r="D491" s="210"/>
      <c r="E491" s="229" t="s">
        <v>167</v>
      </c>
      <c r="F491" s="229" t="s">
        <v>990</v>
      </c>
      <c r="G491" s="224" t="s">
        <v>433</v>
      </c>
      <c r="H491" s="225" t="s">
        <v>452</v>
      </c>
      <c r="I491" s="213" t="s">
        <v>459</v>
      </c>
      <c r="J491" s="212"/>
      <c r="K491" s="212" t="s">
        <v>1114</v>
      </c>
      <c r="L491" s="214" t="s">
        <v>173</v>
      </c>
      <c r="M491" s="215">
        <v>35032</v>
      </c>
      <c r="N491" s="216">
        <v>35032</v>
      </c>
      <c r="O491" s="217"/>
      <c r="P491" s="217"/>
      <c r="Q491" s="218"/>
      <c r="R491" s="219" t="str">
        <f t="shared" si="7"/>
        <v/>
      </c>
    </row>
    <row r="492" spans="1:18">
      <c r="A492" s="208">
        <v>19001491</v>
      </c>
      <c r="B492" s="209">
        <v>20001491</v>
      </c>
      <c r="C492" s="210"/>
      <c r="D492" s="210"/>
      <c r="E492" s="229" t="s">
        <v>167</v>
      </c>
      <c r="F492" s="229" t="s">
        <v>990</v>
      </c>
      <c r="G492" s="224" t="s">
        <v>433</v>
      </c>
      <c r="H492" s="225" t="s">
        <v>452</v>
      </c>
      <c r="I492" s="213" t="s">
        <v>461</v>
      </c>
      <c r="J492" s="212"/>
      <c r="K492" s="212" t="s">
        <v>1115</v>
      </c>
      <c r="L492" s="214" t="s">
        <v>173</v>
      </c>
      <c r="M492" s="215">
        <v>9329</v>
      </c>
      <c r="N492" s="216">
        <v>9329</v>
      </c>
      <c r="O492" s="217"/>
      <c r="P492" s="217"/>
      <c r="Q492" s="218"/>
      <c r="R492" s="219" t="str">
        <f t="shared" si="7"/>
        <v/>
      </c>
    </row>
    <row r="493" spans="1:18">
      <c r="A493" s="208">
        <v>19001492</v>
      </c>
      <c r="B493" s="209">
        <v>20001492</v>
      </c>
      <c r="C493" s="210"/>
      <c r="D493" s="210"/>
      <c r="E493" s="229" t="s">
        <v>167</v>
      </c>
      <c r="F493" s="229" t="s">
        <v>990</v>
      </c>
      <c r="G493" s="224" t="s">
        <v>433</v>
      </c>
      <c r="H493" s="225" t="s">
        <v>452</v>
      </c>
      <c r="I493" s="213" t="s">
        <v>463</v>
      </c>
      <c r="J493" s="212"/>
      <c r="K493" s="212" t="s">
        <v>1116</v>
      </c>
      <c r="L493" s="214" t="s">
        <v>173</v>
      </c>
      <c r="M493" s="215">
        <v>9285</v>
      </c>
      <c r="N493" s="216">
        <v>9285</v>
      </c>
      <c r="O493" s="217"/>
      <c r="P493" s="217"/>
      <c r="Q493" s="218"/>
      <c r="R493" s="219" t="str">
        <f t="shared" si="7"/>
        <v/>
      </c>
    </row>
    <row r="494" spans="1:18">
      <c r="A494" s="208">
        <v>19001493</v>
      </c>
      <c r="B494" s="209">
        <v>20001493</v>
      </c>
      <c r="C494" s="210"/>
      <c r="D494" s="210"/>
      <c r="E494" s="229" t="s">
        <v>167</v>
      </c>
      <c r="F494" s="229" t="s">
        <v>990</v>
      </c>
      <c r="G494" s="224" t="s">
        <v>433</v>
      </c>
      <c r="H494" s="225" t="s">
        <v>465</v>
      </c>
      <c r="I494" s="213" t="s">
        <v>466</v>
      </c>
      <c r="J494" s="212"/>
      <c r="K494" s="212" t="s">
        <v>1117</v>
      </c>
      <c r="L494" s="214" t="s">
        <v>173</v>
      </c>
      <c r="M494" s="215">
        <v>80686</v>
      </c>
      <c r="N494" s="216">
        <v>80686</v>
      </c>
      <c r="O494" s="217"/>
      <c r="P494" s="217"/>
      <c r="Q494" s="218"/>
      <c r="R494" s="219" t="str">
        <f t="shared" si="7"/>
        <v/>
      </c>
    </row>
    <row r="495" spans="1:18">
      <c r="A495" s="208">
        <v>19001494</v>
      </c>
      <c r="B495" s="209">
        <v>20001494</v>
      </c>
      <c r="C495" s="210"/>
      <c r="D495" s="210"/>
      <c r="E495" s="229" t="s">
        <v>167</v>
      </c>
      <c r="F495" s="229" t="s">
        <v>990</v>
      </c>
      <c r="G495" s="224" t="s">
        <v>433</v>
      </c>
      <c r="H495" s="225" t="s">
        <v>465</v>
      </c>
      <c r="I495" s="213" t="s">
        <v>468</v>
      </c>
      <c r="J495" s="212"/>
      <c r="K495" s="212" t="s">
        <v>1118</v>
      </c>
      <c r="L495" s="214" t="s">
        <v>173</v>
      </c>
      <c r="M495" s="215">
        <v>1850</v>
      </c>
      <c r="N495" s="216">
        <v>1850</v>
      </c>
      <c r="O495" s="217"/>
      <c r="P495" s="217"/>
      <c r="Q495" s="218"/>
      <c r="R495" s="219" t="str">
        <f t="shared" si="7"/>
        <v/>
      </c>
    </row>
    <row r="496" spans="1:18">
      <c r="A496" s="208">
        <v>19001495</v>
      </c>
      <c r="B496" s="209">
        <v>20001495</v>
      </c>
      <c r="C496" s="210"/>
      <c r="D496" s="210"/>
      <c r="E496" s="229" t="s">
        <v>167</v>
      </c>
      <c r="F496" s="229" t="s">
        <v>990</v>
      </c>
      <c r="G496" s="224" t="s">
        <v>433</v>
      </c>
      <c r="H496" s="225" t="s">
        <v>465</v>
      </c>
      <c r="I496" s="213" t="s">
        <v>470</v>
      </c>
      <c r="J496" s="212"/>
      <c r="K496" s="212" t="s">
        <v>1119</v>
      </c>
      <c r="L496" s="214" t="s">
        <v>173</v>
      </c>
      <c r="M496" s="215">
        <v>94979</v>
      </c>
      <c r="N496" s="216">
        <v>94979</v>
      </c>
      <c r="O496" s="217"/>
      <c r="P496" s="217"/>
      <c r="Q496" s="218"/>
      <c r="R496" s="219" t="str">
        <f t="shared" si="7"/>
        <v/>
      </c>
    </row>
    <row r="497" spans="1:18">
      <c r="A497" s="208">
        <v>19001496</v>
      </c>
      <c r="B497" s="209">
        <v>20001496</v>
      </c>
      <c r="C497" s="210"/>
      <c r="D497" s="210"/>
      <c r="E497" s="229" t="s">
        <v>167</v>
      </c>
      <c r="F497" s="229" t="s">
        <v>990</v>
      </c>
      <c r="G497" s="224" t="s">
        <v>433</v>
      </c>
      <c r="H497" s="226" t="s">
        <v>472</v>
      </c>
      <c r="I497" s="213" t="s">
        <v>473</v>
      </c>
      <c r="J497" s="212"/>
      <c r="K497" s="212" t="s">
        <v>1120</v>
      </c>
      <c r="L497" s="214" t="s">
        <v>173</v>
      </c>
      <c r="M497" s="215">
        <v>14207</v>
      </c>
      <c r="N497" s="216">
        <v>14207</v>
      </c>
      <c r="O497" s="217"/>
      <c r="P497" s="217"/>
      <c r="Q497" s="218"/>
      <c r="R497" s="219" t="str">
        <f t="shared" si="7"/>
        <v/>
      </c>
    </row>
    <row r="498" spans="1:18">
      <c r="A498" s="208">
        <v>19001497</v>
      </c>
      <c r="B498" s="209">
        <v>20001497</v>
      </c>
      <c r="C498" s="210"/>
      <c r="D498" s="210"/>
      <c r="E498" s="229" t="s">
        <v>167</v>
      </c>
      <c r="F498" s="229" t="s">
        <v>990</v>
      </c>
      <c r="G498" s="224" t="s">
        <v>433</v>
      </c>
      <c r="H498" s="226" t="s">
        <v>475</v>
      </c>
      <c r="I498" s="213" t="s">
        <v>475</v>
      </c>
      <c r="J498" s="212"/>
      <c r="K498" s="212" t="s">
        <v>1121</v>
      </c>
      <c r="L498" s="214" t="s">
        <v>173</v>
      </c>
      <c r="M498" s="215">
        <v>465</v>
      </c>
      <c r="N498" s="216">
        <v>465</v>
      </c>
      <c r="O498" s="217"/>
      <c r="P498" s="217"/>
      <c r="Q498" s="218"/>
      <c r="R498" s="219" t="str">
        <f t="shared" si="7"/>
        <v/>
      </c>
    </row>
    <row r="499" spans="1:18">
      <c r="A499" s="208">
        <v>19001498</v>
      </c>
      <c r="B499" s="209">
        <v>20001498</v>
      </c>
      <c r="C499" s="210"/>
      <c r="D499" s="210"/>
      <c r="E499" s="229" t="s">
        <v>167</v>
      </c>
      <c r="F499" s="229" t="s">
        <v>990</v>
      </c>
      <c r="G499" s="224" t="s">
        <v>433</v>
      </c>
      <c r="H499" s="226" t="s">
        <v>477</v>
      </c>
      <c r="I499" s="213" t="s">
        <v>477</v>
      </c>
      <c r="J499" s="212"/>
      <c r="K499" s="212" t="s">
        <v>1122</v>
      </c>
      <c r="L499" s="214" t="s">
        <v>173</v>
      </c>
      <c r="M499" s="215">
        <v>240</v>
      </c>
      <c r="N499" s="216">
        <v>240</v>
      </c>
      <c r="O499" s="217"/>
      <c r="P499" s="217"/>
      <c r="Q499" s="218"/>
      <c r="R499" s="219" t="str">
        <f t="shared" si="7"/>
        <v/>
      </c>
    </row>
    <row r="500" spans="1:18">
      <c r="A500" s="208">
        <v>19001499</v>
      </c>
      <c r="B500" s="209">
        <v>20001499</v>
      </c>
      <c r="C500" s="210"/>
      <c r="D500" s="210"/>
      <c r="E500" s="229" t="s">
        <v>167</v>
      </c>
      <c r="F500" s="229" t="s">
        <v>990</v>
      </c>
      <c r="G500" s="224" t="s">
        <v>433</v>
      </c>
      <c r="H500" s="226" t="s">
        <v>479</v>
      </c>
      <c r="I500" s="213" t="s">
        <v>480</v>
      </c>
      <c r="J500" s="212"/>
      <c r="K500" s="212" t="s">
        <v>1123</v>
      </c>
      <c r="L500" s="214" t="s">
        <v>173</v>
      </c>
      <c r="M500" s="215">
        <v>132</v>
      </c>
      <c r="N500" s="216">
        <v>132</v>
      </c>
      <c r="O500" s="217"/>
      <c r="P500" s="217"/>
      <c r="Q500" s="218"/>
      <c r="R500" s="219" t="str">
        <f t="shared" si="7"/>
        <v/>
      </c>
    </row>
    <row r="501" spans="1:18">
      <c r="A501" s="208">
        <v>19001500</v>
      </c>
      <c r="B501" s="209">
        <v>20001500</v>
      </c>
      <c r="C501" s="210"/>
      <c r="D501" s="210"/>
      <c r="E501" s="229" t="s">
        <v>167</v>
      </c>
      <c r="F501" s="229" t="s">
        <v>990</v>
      </c>
      <c r="G501" s="224" t="s">
        <v>433</v>
      </c>
      <c r="H501" s="228" t="s">
        <v>479</v>
      </c>
      <c r="I501" s="213" t="s">
        <v>482</v>
      </c>
      <c r="J501" s="212"/>
      <c r="K501" s="212" t="s">
        <v>1124</v>
      </c>
      <c r="L501" s="214" t="s">
        <v>173</v>
      </c>
      <c r="M501" s="215">
        <v>82</v>
      </c>
      <c r="N501" s="216">
        <v>82</v>
      </c>
      <c r="O501" s="217"/>
      <c r="P501" s="217"/>
      <c r="Q501" s="218"/>
      <c r="R501" s="219" t="str">
        <f t="shared" si="7"/>
        <v/>
      </c>
    </row>
    <row r="502" spans="1:18">
      <c r="A502" s="208">
        <v>19001501</v>
      </c>
      <c r="B502" s="209">
        <v>20001501</v>
      </c>
      <c r="C502" s="210"/>
      <c r="D502" s="210"/>
      <c r="E502" s="229" t="s">
        <v>167</v>
      </c>
      <c r="F502" s="229" t="s">
        <v>990</v>
      </c>
      <c r="G502" s="224" t="s">
        <v>433</v>
      </c>
      <c r="H502" s="225" t="s">
        <v>484</v>
      </c>
      <c r="I502" s="213" t="s">
        <v>485</v>
      </c>
      <c r="J502" s="212"/>
      <c r="K502" s="212" t="s">
        <v>1125</v>
      </c>
      <c r="L502" s="214" t="s">
        <v>173</v>
      </c>
      <c r="M502" s="215">
        <v>234</v>
      </c>
      <c r="N502" s="216">
        <v>234</v>
      </c>
      <c r="O502" s="217"/>
      <c r="P502" s="217"/>
      <c r="Q502" s="218"/>
      <c r="R502" s="219" t="str">
        <f t="shared" si="7"/>
        <v/>
      </c>
    </row>
    <row r="503" spans="1:18">
      <c r="A503" s="208">
        <v>19001502</v>
      </c>
      <c r="B503" s="209">
        <v>20001502</v>
      </c>
      <c r="C503" s="210"/>
      <c r="D503" s="210"/>
      <c r="E503" s="229" t="s">
        <v>167</v>
      </c>
      <c r="F503" s="229" t="s">
        <v>990</v>
      </c>
      <c r="G503" s="224" t="s">
        <v>433</v>
      </c>
      <c r="H503" s="225" t="s">
        <v>484</v>
      </c>
      <c r="I503" s="213" t="s">
        <v>487</v>
      </c>
      <c r="J503" s="212"/>
      <c r="K503" s="212" t="s">
        <v>1126</v>
      </c>
      <c r="L503" s="214" t="s">
        <v>173</v>
      </c>
      <c r="M503" s="215">
        <v>168</v>
      </c>
      <c r="N503" s="216">
        <v>168</v>
      </c>
      <c r="O503" s="217"/>
      <c r="P503" s="217"/>
      <c r="Q503" s="218"/>
      <c r="R503" s="219" t="str">
        <f t="shared" si="7"/>
        <v/>
      </c>
    </row>
    <row r="504" spans="1:18">
      <c r="A504" s="208">
        <v>19001503</v>
      </c>
      <c r="B504" s="209">
        <v>20001503</v>
      </c>
      <c r="C504" s="210"/>
      <c r="D504" s="210"/>
      <c r="E504" s="229" t="s">
        <v>167</v>
      </c>
      <c r="F504" s="229" t="s">
        <v>990</v>
      </c>
      <c r="G504" s="224" t="s">
        <v>433</v>
      </c>
      <c r="H504" s="226" t="s">
        <v>489</v>
      </c>
      <c r="I504" s="213" t="s">
        <v>489</v>
      </c>
      <c r="J504" s="212"/>
      <c r="K504" s="212" t="s">
        <v>1127</v>
      </c>
      <c r="L504" s="214" t="s">
        <v>173</v>
      </c>
      <c r="M504" s="215">
        <v>467</v>
      </c>
      <c r="N504" s="216">
        <v>467</v>
      </c>
      <c r="O504" s="217"/>
      <c r="P504" s="217"/>
      <c r="Q504" s="218" t="s">
        <v>491</v>
      </c>
      <c r="R504" s="219">
        <f t="shared" si="7"/>
        <v>341</v>
      </c>
    </row>
    <row r="505" spans="1:18">
      <c r="A505" s="208">
        <v>19001504</v>
      </c>
      <c r="B505" s="209">
        <v>20001504</v>
      </c>
      <c r="C505" s="210"/>
      <c r="D505" s="210"/>
      <c r="E505" s="229" t="s">
        <v>167</v>
      </c>
      <c r="F505" s="229" t="s">
        <v>990</v>
      </c>
      <c r="G505" s="224" t="s">
        <v>492</v>
      </c>
      <c r="H505" s="225" t="s">
        <v>493</v>
      </c>
      <c r="I505" s="213" t="s">
        <v>494</v>
      </c>
      <c r="J505" s="212"/>
      <c r="K505" s="212" t="s">
        <v>1128</v>
      </c>
      <c r="L505" s="214" t="s">
        <v>173</v>
      </c>
      <c r="M505" s="215">
        <v>14212</v>
      </c>
      <c r="N505" s="216">
        <v>14212</v>
      </c>
      <c r="O505" s="217"/>
      <c r="P505" s="217"/>
      <c r="Q505" s="218"/>
      <c r="R505" s="219" t="str">
        <f t="shared" si="7"/>
        <v/>
      </c>
    </row>
    <row r="506" spans="1:18">
      <c r="A506" s="208">
        <v>19001505</v>
      </c>
      <c r="B506" s="209">
        <v>20001505</v>
      </c>
      <c r="C506" s="210"/>
      <c r="D506" s="210"/>
      <c r="E506" s="229" t="s">
        <v>167</v>
      </c>
      <c r="F506" s="229" t="s">
        <v>990</v>
      </c>
      <c r="G506" s="224" t="s">
        <v>492</v>
      </c>
      <c r="H506" s="225" t="s">
        <v>493</v>
      </c>
      <c r="I506" s="213" t="s">
        <v>496</v>
      </c>
      <c r="J506" s="212"/>
      <c r="K506" s="212" t="s">
        <v>1129</v>
      </c>
      <c r="L506" s="214" t="s">
        <v>173</v>
      </c>
      <c r="M506" s="215">
        <v>10471</v>
      </c>
      <c r="N506" s="216">
        <v>10471</v>
      </c>
      <c r="O506" s="217"/>
      <c r="P506" s="217"/>
      <c r="Q506" s="218"/>
      <c r="R506" s="219" t="str">
        <f t="shared" si="7"/>
        <v/>
      </c>
    </row>
    <row r="507" spans="1:18">
      <c r="A507" s="208">
        <v>19001506</v>
      </c>
      <c r="B507" s="209">
        <v>20001506</v>
      </c>
      <c r="C507" s="210"/>
      <c r="D507" s="210"/>
      <c r="E507" s="229" t="s">
        <v>167</v>
      </c>
      <c r="F507" s="229" t="s">
        <v>990</v>
      </c>
      <c r="G507" s="224" t="s">
        <v>492</v>
      </c>
      <c r="H507" s="225" t="s">
        <v>493</v>
      </c>
      <c r="I507" s="213" t="s">
        <v>498</v>
      </c>
      <c r="J507" s="212"/>
      <c r="K507" s="212" t="s">
        <v>1130</v>
      </c>
      <c r="L507" s="214" t="s">
        <v>173</v>
      </c>
      <c r="M507" s="215">
        <v>892</v>
      </c>
      <c r="N507" s="216">
        <v>892</v>
      </c>
      <c r="O507" s="217"/>
      <c r="P507" s="217"/>
      <c r="Q507" s="218"/>
      <c r="R507" s="219" t="str">
        <f t="shared" si="7"/>
        <v/>
      </c>
    </row>
    <row r="508" spans="1:18">
      <c r="A508" s="208">
        <v>19001507</v>
      </c>
      <c r="B508" s="209">
        <v>20001507</v>
      </c>
      <c r="C508" s="210"/>
      <c r="D508" s="210"/>
      <c r="E508" s="229" t="s">
        <v>167</v>
      </c>
      <c r="F508" s="229" t="s">
        <v>990</v>
      </c>
      <c r="G508" s="224" t="s">
        <v>492</v>
      </c>
      <c r="H508" s="225" t="s">
        <v>500</v>
      </c>
      <c r="I508" s="213" t="s">
        <v>501</v>
      </c>
      <c r="J508" s="212"/>
      <c r="K508" s="212" t="s">
        <v>1131</v>
      </c>
      <c r="L508" s="214" t="s">
        <v>173</v>
      </c>
      <c r="M508" s="215">
        <v>1177585</v>
      </c>
      <c r="N508" s="216">
        <v>1177585</v>
      </c>
      <c r="O508" s="217"/>
      <c r="P508" s="217"/>
      <c r="Q508" s="218"/>
      <c r="R508" s="219" t="str">
        <f t="shared" si="7"/>
        <v/>
      </c>
    </row>
    <row r="509" spans="1:18">
      <c r="A509" s="208">
        <v>19001508</v>
      </c>
      <c r="B509" s="209">
        <v>20001508</v>
      </c>
      <c r="C509" s="210"/>
      <c r="D509" s="210"/>
      <c r="E509" s="229" t="s">
        <v>167</v>
      </c>
      <c r="F509" s="229" t="s">
        <v>990</v>
      </c>
      <c r="G509" s="224" t="s">
        <v>492</v>
      </c>
      <c r="H509" s="225" t="s">
        <v>500</v>
      </c>
      <c r="I509" s="213" t="s">
        <v>503</v>
      </c>
      <c r="J509" s="212"/>
      <c r="K509" s="212" t="s">
        <v>1132</v>
      </c>
      <c r="L509" s="214" t="s">
        <v>173</v>
      </c>
      <c r="M509" s="215">
        <v>407093</v>
      </c>
      <c r="N509" s="216">
        <v>407093</v>
      </c>
      <c r="O509" s="217"/>
      <c r="P509" s="217"/>
      <c r="Q509" s="218"/>
      <c r="R509" s="219" t="str">
        <f t="shared" si="7"/>
        <v/>
      </c>
    </row>
    <row r="510" spans="1:18">
      <c r="A510" s="208">
        <v>19001509</v>
      </c>
      <c r="B510" s="209">
        <v>20001509</v>
      </c>
      <c r="C510" s="210"/>
      <c r="D510" s="210"/>
      <c r="E510" s="229" t="s">
        <v>167</v>
      </c>
      <c r="F510" s="229" t="s">
        <v>990</v>
      </c>
      <c r="G510" s="224" t="s">
        <v>492</v>
      </c>
      <c r="H510" s="225" t="s">
        <v>500</v>
      </c>
      <c r="I510" s="213" t="s">
        <v>505</v>
      </c>
      <c r="J510" s="212"/>
      <c r="K510" s="212" t="s">
        <v>1133</v>
      </c>
      <c r="L510" s="214" t="s">
        <v>173</v>
      </c>
      <c r="M510" s="215">
        <v>49166</v>
      </c>
      <c r="N510" s="216">
        <v>49166</v>
      </c>
      <c r="O510" s="217"/>
      <c r="P510" s="217"/>
      <c r="Q510" s="218"/>
      <c r="R510" s="219" t="str">
        <f t="shared" si="7"/>
        <v/>
      </c>
    </row>
    <row r="511" spans="1:18">
      <c r="A511" s="208">
        <v>19001510</v>
      </c>
      <c r="B511" s="209">
        <v>20001510</v>
      </c>
      <c r="C511" s="210"/>
      <c r="D511" s="210"/>
      <c r="E511" s="229" t="s">
        <v>167</v>
      </c>
      <c r="F511" s="229" t="s">
        <v>990</v>
      </c>
      <c r="G511" s="224" t="s">
        <v>492</v>
      </c>
      <c r="H511" s="225" t="s">
        <v>500</v>
      </c>
      <c r="I511" s="213" t="s">
        <v>507</v>
      </c>
      <c r="J511" s="212"/>
      <c r="K511" s="212" t="s">
        <v>1134</v>
      </c>
      <c r="L511" s="214" t="s">
        <v>173</v>
      </c>
      <c r="M511" s="215">
        <v>6221</v>
      </c>
      <c r="N511" s="216">
        <v>6221</v>
      </c>
      <c r="O511" s="217"/>
      <c r="P511" s="217"/>
      <c r="Q511" s="218"/>
      <c r="R511" s="219" t="str">
        <f t="shared" si="7"/>
        <v/>
      </c>
    </row>
    <row r="512" spans="1:18">
      <c r="A512" s="208">
        <v>19001511</v>
      </c>
      <c r="B512" s="209">
        <v>20001511</v>
      </c>
      <c r="C512" s="210"/>
      <c r="D512" s="210"/>
      <c r="E512" s="229" t="s">
        <v>167</v>
      </c>
      <c r="F512" s="229" t="s">
        <v>990</v>
      </c>
      <c r="G512" s="224" t="s">
        <v>492</v>
      </c>
      <c r="H512" s="225" t="s">
        <v>500</v>
      </c>
      <c r="I512" s="213" t="s">
        <v>509</v>
      </c>
      <c r="J512" s="212"/>
      <c r="K512" s="212" t="s">
        <v>1135</v>
      </c>
      <c r="L512" s="214" t="s">
        <v>173</v>
      </c>
      <c r="M512" s="215">
        <v>7774</v>
      </c>
      <c r="N512" s="216">
        <v>7774</v>
      </c>
      <c r="O512" s="217"/>
      <c r="P512" s="217"/>
      <c r="Q512" s="218"/>
      <c r="R512" s="219" t="str">
        <f t="shared" si="7"/>
        <v/>
      </c>
    </row>
    <row r="513" spans="1:18">
      <c r="A513" s="208">
        <v>19001512</v>
      </c>
      <c r="B513" s="209">
        <v>20001512</v>
      </c>
      <c r="C513" s="210"/>
      <c r="D513" s="210"/>
      <c r="E513" s="229" t="s">
        <v>167</v>
      </c>
      <c r="F513" s="229" t="s">
        <v>990</v>
      </c>
      <c r="G513" s="224" t="s">
        <v>492</v>
      </c>
      <c r="H513" s="225" t="s">
        <v>500</v>
      </c>
      <c r="I513" s="213" t="s">
        <v>511</v>
      </c>
      <c r="J513" s="212"/>
      <c r="K513" s="212" t="s">
        <v>1136</v>
      </c>
      <c r="L513" s="214" t="s">
        <v>173</v>
      </c>
      <c r="M513" s="215">
        <v>4539</v>
      </c>
      <c r="N513" s="216">
        <v>4539</v>
      </c>
      <c r="O513" s="217"/>
      <c r="P513" s="217"/>
      <c r="Q513" s="218"/>
      <c r="R513" s="219" t="str">
        <f t="shared" si="7"/>
        <v/>
      </c>
    </row>
    <row r="514" spans="1:18">
      <c r="A514" s="208">
        <v>19001513</v>
      </c>
      <c r="B514" s="209">
        <v>20001513</v>
      </c>
      <c r="C514" s="210"/>
      <c r="D514" s="210"/>
      <c r="E514" s="229" t="s">
        <v>167</v>
      </c>
      <c r="F514" s="229" t="s">
        <v>990</v>
      </c>
      <c r="G514" s="224" t="s">
        <v>492</v>
      </c>
      <c r="H514" s="225" t="s">
        <v>500</v>
      </c>
      <c r="I514" s="213" t="s">
        <v>513</v>
      </c>
      <c r="J514" s="212"/>
      <c r="K514" s="212" t="s">
        <v>1137</v>
      </c>
      <c r="L514" s="214" t="s">
        <v>173</v>
      </c>
      <c r="M514" s="215">
        <v>338</v>
      </c>
      <c r="N514" s="216">
        <v>338</v>
      </c>
      <c r="O514" s="217"/>
      <c r="P514" s="217"/>
      <c r="Q514" s="218"/>
      <c r="R514" s="219" t="str">
        <f t="shared" si="7"/>
        <v/>
      </c>
    </row>
    <row r="515" spans="1:18">
      <c r="A515" s="208">
        <v>19001514</v>
      </c>
      <c r="B515" s="209">
        <v>20001514</v>
      </c>
      <c r="C515" s="210"/>
      <c r="D515" s="210"/>
      <c r="E515" s="229" t="s">
        <v>167</v>
      </c>
      <c r="F515" s="229" t="s">
        <v>990</v>
      </c>
      <c r="G515" s="224" t="s">
        <v>492</v>
      </c>
      <c r="H515" s="225" t="s">
        <v>500</v>
      </c>
      <c r="I515" s="213" t="s">
        <v>515</v>
      </c>
      <c r="J515" s="212"/>
      <c r="K515" s="212" t="s">
        <v>1138</v>
      </c>
      <c r="L515" s="214" t="s">
        <v>173</v>
      </c>
      <c r="M515" s="215">
        <v>36985</v>
      </c>
      <c r="N515" s="216">
        <v>36985</v>
      </c>
      <c r="O515" s="217"/>
      <c r="P515" s="217"/>
      <c r="Q515" s="218"/>
      <c r="R515" s="219" t="str">
        <f t="shared" ref="R515:R578" si="8">IF(Q515="유지보수",INT(N515*$T$2*$T$3),IF(Q515="단순정비",INT(N515*$T$2*$T$4),IF(Q515="지장전주",INT(N515*$T$2*$T$5),"")))</f>
        <v/>
      </c>
    </row>
    <row r="516" spans="1:18">
      <c r="A516" s="208">
        <v>19001515</v>
      </c>
      <c r="B516" s="209">
        <v>20001515</v>
      </c>
      <c r="C516" s="210"/>
      <c r="D516" s="210"/>
      <c r="E516" s="229" t="s">
        <v>167</v>
      </c>
      <c r="F516" s="229" t="s">
        <v>990</v>
      </c>
      <c r="G516" s="224" t="s">
        <v>492</v>
      </c>
      <c r="H516" s="225" t="s">
        <v>500</v>
      </c>
      <c r="I516" s="213" t="s">
        <v>517</v>
      </c>
      <c r="J516" s="212"/>
      <c r="K516" s="212" t="s">
        <v>1139</v>
      </c>
      <c r="L516" s="214" t="s">
        <v>173</v>
      </c>
      <c r="M516" s="215">
        <v>45533</v>
      </c>
      <c r="N516" s="216">
        <v>45533</v>
      </c>
      <c r="O516" s="217"/>
      <c r="P516" s="217"/>
      <c r="Q516" s="218"/>
      <c r="R516" s="219" t="str">
        <f t="shared" si="8"/>
        <v/>
      </c>
    </row>
    <row r="517" spans="1:18">
      <c r="A517" s="208">
        <v>19001516</v>
      </c>
      <c r="B517" s="209">
        <v>20001516</v>
      </c>
      <c r="C517" s="210"/>
      <c r="D517" s="210"/>
      <c r="E517" s="229" t="s">
        <v>167</v>
      </c>
      <c r="F517" s="229" t="s">
        <v>990</v>
      </c>
      <c r="G517" s="224" t="s">
        <v>492</v>
      </c>
      <c r="H517" s="225" t="s">
        <v>500</v>
      </c>
      <c r="I517" s="213" t="s">
        <v>519</v>
      </c>
      <c r="J517" s="212"/>
      <c r="K517" s="212" t="s">
        <v>1140</v>
      </c>
      <c r="L517" s="214" t="s">
        <v>173</v>
      </c>
      <c r="M517" s="215">
        <v>10717</v>
      </c>
      <c r="N517" s="216">
        <v>10717</v>
      </c>
      <c r="O517" s="217"/>
      <c r="P517" s="217"/>
      <c r="Q517" s="218"/>
      <c r="R517" s="219" t="str">
        <f t="shared" si="8"/>
        <v/>
      </c>
    </row>
    <row r="518" spans="1:18">
      <c r="A518" s="208">
        <v>19001517</v>
      </c>
      <c r="B518" s="209">
        <v>20001517</v>
      </c>
      <c r="C518" s="210"/>
      <c r="D518" s="210"/>
      <c r="E518" s="229" t="s">
        <v>167</v>
      </c>
      <c r="F518" s="229" t="s">
        <v>990</v>
      </c>
      <c r="G518" s="224" t="s">
        <v>492</v>
      </c>
      <c r="H518" s="225" t="s">
        <v>500</v>
      </c>
      <c r="I518" s="213" t="s">
        <v>521</v>
      </c>
      <c r="J518" s="212"/>
      <c r="K518" s="212" t="s">
        <v>1141</v>
      </c>
      <c r="L518" s="214" t="s">
        <v>173</v>
      </c>
      <c r="M518" s="215">
        <v>48511</v>
      </c>
      <c r="N518" s="216">
        <v>48511</v>
      </c>
      <c r="O518" s="217"/>
      <c r="P518" s="217"/>
      <c r="Q518" s="218"/>
      <c r="R518" s="219" t="str">
        <f t="shared" si="8"/>
        <v/>
      </c>
    </row>
    <row r="519" spans="1:18">
      <c r="A519" s="208">
        <v>19001518</v>
      </c>
      <c r="B519" s="209">
        <v>20001518</v>
      </c>
      <c r="C519" s="210"/>
      <c r="D519" s="210"/>
      <c r="E519" s="229" t="s">
        <v>167</v>
      </c>
      <c r="F519" s="229" t="s">
        <v>990</v>
      </c>
      <c r="G519" s="224" t="s">
        <v>492</v>
      </c>
      <c r="H519" s="225" t="s">
        <v>500</v>
      </c>
      <c r="I519" s="213" t="s">
        <v>523</v>
      </c>
      <c r="J519" s="212"/>
      <c r="K519" s="212" t="s">
        <v>1142</v>
      </c>
      <c r="L519" s="214" t="s">
        <v>173</v>
      </c>
      <c r="M519" s="215">
        <v>3853</v>
      </c>
      <c r="N519" s="216">
        <v>3853</v>
      </c>
      <c r="O519" s="217"/>
      <c r="P519" s="217"/>
      <c r="Q519" s="218"/>
      <c r="R519" s="219" t="str">
        <f t="shared" si="8"/>
        <v/>
      </c>
    </row>
    <row r="520" spans="1:18">
      <c r="A520" s="208">
        <v>19001519</v>
      </c>
      <c r="B520" s="209">
        <v>20001519</v>
      </c>
      <c r="C520" s="210"/>
      <c r="D520" s="210"/>
      <c r="E520" s="229" t="s">
        <v>167</v>
      </c>
      <c r="F520" s="229" t="s">
        <v>990</v>
      </c>
      <c r="G520" s="224" t="s">
        <v>492</v>
      </c>
      <c r="H520" s="225" t="s">
        <v>500</v>
      </c>
      <c r="I520" s="213" t="s">
        <v>525</v>
      </c>
      <c r="J520" s="212"/>
      <c r="K520" s="212" t="s">
        <v>1143</v>
      </c>
      <c r="L520" s="214" t="s">
        <v>173</v>
      </c>
      <c r="M520" s="215">
        <v>50148</v>
      </c>
      <c r="N520" s="216">
        <v>50148</v>
      </c>
      <c r="O520" s="217"/>
      <c r="P520" s="217"/>
      <c r="Q520" s="218"/>
      <c r="R520" s="219" t="str">
        <f t="shared" si="8"/>
        <v/>
      </c>
    </row>
    <row r="521" spans="1:18">
      <c r="A521" s="208">
        <v>19001520</v>
      </c>
      <c r="B521" s="209">
        <v>20001520</v>
      </c>
      <c r="C521" s="210"/>
      <c r="D521" s="210"/>
      <c r="E521" s="229" t="s">
        <v>167</v>
      </c>
      <c r="F521" s="229" t="s">
        <v>990</v>
      </c>
      <c r="G521" s="224" t="s">
        <v>492</v>
      </c>
      <c r="H521" s="225" t="s">
        <v>500</v>
      </c>
      <c r="I521" s="213" t="s">
        <v>527</v>
      </c>
      <c r="J521" s="212"/>
      <c r="K521" s="212" t="s">
        <v>1144</v>
      </c>
      <c r="L521" s="214" t="s">
        <v>173</v>
      </c>
      <c r="M521" s="215">
        <v>24023</v>
      </c>
      <c r="N521" s="216">
        <v>24023</v>
      </c>
      <c r="O521" s="217"/>
      <c r="P521" s="217"/>
      <c r="Q521" s="218"/>
      <c r="R521" s="219" t="str">
        <f t="shared" si="8"/>
        <v/>
      </c>
    </row>
    <row r="522" spans="1:18">
      <c r="A522" s="208">
        <v>19001521</v>
      </c>
      <c r="B522" s="209">
        <v>20001521</v>
      </c>
      <c r="C522" s="210"/>
      <c r="D522" s="210"/>
      <c r="E522" s="229" t="s">
        <v>167</v>
      </c>
      <c r="F522" s="229" t="s">
        <v>990</v>
      </c>
      <c r="G522" s="224" t="s">
        <v>492</v>
      </c>
      <c r="H522" s="225" t="s">
        <v>529</v>
      </c>
      <c r="I522" s="213" t="s">
        <v>530</v>
      </c>
      <c r="J522" s="212"/>
      <c r="K522" s="212" t="s">
        <v>1145</v>
      </c>
      <c r="L522" s="214" t="s">
        <v>173</v>
      </c>
      <c r="M522" s="215">
        <v>39805</v>
      </c>
      <c r="N522" s="216">
        <v>39805</v>
      </c>
      <c r="O522" s="217"/>
      <c r="P522" s="217"/>
      <c r="Q522" s="218"/>
      <c r="R522" s="219" t="str">
        <f t="shared" si="8"/>
        <v/>
      </c>
    </row>
    <row r="523" spans="1:18">
      <c r="A523" s="208">
        <v>19001522</v>
      </c>
      <c r="B523" s="209">
        <v>20001522</v>
      </c>
      <c r="C523" s="210"/>
      <c r="D523" s="210"/>
      <c r="E523" s="229" t="s">
        <v>167</v>
      </c>
      <c r="F523" s="229" t="s">
        <v>990</v>
      </c>
      <c r="G523" s="224" t="s">
        <v>492</v>
      </c>
      <c r="H523" s="225" t="s">
        <v>529</v>
      </c>
      <c r="I523" s="213" t="s">
        <v>532</v>
      </c>
      <c r="J523" s="212"/>
      <c r="K523" s="212" t="s">
        <v>1146</v>
      </c>
      <c r="L523" s="214" t="s">
        <v>173</v>
      </c>
      <c r="M523" s="215">
        <v>35570</v>
      </c>
      <c r="N523" s="216">
        <v>35570</v>
      </c>
      <c r="O523" s="217"/>
      <c r="P523" s="217"/>
      <c r="Q523" s="218"/>
      <c r="R523" s="219" t="str">
        <f t="shared" si="8"/>
        <v/>
      </c>
    </row>
    <row r="524" spans="1:18">
      <c r="A524" s="208">
        <v>19001523</v>
      </c>
      <c r="B524" s="209">
        <v>20001523</v>
      </c>
      <c r="C524" s="210"/>
      <c r="D524" s="210"/>
      <c r="E524" s="229" t="s">
        <v>167</v>
      </c>
      <c r="F524" s="229" t="s">
        <v>990</v>
      </c>
      <c r="G524" s="224" t="s">
        <v>492</v>
      </c>
      <c r="H524" s="225" t="s">
        <v>529</v>
      </c>
      <c r="I524" s="213" t="s">
        <v>534</v>
      </c>
      <c r="J524" s="212"/>
      <c r="K524" s="212" t="s">
        <v>1147</v>
      </c>
      <c r="L524" s="214" t="s">
        <v>173</v>
      </c>
      <c r="M524" s="215">
        <v>99370</v>
      </c>
      <c r="N524" s="216">
        <v>99370</v>
      </c>
      <c r="O524" s="217"/>
      <c r="P524" s="217"/>
      <c r="Q524" s="218"/>
      <c r="R524" s="219" t="str">
        <f t="shared" si="8"/>
        <v/>
      </c>
    </row>
    <row r="525" spans="1:18">
      <c r="A525" s="208">
        <v>19001524</v>
      </c>
      <c r="B525" s="209">
        <v>20001524</v>
      </c>
      <c r="C525" s="210"/>
      <c r="D525" s="210"/>
      <c r="E525" s="229" t="s">
        <v>167</v>
      </c>
      <c r="F525" s="229" t="s">
        <v>990</v>
      </c>
      <c r="G525" s="224" t="s">
        <v>492</v>
      </c>
      <c r="H525" s="225" t="s">
        <v>529</v>
      </c>
      <c r="I525" s="213" t="s">
        <v>536</v>
      </c>
      <c r="J525" s="212"/>
      <c r="K525" s="212" t="s">
        <v>1148</v>
      </c>
      <c r="L525" s="214" t="s">
        <v>173</v>
      </c>
      <c r="M525" s="215">
        <v>11992</v>
      </c>
      <c r="N525" s="216">
        <v>11992</v>
      </c>
      <c r="O525" s="217"/>
      <c r="P525" s="217"/>
      <c r="Q525" s="218"/>
      <c r="R525" s="219" t="str">
        <f t="shared" si="8"/>
        <v/>
      </c>
    </row>
    <row r="526" spans="1:18">
      <c r="A526" s="208">
        <v>19001525</v>
      </c>
      <c r="B526" s="209">
        <v>20001525</v>
      </c>
      <c r="C526" s="210"/>
      <c r="D526" s="210"/>
      <c r="E526" s="229" t="s">
        <v>167</v>
      </c>
      <c r="F526" s="229" t="s">
        <v>990</v>
      </c>
      <c r="G526" s="224" t="s">
        <v>492</v>
      </c>
      <c r="H526" s="226" t="s">
        <v>538</v>
      </c>
      <c r="I526" s="213" t="s">
        <v>539</v>
      </c>
      <c r="J526" s="212"/>
      <c r="K526" s="212" t="s">
        <v>1149</v>
      </c>
      <c r="L526" s="214" t="s">
        <v>173</v>
      </c>
      <c r="M526" s="215">
        <v>7811</v>
      </c>
      <c r="N526" s="216">
        <v>7811</v>
      </c>
      <c r="O526" s="217"/>
      <c r="P526" s="217"/>
      <c r="Q526" s="218"/>
      <c r="R526" s="219" t="str">
        <f t="shared" si="8"/>
        <v/>
      </c>
    </row>
    <row r="527" spans="1:18">
      <c r="A527" s="208">
        <v>19001526</v>
      </c>
      <c r="B527" s="209">
        <v>20001526</v>
      </c>
      <c r="C527" s="210"/>
      <c r="D527" s="210"/>
      <c r="E527" s="229" t="s">
        <v>167</v>
      </c>
      <c r="F527" s="229" t="s">
        <v>990</v>
      </c>
      <c r="G527" s="224" t="s">
        <v>492</v>
      </c>
      <c r="H527" s="225" t="s">
        <v>541</v>
      </c>
      <c r="I527" s="213" t="s">
        <v>542</v>
      </c>
      <c r="J527" s="212"/>
      <c r="K527" s="212" t="s">
        <v>1150</v>
      </c>
      <c r="L527" s="214" t="s">
        <v>173</v>
      </c>
      <c r="M527" s="215">
        <v>504233</v>
      </c>
      <c r="N527" s="216">
        <v>504233</v>
      </c>
      <c r="O527" s="217"/>
      <c r="P527" s="217"/>
      <c r="Q527" s="218"/>
      <c r="R527" s="219" t="str">
        <f t="shared" si="8"/>
        <v/>
      </c>
    </row>
    <row r="528" spans="1:18">
      <c r="A528" s="208">
        <v>19001527</v>
      </c>
      <c r="B528" s="209">
        <v>20001527</v>
      </c>
      <c r="C528" s="210"/>
      <c r="D528" s="210"/>
      <c r="E528" s="229" t="s">
        <v>167</v>
      </c>
      <c r="F528" s="229" t="s">
        <v>990</v>
      </c>
      <c r="G528" s="224" t="s">
        <v>492</v>
      </c>
      <c r="H528" s="225" t="s">
        <v>541</v>
      </c>
      <c r="I528" s="213" t="s">
        <v>544</v>
      </c>
      <c r="J528" s="212"/>
      <c r="K528" s="212" t="s">
        <v>1151</v>
      </c>
      <c r="L528" s="214" t="s">
        <v>173</v>
      </c>
      <c r="M528" s="215">
        <v>693497</v>
      </c>
      <c r="N528" s="216">
        <v>693497</v>
      </c>
      <c r="O528" s="217"/>
      <c r="P528" s="217"/>
      <c r="Q528" s="218"/>
      <c r="R528" s="219" t="str">
        <f t="shared" si="8"/>
        <v/>
      </c>
    </row>
    <row r="529" spans="1:18">
      <c r="A529" s="208">
        <v>19001528</v>
      </c>
      <c r="B529" s="209">
        <v>20001528</v>
      </c>
      <c r="C529" s="210"/>
      <c r="D529" s="210"/>
      <c r="E529" s="229" t="s">
        <v>167</v>
      </c>
      <c r="F529" s="229" t="s">
        <v>990</v>
      </c>
      <c r="G529" s="224" t="s">
        <v>492</v>
      </c>
      <c r="H529" s="225" t="s">
        <v>541</v>
      </c>
      <c r="I529" s="213" t="s">
        <v>546</v>
      </c>
      <c r="J529" s="212"/>
      <c r="K529" s="212" t="s">
        <v>1152</v>
      </c>
      <c r="L529" s="214" t="s">
        <v>173</v>
      </c>
      <c r="M529" s="215">
        <v>827203</v>
      </c>
      <c r="N529" s="216">
        <v>827203</v>
      </c>
      <c r="O529" s="217"/>
      <c r="P529" s="217"/>
      <c r="Q529" s="218"/>
      <c r="R529" s="219" t="str">
        <f t="shared" si="8"/>
        <v/>
      </c>
    </row>
    <row r="530" spans="1:18">
      <c r="A530" s="208">
        <v>19001529</v>
      </c>
      <c r="B530" s="209">
        <v>20001529</v>
      </c>
      <c r="C530" s="210"/>
      <c r="D530" s="210"/>
      <c r="E530" s="229" t="s">
        <v>167</v>
      </c>
      <c r="F530" s="229" t="s">
        <v>990</v>
      </c>
      <c r="G530" s="224" t="s">
        <v>492</v>
      </c>
      <c r="H530" s="225" t="s">
        <v>541</v>
      </c>
      <c r="I530" s="213" t="s">
        <v>548</v>
      </c>
      <c r="J530" s="212"/>
      <c r="K530" s="212" t="s">
        <v>1153</v>
      </c>
      <c r="L530" s="214" t="s">
        <v>173</v>
      </c>
      <c r="M530" s="215">
        <v>23116</v>
      </c>
      <c r="N530" s="216">
        <v>23116</v>
      </c>
      <c r="O530" s="217"/>
      <c r="P530" s="217"/>
      <c r="Q530" s="218"/>
      <c r="R530" s="219" t="str">
        <f t="shared" si="8"/>
        <v/>
      </c>
    </row>
    <row r="531" spans="1:18">
      <c r="A531" s="208">
        <v>19001530</v>
      </c>
      <c r="B531" s="209">
        <v>20001530</v>
      </c>
      <c r="C531" s="210"/>
      <c r="D531" s="210"/>
      <c r="E531" s="229" t="s">
        <v>167</v>
      </c>
      <c r="F531" s="229" t="s">
        <v>990</v>
      </c>
      <c r="G531" s="224" t="s">
        <v>492</v>
      </c>
      <c r="H531" s="225" t="s">
        <v>550</v>
      </c>
      <c r="I531" s="213" t="s">
        <v>551</v>
      </c>
      <c r="J531" s="212"/>
      <c r="K531" s="212" t="s">
        <v>1154</v>
      </c>
      <c r="L531" s="214" t="s">
        <v>173</v>
      </c>
      <c r="M531" s="215">
        <v>29288</v>
      </c>
      <c r="N531" s="216">
        <v>29288</v>
      </c>
      <c r="O531" s="217"/>
      <c r="P531" s="217"/>
      <c r="Q531" s="218"/>
      <c r="R531" s="219" t="str">
        <f t="shared" si="8"/>
        <v/>
      </c>
    </row>
    <row r="532" spans="1:18">
      <c r="A532" s="208">
        <v>19001531</v>
      </c>
      <c r="B532" s="209">
        <v>20001531</v>
      </c>
      <c r="C532" s="210"/>
      <c r="D532" s="210"/>
      <c r="E532" s="229" t="s">
        <v>167</v>
      </c>
      <c r="F532" s="229" t="s">
        <v>990</v>
      </c>
      <c r="G532" s="224" t="s">
        <v>492</v>
      </c>
      <c r="H532" s="225" t="s">
        <v>550</v>
      </c>
      <c r="I532" s="213" t="s">
        <v>553</v>
      </c>
      <c r="J532" s="212"/>
      <c r="K532" s="212" t="s">
        <v>1155</v>
      </c>
      <c r="L532" s="214" t="s">
        <v>173</v>
      </c>
      <c r="M532" s="215">
        <v>952</v>
      </c>
      <c r="N532" s="216">
        <v>952</v>
      </c>
      <c r="O532" s="217"/>
      <c r="P532" s="217"/>
      <c r="Q532" s="218"/>
      <c r="R532" s="219" t="str">
        <f t="shared" si="8"/>
        <v/>
      </c>
    </row>
    <row r="533" spans="1:18">
      <c r="A533" s="208">
        <v>19001532</v>
      </c>
      <c r="B533" s="209">
        <v>20001532</v>
      </c>
      <c r="C533" s="210"/>
      <c r="D533" s="210"/>
      <c r="E533" s="229" t="s">
        <v>167</v>
      </c>
      <c r="F533" s="229" t="s">
        <v>990</v>
      </c>
      <c r="G533" s="224" t="s">
        <v>555</v>
      </c>
      <c r="H533" s="225" t="s">
        <v>556</v>
      </c>
      <c r="I533" s="213" t="s">
        <v>557</v>
      </c>
      <c r="J533" s="212"/>
      <c r="K533" s="212" t="s">
        <v>1156</v>
      </c>
      <c r="L533" s="214" t="s">
        <v>173</v>
      </c>
      <c r="M533" s="215">
        <v>13216</v>
      </c>
      <c r="N533" s="216">
        <v>13216</v>
      </c>
      <c r="O533" s="217"/>
      <c r="P533" s="217"/>
      <c r="Q533" s="218"/>
      <c r="R533" s="219" t="str">
        <f t="shared" si="8"/>
        <v/>
      </c>
    </row>
    <row r="534" spans="1:18">
      <c r="A534" s="208">
        <v>19001533</v>
      </c>
      <c r="B534" s="209">
        <v>20001533</v>
      </c>
      <c r="C534" s="210"/>
      <c r="D534" s="210"/>
      <c r="E534" s="229" t="s">
        <v>167</v>
      </c>
      <c r="F534" s="229" t="s">
        <v>990</v>
      </c>
      <c r="G534" s="224" t="s">
        <v>555</v>
      </c>
      <c r="H534" s="225" t="s">
        <v>556</v>
      </c>
      <c r="I534" s="213" t="s">
        <v>559</v>
      </c>
      <c r="J534" s="212"/>
      <c r="K534" s="212" t="s">
        <v>1157</v>
      </c>
      <c r="L534" s="214" t="s">
        <v>173</v>
      </c>
      <c r="M534" s="215">
        <v>13484</v>
      </c>
      <c r="N534" s="216">
        <v>13484</v>
      </c>
      <c r="O534" s="217"/>
      <c r="P534" s="217"/>
      <c r="Q534" s="218"/>
      <c r="R534" s="219" t="str">
        <f t="shared" si="8"/>
        <v/>
      </c>
    </row>
    <row r="535" spans="1:18">
      <c r="A535" s="208">
        <v>19001534</v>
      </c>
      <c r="B535" s="209">
        <v>20001534</v>
      </c>
      <c r="C535" s="210"/>
      <c r="D535" s="210"/>
      <c r="E535" s="229" t="s">
        <v>167</v>
      </c>
      <c r="F535" s="229" t="s">
        <v>990</v>
      </c>
      <c r="G535" s="224" t="s">
        <v>555</v>
      </c>
      <c r="H535" s="225" t="s">
        <v>556</v>
      </c>
      <c r="I535" s="213" t="s">
        <v>561</v>
      </c>
      <c r="J535" s="212"/>
      <c r="K535" s="212" t="s">
        <v>1158</v>
      </c>
      <c r="L535" s="214" t="s">
        <v>173</v>
      </c>
      <c r="M535" s="215">
        <v>5221</v>
      </c>
      <c r="N535" s="216">
        <v>5221</v>
      </c>
      <c r="O535" s="217"/>
      <c r="P535" s="217"/>
      <c r="Q535" s="218"/>
      <c r="R535" s="219" t="str">
        <f t="shared" si="8"/>
        <v/>
      </c>
    </row>
    <row r="536" spans="1:18">
      <c r="A536" s="208">
        <v>19001535</v>
      </c>
      <c r="B536" s="209">
        <v>20001535</v>
      </c>
      <c r="C536" s="210"/>
      <c r="D536" s="210"/>
      <c r="E536" s="229" t="s">
        <v>167</v>
      </c>
      <c r="F536" s="229" t="s">
        <v>990</v>
      </c>
      <c r="G536" s="224" t="s">
        <v>555</v>
      </c>
      <c r="H536" s="225" t="s">
        <v>556</v>
      </c>
      <c r="I536" s="213" t="s">
        <v>563</v>
      </c>
      <c r="J536" s="212"/>
      <c r="K536" s="212" t="s">
        <v>1159</v>
      </c>
      <c r="L536" s="214" t="s">
        <v>173</v>
      </c>
      <c r="M536" s="215">
        <v>7063</v>
      </c>
      <c r="N536" s="216">
        <v>7063</v>
      </c>
      <c r="O536" s="217"/>
      <c r="P536" s="217"/>
      <c r="Q536" s="218"/>
      <c r="R536" s="219" t="str">
        <f t="shared" si="8"/>
        <v/>
      </c>
    </row>
    <row r="537" spans="1:18">
      <c r="A537" s="208">
        <v>19001536</v>
      </c>
      <c r="B537" s="209">
        <v>20001536</v>
      </c>
      <c r="C537" s="210"/>
      <c r="D537" s="210"/>
      <c r="E537" s="229" t="s">
        <v>167</v>
      </c>
      <c r="F537" s="229" t="s">
        <v>990</v>
      </c>
      <c r="G537" s="224" t="s">
        <v>555</v>
      </c>
      <c r="H537" s="225" t="s">
        <v>556</v>
      </c>
      <c r="I537" s="213" t="s">
        <v>565</v>
      </c>
      <c r="J537" s="212"/>
      <c r="K537" s="212" t="s">
        <v>1160</v>
      </c>
      <c r="L537" s="214" t="s">
        <v>173</v>
      </c>
      <c r="M537" s="215">
        <v>9300</v>
      </c>
      <c r="N537" s="216">
        <v>9300</v>
      </c>
      <c r="O537" s="217"/>
      <c r="P537" s="217"/>
      <c r="Q537" s="218"/>
      <c r="R537" s="219" t="str">
        <f t="shared" si="8"/>
        <v/>
      </c>
    </row>
    <row r="538" spans="1:18">
      <c r="A538" s="208">
        <v>19001537</v>
      </c>
      <c r="B538" s="209">
        <v>20001537</v>
      </c>
      <c r="C538" s="210"/>
      <c r="D538" s="210"/>
      <c r="E538" s="229" t="s">
        <v>167</v>
      </c>
      <c r="F538" s="229" t="s">
        <v>990</v>
      </c>
      <c r="G538" s="224" t="s">
        <v>555</v>
      </c>
      <c r="H538" s="225" t="s">
        <v>556</v>
      </c>
      <c r="I538" s="213" t="s">
        <v>567</v>
      </c>
      <c r="J538" s="212"/>
      <c r="K538" s="212" t="s">
        <v>1161</v>
      </c>
      <c r="L538" s="214" t="s">
        <v>173</v>
      </c>
      <c r="M538" s="215">
        <v>37526</v>
      </c>
      <c r="N538" s="216">
        <v>37526</v>
      </c>
      <c r="O538" s="217"/>
      <c r="P538" s="217"/>
      <c r="Q538" s="218"/>
      <c r="R538" s="219" t="str">
        <f t="shared" si="8"/>
        <v/>
      </c>
    </row>
    <row r="539" spans="1:18">
      <c r="A539" s="208">
        <v>19001538</v>
      </c>
      <c r="B539" s="209">
        <v>20001538</v>
      </c>
      <c r="C539" s="210"/>
      <c r="D539" s="210"/>
      <c r="E539" s="229" t="s">
        <v>167</v>
      </c>
      <c r="F539" s="229" t="s">
        <v>990</v>
      </c>
      <c r="G539" s="224" t="s">
        <v>555</v>
      </c>
      <c r="H539" s="225" t="s">
        <v>556</v>
      </c>
      <c r="I539" s="213" t="s">
        <v>569</v>
      </c>
      <c r="J539" s="212"/>
      <c r="K539" s="212" t="s">
        <v>1162</v>
      </c>
      <c r="L539" s="214" t="s">
        <v>173</v>
      </c>
      <c r="M539" s="215">
        <v>38932</v>
      </c>
      <c r="N539" s="216">
        <v>38932</v>
      </c>
      <c r="O539" s="217"/>
      <c r="P539" s="217"/>
      <c r="Q539" s="218"/>
      <c r="R539" s="219" t="str">
        <f t="shared" si="8"/>
        <v/>
      </c>
    </row>
    <row r="540" spans="1:18">
      <c r="A540" s="208">
        <v>19001539</v>
      </c>
      <c r="B540" s="209">
        <v>20001539</v>
      </c>
      <c r="C540" s="210"/>
      <c r="D540" s="210"/>
      <c r="E540" s="229" t="s">
        <v>167</v>
      </c>
      <c r="F540" s="229" t="s">
        <v>990</v>
      </c>
      <c r="G540" s="224" t="s">
        <v>555</v>
      </c>
      <c r="H540" s="225" t="s">
        <v>556</v>
      </c>
      <c r="I540" s="213" t="s">
        <v>571</v>
      </c>
      <c r="J540" s="212"/>
      <c r="K540" s="212" t="s">
        <v>1163</v>
      </c>
      <c r="L540" s="214" t="s">
        <v>173</v>
      </c>
      <c r="M540" s="215">
        <v>124372</v>
      </c>
      <c r="N540" s="216">
        <v>124372</v>
      </c>
      <c r="O540" s="217"/>
      <c r="P540" s="217"/>
      <c r="Q540" s="218"/>
      <c r="R540" s="219" t="str">
        <f t="shared" si="8"/>
        <v/>
      </c>
    </row>
    <row r="541" spans="1:18">
      <c r="A541" s="208">
        <v>19001540</v>
      </c>
      <c r="B541" s="209">
        <v>20001540</v>
      </c>
      <c r="C541" s="210"/>
      <c r="D541" s="210"/>
      <c r="E541" s="229" t="s">
        <v>167</v>
      </c>
      <c r="F541" s="229" t="s">
        <v>990</v>
      </c>
      <c r="G541" s="224" t="s">
        <v>555</v>
      </c>
      <c r="H541" s="225" t="s">
        <v>556</v>
      </c>
      <c r="I541" s="213" t="s">
        <v>573</v>
      </c>
      <c r="J541" s="212"/>
      <c r="K541" s="212" t="s">
        <v>1164</v>
      </c>
      <c r="L541" s="214" t="s">
        <v>173</v>
      </c>
      <c r="M541" s="215">
        <v>72554</v>
      </c>
      <c r="N541" s="216">
        <v>72554</v>
      </c>
      <c r="O541" s="217"/>
      <c r="P541" s="217"/>
      <c r="Q541" s="218"/>
      <c r="R541" s="219" t="str">
        <f t="shared" si="8"/>
        <v/>
      </c>
    </row>
    <row r="542" spans="1:18">
      <c r="A542" s="208">
        <v>19001541</v>
      </c>
      <c r="B542" s="209">
        <v>20001541</v>
      </c>
      <c r="C542" s="210"/>
      <c r="D542" s="210"/>
      <c r="E542" s="229" t="s">
        <v>167</v>
      </c>
      <c r="F542" s="229" t="s">
        <v>990</v>
      </c>
      <c r="G542" s="224" t="s">
        <v>555</v>
      </c>
      <c r="H542" s="225" t="s">
        <v>556</v>
      </c>
      <c r="I542" s="213" t="s">
        <v>575</v>
      </c>
      <c r="J542" s="212"/>
      <c r="K542" s="212" t="s">
        <v>1165</v>
      </c>
      <c r="L542" s="214" t="s">
        <v>173</v>
      </c>
      <c r="M542" s="215">
        <v>28698</v>
      </c>
      <c r="N542" s="216">
        <v>28698</v>
      </c>
      <c r="O542" s="217"/>
      <c r="P542" s="217"/>
      <c r="Q542" s="218"/>
      <c r="R542" s="219" t="str">
        <f t="shared" si="8"/>
        <v/>
      </c>
    </row>
    <row r="543" spans="1:18">
      <c r="A543" s="208">
        <v>19001542</v>
      </c>
      <c r="B543" s="209">
        <v>20001542</v>
      </c>
      <c r="C543" s="210"/>
      <c r="D543" s="210"/>
      <c r="E543" s="229" t="s">
        <v>167</v>
      </c>
      <c r="F543" s="229" t="s">
        <v>990</v>
      </c>
      <c r="G543" s="224" t="s">
        <v>555</v>
      </c>
      <c r="H543" s="225" t="s">
        <v>556</v>
      </c>
      <c r="I543" s="213" t="s">
        <v>577</v>
      </c>
      <c r="J543" s="212"/>
      <c r="K543" s="212" t="s">
        <v>1166</v>
      </c>
      <c r="L543" s="214" t="s">
        <v>173</v>
      </c>
      <c r="M543" s="215">
        <v>11503</v>
      </c>
      <c r="N543" s="216">
        <v>11503</v>
      </c>
      <c r="O543" s="217"/>
      <c r="P543" s="217"/>
      <c r="Q543" s="218"/>
      <c r="R543" s="219" t="str">
        <f t="shared" si="8"/>
        <v/>
      </c>
    </row>
    <row r="544" spans="1:18">
      <c r="A544" s="208">
        <v>19001543</v>
      </c>
      <c r="B544" s="209">
        <v>20001543</v>
      </c>
      <c r="C544" s="210"/>
      <c r="D544" s="210"/>
      <c r="E544" s="229" t="s">
        <v>167</v>
      </c>
      <c r="F544" s="229" t="s">
        <v>990</v>
      </c>
      <c r="G544" s="224" t="s">
        <v>555</v>
      </c>
      <c r="H544" s="225" t="s">
        <v>556</v>
      </c>
      <c r="I544" s="213" t="s">
        <v>579</v>
      </c>
      <c r="J544" s="212"/>
      <c r="K544" s="212" t="s">
        <v>1167</v>
      </c>
      <c r="L544" s="214" t="s">
        <v>173</v>
      </c>
      <c r="M544" s="215">
        <v>33617</v>
      </c>
      <c r="N544" s="216">
        <v>33617</v>
      </c>
      <c r="O544" s="217"/>
      <c r="P544" s="217"/>
      <c r="Q544" s="218"/>
      <c r="R544" s="219" t="str">
        <f t="shared" si="8"/>
        <v/>
      </c>
    </row>
    <row r="545" spans="1:18">
      <c r="A545" s="208">
        <v>19001544</v>
      </c>
      <c r="B545" s="209">
        <v>20001544</v>
      </c>
      <c r="C545" s="210"/>
      <c r="D545" s="210"/>
      <c r="E545" s="229" t="s">
        <v>167</v>
      </c>
      <c r="F545" s="229" t="s">
        <v>990</v>
      </c>
      <c r="G545" s="224" t="s">
        <v>555</v>
      </c>
      <c r="H545" s="225" t="s">
        <v>556</v>
      </c>
      <c r="I545" s="213" t="s">
        <v>581</v>
      </c>
      <c r="J545" s="212"/>
      <c r="K545" s="212" t="s">
        <v>1168</v>
      </c>
      <c r="L545" s="214" t="s">
        <v>173</v>
      </c>
      <c r="M545" s="215">
        <v>4761</v>
      </c>
      <c r="N545" s="216">
        <v>4761</v>
      </c>
      <c r="O545" s="217"/>
      <c r="P545" s="217"/>
      <c r="Q545" s="218"/>
      <c r="R545" s="219" t="str">
        <f t="shared" si="8"/>
        <v/>
      </c>
    </row>
    <row r="546" spans="1:18">
      <c r="A546" s="208">
        <v>19001545</v>
      </c>
      <c r="B546" s="209">
        <v>20001545</v>
      </c>
      <c r="C546" s="210"/>
      <c r="D546" s="210"/>
      <c r="E546" s="229" t="s">
        <v>167</v>
      </c>
      <c r="F546" s="229" t="s">
        <v>990</v>
      </c>
      <c r="G546" s="224" t="s">
        <v>555</v>
      </c>
      <c r="H546" s="225" t="s">
        <v>556</v>
      </c>
      <c r="I546" s="213" t="s">
        <v>583</v>
      </c>
      <c r="J546" s="212"/>
      <c r="K546" s="212" t="s">
        <v>1169</v>
      </c>
      <c r="L546" s="214" t="s">
        <v>173</v>
      </c>
      <c r="M546" s="215">
        <v>5847</v>
      </c>
      <c r="N546" s="216">
        <v>5847</v>
      </c>
      <c r="O546" s="217"/>
      <c r="P546" s="217"/>
      <c r="Q546" s="218"/>
      <c r="R546" s="219" t="str">
        <f t="shared" si="8"/>
        <v/>
      </c>
    </row>
    <row r="547" spans="1:18">
      <c r="A547" s="208">
        <v>19001546</v>
      </c>
      <c r="B547" s="209">
        <v>20001546</v>
      </c>
      <c r="C547" s="210"/>
      <c r="D547" s="210"/>
      <c r="E547" s="229" t="s">
        <v>167</v>
      </c>
      <c r="F547" s="229" t="s">
        <v>990</v>
      </c>
      <c r="G547" s="224" t="s">
        <v>555</v>
      </c>
      <c r="H547" s="225" t="s">
        <v>556</v>
      </c>
      <c r="I547" s="213" t="s">
        <v>585</v>
      </c>
      <c r="J547" s="212"/>
      <c r="K547" s="212" t="s">
        <v>1170</v>
      </c>
      <c r="L547" s="214" t="s">
        <v>173</v>
      </c>
      <c r="M547" s="215">
        <v>9761</v>
      </c>
      <c r="N547" s="216">
        <v>9761</v>
      </c>
      <c r="O547" s="217"/>
      <c r="P547" s="217"/>
      <c r="Q547" s="218"/>
      <c r="R547" s="219" t="str">
        <f t="shared" si="8"/>
        <v/>
      </c>
    </row>
    <row r="548" spans="1:18">
      <c r="A548" s="208">
        <v>19001547</v>
      </c>
      <c r="B548" s="209">
        <v>20001547</v>
      </c>
      <c r="C548" s="210"/>
      <c r="D548" s="210"/>
      <c r="E548" s="229" t="s">
        <v>167</v>
      </c>
      <c r="F548" s="229" t="s">
        <v>990</v>
      </c>
      <c r="G548" s="224" t="s">
        <v>555</v>
      </c>
      <c r="H548" s="225" t="s">
        <v>556</v>
      </c>
      <c r="I548" s="213" t="s">
        <v>587</v>
      </c>
      <c r="J548" s="212"/>
      <c r="K548" s="212" t="s">
        <v>1171</v>
      </c>
      <c r="L548" s="214" t="s">
        <v>173</v>
      </c>
      <c r="M548" s="215">
        <v>7738</v>
      </c>
      <c r="N548" s="216">
        <v>7738</v>
      </c>
      <c r="O548" s="217"/>
      <c r="P548" s="217"/>
      <c r="Q548" s="218"/>
      <c r="R548" s="219" t="str">
        <f t="shared" si="8"/>
        <v/>
      </c>
    </row>
    <row r="549" spans="1:18">
      <c r="A549" s="208">
        <v>19001548</v>
      </c>
      <c r="B549" s="209">
        <v>20001548</v>
      </c>
      <c r="C549" s="210"/>
      <c r="D549" s="210"/>
      <c r="E549" s="229" t="s">
        <v>167</v>
      </c>
      <c r="F549" s="229" t="s">
        <v>990</v>
      </c>
      <c r="G549" s="224" t="s">
        <v>555</v>
      </c>
      <c r="H549" s="225" t="s">
        <v>556</v>
      </c>
      <c r="I549" s="213" t="s">
        <v>589</v>
      </c>
      <c r="J549" s="212"/>
      <c r="K549" s="212" t="s">
        <v>1172</v>
      </c>
      <c r="L549" s="214" t="s">
        <v>173</v>
      </c>
      <c r="M549" s="215">
        <v>140514</v>
      </c>
      <c r="N549" s="216">
        <v>140514</v>
      </c>
      <c r="O549" s="217"/>
      <c r="P549" s="217"/>
      <c r="Q549" s="218"/>
      <c r="R549" s="219" t="str">
        <f t="shared" si="8"/>
        <v/>
      </c>
    </row>
    <row r="550" spans="1:18">
      <c r="A550" s="208">
        <v>19001549</v>
      </c>
      <c r="B550" s="209">
        <v>20001549</v>
      </c>
      <c r="C550" s="210"/>
      <c r="D550" s="210"/>
      <c r="E550" s="229" t="s">
        <v>167</v>
      </c>
      <c r="F550" s="229" t="s">
        <v>990</v>
      </c>
      <c r="G550" s="224" t="s">
        <v>555</v>
      </c>
      <c r="H550" s="225" t="s">
        <v>556</v>
      </c>
      <c r="I550" s="213" t="s">
        <v>591</v>
      </c>
      <c r="J550" s="212"/>
      <c r="K550" s="212" t="s">
        <v>1173</v>
      </c>
      <c r="L550" s="214" t="s">
        <v>173</v>
      </c>
      <c r="M550" s="215">
        <v>5602</v>
      </c>
      <c r="N550" s="216">
        <v>5602</v>
      </c>
      <c r="O550" s="217"/>
      <c r="P550" s="217"/>
      <c r="Q550" s="218"/>
      <c r="R550" s="219" t="str">
        <f t="shared" si="8"/>
        <v/>
      </c>
    </row>
    <row r="551" spans="1:18">
      <c r="A551" s="208">
        <v>19001550</v>
      </c>
      <c r="B551" s="209">
        <v>20001550</v>
      </c>
      <c r="C551" s="210"/>
      <c r="D551" s="210"/>
      <c r="E551" s="229" t="s">
        <v>167</v>
      </c>
      <c r="F551" s="229" t="s">
        <v>990</v>
      </c>
      <c r="G551" s="224" t="s">
        <v>555</v>
      </c>
      <c r="H551" s="225" t="s">
        <v>556</v>
      </c>
      <c r="I551" s="213" t="s">
        <v>593</v>
      </c>
      <c r="J551" s="212"/>
      <c r="K551" s="212" t="s">
        <v>1174</v>
      </c>
      <c r="L551" s="214" t="s">
        <v>173</v>
      </c>
      <c r="M551" s="215">
        <v>26140</v>
      </c>
      <c r="N551" s="216">
        <v>26140</v>
      </c>
      <c r="O551" s="217"/>
      <c r="P551" s="217"/>
      <c r="Q551" s="218"/>
      <c r="R551" s="219" t="str">
        <f t="shared" si="8"/>
        <v/>
      </c>
    </row>
    <row r="552" spans="1:18">
      <c r="A552" s="208">
        <v>19001551</v>
      </c>
      <c r="B552" s="209">
        <v>20001551</v>
      </c>
      <c r="C552" s="210"/>
      <c r="D552" s="210"/>
      <c r="E552" s="229" t="s">
        <v>167</v>
      </c>
      <c r="F552" s="229" t="s">
        <v>990</v>
      </c>
      <c r="G552" s="224" t="s">
        <v>555</v>
      </c>
      <c r="H552" s="225" t="s">
        <v>556</v>
      </c>
      <c r="I552" s="213" t="s">
        <v>595</v>
      </c>
      <c r="J552" s="212"/>
      <c r="K552" s="212" t="s">
        <v>1175</v>
      </c>
      <c r="L552" s="214" t="s">
        <v>173</v>
      </c>
      <c r="M552" s="215">
        <v>6425</v>
      </c>
      <c r="N552" s="216">
        <v>6425</v>
      </c>
      <c r="O552" s="217"/>
      <c r="P552" s="217"/>
      <c r="Q552" s="218"/>
      <c r="R552" s="219" t="str">
        <f t="shared" si="8"/>
        <v/>
      </c>
    </row>
    <row r="553" spans="1:18">
      <c r="A553" s="208">
        <v>19001552</v>
      </c>
      <c r="B553" s="209">
        <v>20001552</v>
      </c>
      <c r="C553" s="210"/>
      <c r="D553" s="210"/>
      <c r="E553" s="229" t="s">
        <v>167</v>
      </c>
      <c r="F553" s="229" t="s">
        <v>990</v>
      </c>
      <c r="G553" s="224" t="s">
        <v>555</v>
      </c>
      <c r="H553" s="225" t="s">
        <v>556</v>
      </c>
      <c r="I553" s="213" t="s">
        <v>597</v>
      </c>
      <c r="J553" s="212"/>
      <c r="K553" s="212" t="s">
        <v>1176</v>
      </c>
      <c r="L553" s="214" t="s">
        <v>173</v>
      </c>
      <c r="M553" s="215">
        <v>7417</v>
      </c>
      <c r="N553" s="216">
        <v>7417</v>
      </c>
      <c r="O553" s="217"/>
      <c r="P553" s="217"/>
      <c r="Q553" s="218"/>
      <c r="R553" s="219" t="str">
        <f t="shared" si="8"/>
        <v/>
      </c>
    </row>
    <row r="554" spans="1:18">
      <c r="A554" s="208">
        <v>19001553</v>
      </c>
      <c r="B554" s="209">
        <v>20001553</v>
      </c>
      <c r="C554" s="210"/>
      <c r="D554" s="210"/>
      <c r="E554" s="229" t="s">
        <v>167</v>
      </c>
      <c r="F554" s="229" t="s">
        <v>990</v>
      </c>
      <c r="G554" s="224" t="s">
        <v>555</v>
      </c>
      <c r="H554" s="225" t="s">
        <v>556</v>
      </c>
      <c r="I554" s="213" t="s">
        <v>599</v>
      </c>
      <c r="J554" s="212"/>
      <c r="K554" s="212" t="s">
        <v>1177</v>
      </c>
      <c r="L554" s="214" t="s">
        <v>173</v>
      </c>
      <c r="M554" s="215">
        <v>7497</v>
      </c>
      <c r="N554" s="216">
        <v>7497</v>
      </c>
      <c r="O554" s="217"/>
      <c r="P554" s="217"/>
      <c r="Q554" s="218"/>
      <c r="R554" s="219" t="str">
        <f t="shared" si="8"/>
        <v/>
      </c>
    </row>
    <row r="555" spans="1:18">
      <c r="A555" s="208">
        <v>19001554</v>
      </c>
      <c r="B555" s="209">
        <v>20001554</v>
      </c>
      <c r="C555" s="210"/>
      <c r="D555" s="210"/>
      <c r="E555" s="229" t="s">
        <v>167</v>
      </c>
      <c r="F555" s="229" t="s">
        <v>990</v>
      </c>
      <c r="G555" s="224" t="s">
        <v>555</v>
      </c>
      <c r="H555" s="225" t="s">
        <v>556</v>
      </c>
      <c r="I555" s="213" t="s">
        <v>601</v>
      </c>
      <c r="J555" s="212"/>
      <c r="K555" s="212" t="s">
        <v>1178</v>
      </c>
      <c r="L555" s="214" t="s">
        <v>173</v>
      </c>
      <c r="M555" s="215">
        <v>8658</v>
      </c>
      <c r="N555" s="216">
        <v>8658</v>
      </c>
      <c r="O555" s="217"/>
      <c r="P555" s="217"/>
      <c r="Q555" s="218"/>
      <c r="R555" s="219" t="str">
        <f t="shared" si="8"/>
        <v/>
      </c>
    </row>
    <row r="556" spans="1:18">
      <c r="A556" s="208">
        <v>19001555</v>
      </c>
      <c r="B556" s="209">
        <v>20001555</v>
      </c>
      <c r="C556" s="210"/>
      <c r="D556" s="210"/>
      <c r="E556" s="229" t="s">
        <v>167</v>
      </c>
      <c r="F556" s="229" t="s">
        <v>990</v>
      </c>
      <c r="G556" s="224" t="s">
        <v>555</v>
      </c>
      <c r="H556" s="225" t="s">
        <v>556</v>
      </c>
      <c r="I556" s="213" t="s">
        <v>603</v>
      </c>
      <c r="J556" s="212"/>
      <c r="K556" s="212" t="s">
        <v>1179</v>
      </c>
      <c r="L556" s="214" t="s">
        <v>173</v>
      </c>
      <c r="M556" s="215">
        <v>2774</v>
      </c>
      <c r="N556" s="216">
        <v>2774</v>
      </c>
      <c r="O556" s="217"/>
      <c r="P556" s="217"/>
      <c r="Q556" s="218"/>
      <c r="R556" s="219" t="str">
        <f t="shared" si="8"/>
        <v/>
      </c>
    </row>
    <row r="557" spans="1:18">
      <c r="A557" s="208">
        <v>19001556</v>
      </c>
      <c r="B557" s="209">
        <v>20001556</v>
      </c>
      <c r="C557" s="210"/>
      <c r="D557" s="210"/>
      <c r="E557" s="229" t="s">
        <v>167</v>
      </c>
      <c r="F557" s="229" t="s">
        <v>990</v>
      </c>
      <c r="G557" s="224" t="s">
        <v>555</v>
      </c>
      <c r="H557" s="225" t="s">
        <v>556</v>
      </c>
      <c r="I557" s="213" t="s">
        <v>605</v>
      </c>
      <c r="J557" s="212"/>
      <c r="K557" s="212" t="s">
        <v>1180</v>
      </c>
      <c r="L557" s="214" t="s">
        <v>173</v>
      </c>
      <c r="M557" s="215">
        <v>5256</v>
      </c>
      <c r="N557" s="216">
        <v>5256</v>
      </c>
      <c r="O557" s="217"/>
      <c r="P557" s="217"/>
      <c r="Q557" s="218"/>
      <c r="R557" s="219" t="str">
        <f t="shared" si="8"/>
        <v/>
      </c>
    </row>
    <row r="558" spans="1:18">
      <c r="A558" s="208">
        <v>19001557</v>
      </c>
      <c r="B558" s="209">
        <v>20001557</v>
      </c>
      <c r="C558" s="210"/>
      <c r="D558" s="210"/>
      <c r="E558" s="229" t="s">
        <v>167</v>
      </c>
      <c r="F558" s="229" t="s">
        <v>990</v>
      </c>
      <c r="G558" s="224" t="s">
        <v>555</v>
      </c>
      <c r="H558" s="225" t="s">
        <v>556</v>
      </c>
      <c r="I558" s="213" t="s">
        <v>607</v>
      </c>
      <c r="J558" s="212"/>
      <c r="K558" s="212" t="s">
        <v>1181</v>
      </c>
      <c r="L558" s="214" t="s">
        <v>173</v>
      </c>
      <c r="M558" s="215">
        <v>64</v>
      </c>
      <c r="N558" s="216">
        <v>64</v>
      </c>
      <c r="O558" s="217"/>
      <c r="P558" s="217"/>
      <c r="Q558" s="218"/>
      <c r="R558" s="219" t="str">
        <f t="shared" si="8"/>
        <v/>
      </c>
    </row>
    <row r="559" spans="1:18">
      <c r="A559" s="208">
        <v>19001558</v>
      </c>
      <c r="B559" s="209">
        <v>20001558</v>
      </c>
      <c r="C559" s="210"/>
      <c r="D559" s="210"/>
      <c r="E559" s="229" t="s">
        <v>167</v>
      </c>
      <c r="F559" s="229" t="s">
        <v>990</v>
      </c>
      <c r="G559" s="224" t="s">
        <v>555</v>
      </c>
      <c r="H559" s="225" t="s">
        <v>556</v>
      </c>
      <c r="I559" s="213" t="s">
        <v>609</v>
      </c>
      <c r="J559" s="212"/>
      <c r="K559" s="212" t="s">
        <v>1182</v>
      </c>
      <c r="L559" s="214" t="s">
        <v>173</v>
      </c>
      <c r="M559" s="215">
        <v>136</v>
      </c>
      <c r="N559" s="216">
        <v>136</v>
      </c>
      <c r="O559" s="217"/>
      <c r="P559" s="217"/>
      <c r="Q559" s="218"/>
      <c r="R559" s="219" t="str">
        <f t="shared" si="8"/>
        <v/>
      </c>
    </row>
    <row r="560" spans="1:18">
      <c r="A560" s="208">
        <v>19001559</v>
      </c>
      <c r="B560" s="209">
        <v>20001559</v>
      </c>
      <c r="C560" s="210"/>
      <c r="D560" s="210"/>
      <c r="E560" s="229" t="s">
        <v>167</v>
      </c>
      <c r="F560" s="229" t="s">
        <v>990</v>
      </c>
      <c r="G560" s="224" t="s">
        <v>555</v>
      </c>
      <c r="H560" s="225" t="s">
        <v>556</v>
      </c>
      <c r="I560" s="213" t="s">
        <v>611</v>
      </c>
      <c r="J560" s="212"/>
      <c r="K560" s="212" t="s">
        <v>1183</v>
      </c>
      <c r="L560" s="214" t="s">
        <v>173</v>
      </c>
      <c r="M560" s="215">
        <v>185</v>
      </c>
      <c r="N560" s="216">
        <v>185</v>
      </c>
      <c r="O560" s="217"/>
      <c r="P560" s="217"/>
      <c r="Q560" s="218"/>
      <c r="R560" s="219" t="str">
        <f t="shared" si="8"/>
        <v/>
      </c>
    </row>
    <row r="561" spans="1:18">
      <c r="A561" s="208">
        <v>19001560</v>
      </c>
      <c r="B561" s="209">
        <v>20001560</v>
      </c>
      <c r="C561" s="210"/>
      <c r="D561" s="210"/>
      <c r="E561" s="229" t="s">
        <v>167</v>
      </c>
      <c r="F561" s="229" t="s">
        <v>990</v>
      </c>
      <c r="G561" s="224" t="s">
        <v>555</v>
      </c>
      <c r="H561" s="225" t="s">
        <v>556</v>
      </c>
      <c r="I561" s="213" t="s">
        <v>613</v>
      </c>
      <c r="J561" s="212"/>
      <c r="K561" s="212" t="s">
        <v>1184</v>
      </c>
      <c r="L561" s="214" t="s">
        <v>173</v>
      </c>
      <c r="M561" s="215">
        <v>18149</v>
      </c>
      <c r="N561" s="216">
        <v>18149</v>
      </c>
      <c r="O561" s="217"/>
      <c r="P561" s="217"/>
      <c r="Q561" s="218"/>
      <c r="R561" s="219" t="str">
        <f t="shared" si="8"/>
        <v/>
      </c>
    </row>
    <row r="562" spans="1:18">
      <c r="A562" s="208">
        <v>19001561</v>
      </c>
      <c r="B562" s="209">
        <v>20001561</v>
      </c>
      <c r="C562" s="210"/>
      <c r="D562" s="210"/>
      <c r="E562" s="229" t="s">
        <v>167</v>
      </c>
      <c r="F562" s="229" t="s">
        <v>990</v>
      </c>
      <c r="G562" s="224" t="s">
        <v>555</v>
      </c>
      <c r="H562" s="225" t="s">
        <v>556</v>
      </c>
      <c r="I562" s="213" t="s">
        <v>615</v>
      </c>
      <c r="J562" s="212"/>
      <c r="K562" s="212" t="s">
        <v>1185</v>
      </c>
      <c r="L562" s="214" t="s">
        <v>173</v>
      </c>
      <c r="M562" s="215">
        <v>492</v>
      </c>
      <c r="N562" s="216">
        <v>492</v>
      </c>
      <c r="O562" s="217"/>
      <c r="P562" s="217"/>
      <c r="Q562" s="218"/>
      <c r="R562" s="219" t="str">
        <f t="shared" si="8"/>
        <v/>
      </c>
    </row>
    <row r="563" spans="1:18">
      <c r="A563" s="208">
        <v>19001562</v>
      </c>
      <c r="B563" s="209">
        <v>20001562</v>
      </c>
      <c r="C563" s="210"/>
      <c r="D563" s="210"/>
      <c r="E563" s="229" t="s">
        <v>167</v>
      </c>
      <c r="F563" s="229" t="s">
        <v>990</v>
      </c>
      <c r="G563" s="224" t="s">
        <v>555</v>
      </c>
      <c r="H563" s="225" t="s">
        <v>556</v>
      </c>
      <c r="I563" s="213" t="s">
        <v>617</v>
      </c>
      <c r="J563" s="212"/>
      <c r="K563" s="212" t="s">
        <v>1186</v>
      </c>
      <c r="L563" s="214" t="s">
        <v>173</v>
      </c>
      <c r="M563" s="215">
        <v>11133</v>
      </c>
      <c r="N563" s="216">
        <v>11133</v>
      </c>
      <c r="O563" s="217"/>
      <c r="P563" s="217"/>
      <c r="Q563" s="218"/>
      <c r="R563" s="219" t="str">
        <f t="shared" si="8"/>
        <v/>
      </c>
    </row>
    <row r="564" spans="1:18">
      <c r="A564" s="208">
        <v>19001563</v>
      </c>
      <c r="B564" s="209">
        <v>20001563</v>
      </c>
      <c r="C564" s="210"/>
      <c r="D564" s="210"/>
      <c r="E564" s="229" t="s">
        <v>167</v>
      </c>
      <c r="F564" s="229" t="s">
        <v>990</v>
      </c>
      <c r="G564" s="224" t="s">
        <v>555</v>
      </c>
      <c r="H564" s="225" t="s">
        <v>556</v>
      </c>
      <c r="I564" s="213" t="s">
        <v>619</v>
      </c>
      <c r="J564" s="212"/>
      <c r="K564" s="212" t="s">
        <v>1187</v>
      </c>
      <c r="L564" s="214" t="s">
        <v>173</v>
      </c>
      <c r="M564" s="215">
        <v>69</v>
      </c>
      <c r="N564" s="216">
        <v>69</v>
      </c>
      <c r="O564" s="217"/>
      <c r="P564" s="217"/>
      <c r="Q564" s="218"/>
      <c r="R564" s="219" t="str">
        <f t="shared" si="8"/>
        <v/>
      </c>
    </row>
    <row r="565" spans="1:18">
      <c r="A565" s="208">
        <v>19001564</v>
      </c>
      <c r="B565" s="209">
        <v>20001564</v>
      </c>
      <c r="C565" s="210"/>
      <c r="D565" s="210"/>
      <c r="E565" s="229" t="s">
        <v>167</v>
      </c>
      <c r="F565" s="229" t="s">
        <v>990</v>
      </c>
      <c r="G565" s="224" t="s">
        <v>555</v>
      </c>
      <c r="H565" s="225" t="s">
        <v>556</v>
      </c>
      <c r="I565" s="213" t="s">
        <v>621</v>
      </c>
      <c r="J565" s="212"/>
      <c r="K565" s="212" t="s">
        <v>1188</v>
      </c>
      <c r="L565" s="214" t="s">
        <v>173</v>
      </c>
      <c r="M565" s="215">
        <v>42198</v>
      </c>
      <c r="N565" s="216">
        <v>42198</v>
      </c>
      <c r="O565" s="217"/>
      <c r="P565" s="217"/>
      <c r="Q565" s="218"/>
      <c r="R565" s="219" t="str">
        <f t="shared" si="8"/>
        <v/>
      </c>
    </row>
    <row r="566" spans="1:18">
      <c r="A566" s="208">
        <v>19001565</v>
      </c>
      <c r="B566" s="209">
        <v>20001565</v>
      </c>
      <c r="C566" s="210"/>
      <c r="D566" s="210"/>
      <c r="E566" s="229" t="s">
        <v>167</v>
      </c>
      <c r="F566" s="229" t="s">
        <v>990</v>
      </c>
      <c r="G566" s="224" t="s">
        <v>555</v>
      </c>
      <c r="H566" s="225" t="s">
        <v>556</v>
      </c>
      <c r="I566" s="213" t="s">
        <v>623</v>
      </c>
      <c r="J566" s="212"/>
      <c r="K566" s="212" t="s">
        <v>1189</v>
      </c>
      <c r="L566" s="214" t="s">
        <v>173</v>
      </c>
      <c r="M566" s="215">
        <v>14205</v>
      </c>
      <c r="N566" s="216">
        <v>14205</v>
      </c>
      <c r="O566" s="217"/>
      <c r="P566" s="217"/>
      <c r="Q566" s="218"/>
      <c r="R566" s="219" t="str">
        <f t="shared" si="8"/>
        <v/>
      </c>
    </row>
    <row r="567" spans="1:18">
      <c r="A567" s="208">
        <v>19001566</v>
      </c>
      <c r="B567" s="209">
        <v>20001566</v>
      </c>
      <c r="C567" s="210"/>
      <c r="D567" s="210"/>
      <c r="E567" s="229" t="s">
        <v>167</v>
      </c>
      <c r="F567" s="229" t="s">
        <v>990</v>
      </c>
      <c r="G567" s="224" t="s">
        <v>555</v>
      </c>
      <c r="H567" s="225" t="s">
        <v>556</v>
      </c>
      <c r="I567" s="213" t="s">
        <v>625</v>
      </c>
      <c r="J567" s="212"/>
      <c r="K567" s="212" t="s">
        <v>1190</v>
      </c>
      <c r="L567" s="214" t="s">
        <v>173</v>
      </c>
      <c r="M567" s="215">
        <v>566</v>
      </c>
      <c r="N567" s="216">
        <v>566</v>
      </c>
      <c r="O567" s="217"/>
      <c r="P567" s="217"/>
      <c r="Q567" s="218"/>
      <c r="R567" s="219" t="str">
        <f t="shared" si="8"/>
        <v/>
      </c>
    </row>
    <row r="568" spans="1:18">
      <c r="A568" s="208">
        <v>19001567</v>
      </c>
      <c r="B568" s="209">
        <v>20001567</v>
      </c>
      <c r="C568" s="210"/>
      <c r="D568" s="210"/>
      <c r="E568" s="229" t="s">
        <v>167</v>
      </c>
      <c r="F568" s="229" t="s">
        <v>990</v>
      </c>
      <c r="G568" s="224" t="s">
        <v>555</v>
      </c>
      <c r="H568" s="225" t="s">
        <v>556</v>
      </c>
      <c r="I568" s="213" t="s">
        <v>627</v>
      </c>
      <c r="J568" s="212"/>
      <c r="K568" s="212" t="s">
        <v>1191</v>
      </c>
      <c r="L568" s="214" t="s">
        <v>173</v>
      </c>
      <c r="M568" s="215">
        <v>10087</v>
      </c>
      <c r="N568" s="216">
        <v>10087</v>
      </c>
      <c r="O568" s="217"/>
      <c r="P568" s="217"/>
      <c r="Q568" s="218"/>
      <c r="R568" s="219" t="str">
        <f t="shared" si="8"/>
        <v/>
      </c>
    </row>
    <row r="569" spans="1:18">
      <c r="A569" s="208">
        <v>19001568</v>
      </c>
      <c r="B569" s="209">
        <v>20001568</v>
      </c>
      <c r="C569" s="210"/>
      <c r="D569" s="210"/>
      <c r="E569" s="229" t="s">
        <v>167</v>
      </c>
      <c r="F569" s="229" t="s">
        <v>990</v>
      </c>
      <c r="G569" s="224" t="s">
        <v>555</v>
      </c>
      <c r="H569" s="225" t="s">
        <v>556</v>
      </c>
      <c r="I569" s="213" t="s">
        <v>629</v>
      </c>
      <c r="J569" s="212"/>
      <c r="K569" s="212" t="s">
        <v>1192</v>
      </c>
      <c r="L569" s="214" t="s">
        <v>173</v>
      </c>
      <c r="M569" s="215">
        <v>7861</v>
      </c>
      <c r="N569" s="216">
        <v>7861</v>
      </c>
      <c r="O569" s="217"/>
      <c r="P569" s="217"/>
      <c r="Q569" s="218"/>
      <c r="R569" s="219" t="str">
        <f t="shared" si="8"/>
        <v/>
      </c>
    </row>
    <row r="570" spans="1:18">
      <c r="A570" s="208">
        <v>19001569</v>
      </c>
      <c r="B570" s="209">
        <v>20001569</v>
      </c>
      <c r="C570" s="210"/>
      <c r="D570" s="210"/>
      <c r="E570" s="229" t="s">
        <v>167</v>
      </c>
      <c r="F570" s="229" t="s">
        <v>990</v>
      </c>
      <c r="G570" s="224" t="s">
        <v>555</v>
      </c>
      <c r="H570" s="225" t="s">
        <v>631</v>
      </c>
      <c r="I570" s="213" t="s">
        <v>632</v>
      </c>
      <c r="J570" s="212"/>
      <c r="K570" s="212" t="s">
        <v>1193</v>
      </c>
      <c r="L570" s="214" t="s">
        <v>173</v>
      </c>
      <c r="M570" s="215">
        <v>73582</v>
      </c>
      <c r="N570" s="216">
        <v>73582</v>
      </c>
      <c r="O570" s="217"/>
      <c r="P570" s="217"/>
      <c r="Q570" s="218"/>
      <c r="R570" s="219" t="str">
        <f t="shared" si="8"/>
        <v/>
      </c>
    </row>
    <row r="571" spans="1:18">
      <c r="A571" s="208">
        <v>19001570</v>
      </c>
      <c r="B571" s="209">
        <v>20001570</v>
      </c>
      <c r="C571" s="210"/>
      <c r="D571" s="210"/>
      <c r="E571" s="229" t="s">
        <v>167</v>
      </c>
      <c r="F571" s="229" t="s">
        <v>990</v>
      </c>
      <c r="G571" s="224" t="s">
        <v>555</v>
      </c>
      <c r="H571" s="225" t="s">
        <v>631</v>
      </c>
      <c r="I571" s="213" t="s">
        <v>634</v>
      </c>
      <c r="J571" s="212"/>
      <c r="K571" s="212" t="s">
        <v>1194</v>
      </c>
      <c r="L571" s="214" t="s">
        <v>173</v>
      </c>
      <c r="M571" s="215">
        <v>42328</v>
      </c>
      <c r="N571" s="216">
        <v>42328</v>
      </c>
      <c r="O571" s="217"/>
      <c r="P571" s="217"/>
      <c r="Q571" s="218"/>
      <c r="R571" s="219" t="str">
        <f t="shared" si="8"/>
        <v/>
      </c>
    </row>
    <row r="572" spans="1:18">
      <c r="A572" s="208">
        <v>19001571</v>
      </c>
      <c r="B572" s="209">
        <v>20001571</v>
      </c>
      <c r="C572" s="210"/>
      <c r="D572" s="210"/>
      <c r="E572" s="229" t="s">
        <v>167</v>
      </c>
      <c r="F572" s="229" t="s">
        <v>990</v>
      </c>
      <c r="G572" s="224" t="s">
        <v>555</v>
      </c>
      <c r="H572" s="225" t="s">
        <v>631</v>
      </c>
      <c r="I572" s="213" t="s">
        <v>636</v>
      </c>
      <c r="J572" s="212"/>
      <c r="K572" s="212" t="s">
        <v>1195</v>
      </c>
      <c r="L572" s="214" t="s">
        <v>173</v>
      </c>
      <c r="M572" s="215">
        <v>8370</v>
      </c>
      <c r="N572" s="216">
        <v>8370</v>
      </c>
      <c r="O572" s="217"/>
      <c r="P572" s="217"/>
      <c r="Q572" s="218"/>
      <c r="R572" s="219" t="str">
        <f t="shared" si="8"/>
        <v/>
      </c>
    </row>
    <row r="573" spans="1:18">
      <c r="A573" s="208">
        <v>19001572</v>
      </c>
      <c r="B573" s="209">
        <v>20001572</v>
      </c>
      <c r="C573" s="210"/>
      <c r="D573" s="210"/>
      <c r="E573" s="229" t="s">
        <v>167</v>
      </c>
      <c r="F573" s="229" t="s">
        <v>990</v>
      </c>
      <c r="G573" s="224" t="s">
        <v>555</v>
      </c>
      <c r="H573" s="225" t="s">
        <v>631</v>
      </c>
      <c r="I573" s="213" t="s">
        <v>638</v>
      </c>
      <c r="J573" s="212"/>
      <c r="K573" s="212" t="s">
        <v>1196</v>
      </c>
      <c r="L573" s="214" t="s">
        <v>173</v>
      </c>
      <c r="M573" s="215">
        <v>8390</v>
      </c>
      <c r="N573" s="216">
        <v>8390</v>
      </c>
      <c r="O573" s="217"/>
      <c r="P573" s="217"/>
      <c r="Q573" s="218"/>
      <c r="R573" s="219" t="str">
        <f t="shared" si="8"/>
        <v/>
      </c>
    </row>
    <row r="574" spans="1:18">
      <c r="A574" s="208">
        <v>19001573</v>
      </c>
      <c r="B574" s="209">
        <v>20001573</v>
      </c>
      <c r="C574" s="210"/>
      <c r="D574" s="210"/>
      <c r="E574" s="229" t="s">
        <v>167</v>
      </c>
      <c r="F574" s="229" t="s">
        <v>990</v>
      </c>
      <c r="G574" s="224" t="s">
        <v>555</v>
      </c>
      <c r="H574" s="225" t="s">
        <v>631</v>
      </c>
      <c r="I574" s="213" t="s">
        <v>640</v>
      </c>
      <c r="J574" s="212"/>
      <c r="K574" s="212" t="s">
        <v>1197</v>
      </c>
      <c r="L574" s="214" t="s">
        <v>173</v>
      </c>
      <c r="M574" s="215">
        <v>94555</v>
      </c>
      <c r="N574" s="216">
        <v>94555</v>
      </c>
      <c r="O574" s="217"/>
      <c r="P574" s="217"/>
      <c r="Q574" s="218"/>
      <c r="R574" s="219" t="str">
        <f t="shared" si="8"/>
        <v/>
      </c>
    </row>
    <row r="575" spans="1:18">
      <c r="A575" s="208">
        <v>19001574</v>
      </c>
      <c r="B575" s="209">
        <v>20001574</v>
      </c>
      <c r="C575" s="210"/>
      <c r="D575" s="210"/>
      <c r="E575" s="229" t="s">
        <v>167</v>
      </c>
      <c r="F575" s="229" t="s">
        <v>990</v>
      </c>
      <c r="G575" s="224" t="s">
        <v>555</v>
      </c>
      <c r="H575" s="225" t="s">
        <v>631</v>
      </c>
      <c r="I575" s="213" t="s">
        <v>642</v>
      </c>
      <c r="J575" s="212"/>
      <c r="K575" s="212" t="s">
        <v>1198</v>
      </c>
      <c r="L575" s="214" t="s">
        <v>173</v>
      </c>
      <c r="M575" s="215">
        <v>46357</v>
      </c>
      <c r="N575" s="216">
        <v>46357</v>
      </c>
      <c r="O575" s="217"/>
      <c r="P575" s="217"/>
      <c r="Q575" s="218"/>
      <c r="R575" s="219" t="str">
        <f t="shared" si="8"/>
        <v/>
      </c>
    </row>
    <row r="576" spans="1:18">
      <c r="A576" s="208">
        <v>19001575</v>
      </c>
      <c r="B576" s="209">
        <v>20001575</v>
      </c>
      <c r="C576" s="210"/>
      <c r="D576" s="210"/>
      <c r="E576" s="229" t="s">
        <v>167</v>
      </c>
      <c r="F576" s="229" t="s">
        <v>990</v>
      </c>
      <c r="G576" s="224" t="s">
        <v>555</v>
      </c>
      <c r="H576" s="225" t="s">
        <v>631</v>
      </c>
      <c r="I576" s="213" t="s">
        <v>644</v>
      </c>
      <c r="J576" s="212"/>
      <c r="K576" s="212" t="s">
        <v>1199</v>
      </c>
      <c r="L576" s="214" t="s">
        <v>173</v>
      </c>
      <c r="M576" s="215">
        <v>14092</v>
      </c>
      <c r="N576" s="216">
        <v>14092</v>
      </c>
      <c r="O576" s="217"/>
      <c r="P576" s="217"/>
      <c r="Q576" s="218"/>
      <c r="R576" s="219" t="str">
        <f t="shared" si="8"/>
        <v/>
      </c>
    </row>
    <row r="577" spans="1:18">
      <c r="A577" s="208">
        <v>19001576</v>
      </c>
      <c r="B577" s="209">
        <v>20001576</v>
      </c>
      <c r="C577" s="210"/>
      <c r="D577" s="210"/>
      <c r="E577" s="229" t="s">
        <v>167</v>
      </c>
      <c r="F577" s="229" t="s">
        <v>990</v>
      </c>
      <c r="G577" s="224" t="s">
        <v>555</v>
      </c>
      <c r="H577" s="225" t="s">
        <v>646</v>
      </c>
      <c r="I577" s="213" t="s">
        <v>647</v>
      </c>
      <c r="J577" s="212"/>
      <c r="K577" s="212" t="s">
        <v>1200</v>
      </c>
      <c r="L577" s="214" t="s">
        <v>173</v>
      </c>
      <c r="M577" s="215">
        <v>26328</v>
      </c>
      <c r="N577" s="216">
        <v>26328</v>
      </c>
      <c r="O577" s="217"/>
      <c r="P577" s="217"/>
      <c r="Q577" s="218"/>
      <c r="R577" s="219" t="str">
        <f t="shared" si="8"/>
        <v/>
      </c>
    </row>
    <row r="578" spans="1:18">
      <c r="A578" s="208">
        <v>19001577</v>
      </c>
      <c r="B578" s="209">
        <v>20001577</v>
      </c>
      <c r="C578" s="210"/>
      <c r="D578" s="210"/>
      <c r="E578" s="229" t="s">
        <v>167</v>
      </c>
      <c r="F578" s="229" t="s">
        <v>990</v>
      </c>
      <c r="G578" s="224" t="s">
        <v>555</v>
      </c>
      <c r="H578" s="225" t="s">
        <v>646</v>
      </c>
      <c r="I578" s="213" t="s">
        <v>649</v>
      </c>
      <c r="J578" s="212"/>
      <c r="K578" s="212" t="s">
        <v>1201</v>
      </c>
      <c r="L578" s="214" t="s">
        <v>173</v>
      </c>
      <c r="M578" s="215">
        <v>1081</v>
      </c>
      <c r="N578" s="216">
        <v>1081</v>
      </c>
      <c r="O578" s="217"/>
      <c r="P578" s="217"/>
      <c r="Q578" s="218"/>
      <c r="R578" s="219" t="str">
        <f t="shared" si="8"/>
        <v/>
      </c>
    </row>
    <row r="579" spans="1:18">
      <c r="A579" s="208">
        <v>19001578</v>
      </c>
      <c r="B579" s="209">
        <v>20001578</v>
      </c>
      <c r="C579" s="210"/>
      <c r="D579" s="210"/>
      <c r="E579" s="229" t="s">
        <v>167</v>
      </c>
      <c r="F579" s="229" t="s">
        <v>990</v>
      </c>
      <c r="G579" s="224" t="s">
        <v>555</v>
      </c>
      <c r="H579" s="225" t="s">
        <v>646</v>
      </c>
      <c r="I579" s="213" t="s">
        <v>651</v>
      </c>
      <c r="J579" s="212"/>
      <c r="K579" s="212" t="s">
        <v>1202</v>
      </c>
      <c r="L579" s="214" t="s">
        <v>173</v>
      </c>
      <c r="M579" s="215">
        <v>285</v>
      </c>
      <c r="N579" s="216">
        <v>285</v>
      </c>
      <c r="O579" s="217"/>
      <c r="P579" s="217"/>
      <c r="Q579" s="218"/>
      <c r="R579" s="219" t="str">
        <f t="shared" ref="R579:R642" si="9">IF(Q579="유지보수",INT(N579*$T$2*$T$3),IF(Q579="단순정비",INT(N579*$T$2*$T$4),IF(Q579="지장전주",INT(N579*$T$2*$T$5),"")))</f>
        <v/>
      </c>
    </row>
    <row r="580" spans="1:18">
      <c r="A580" s="208">
        <v>19001579</v>
      </c>
      <c r="B580" s="209">
        <v>20001579</v>
      </c>
      <c r="C580" s="210"/>
      <c r="D580" s="210"/>
      <c r="E580" s="229" t="s">
        <v>167</v>
      </c>
      <c r="F580" s="229" t="s">
        <v>990</v>
      </c>
      <c r="G580" s="224" t="s">
        <v>555</v>
      </c>
      <c r="H580" s="225" t="s">
        <v>646</v>
      </c>
      <c r="I580" s="213" t="s">
        <v>653</v>
      </c>
      <c r="J580" s="212"/>
      <c r="K580" s="212" t="s">
        <v>1203</v>
      </c>
      <c r="L580" s="214" t="s">
        <v>173</v>
      </c>
      <c r="M580" s="215">
        <v>90</v>
      </c>
      <c r="N580" s="216">
        <v>90</v>
      </c>
      <c r="O580" s="217"/>
      <c r="P580" s="217"/>
      <c r="Q580" s="218"/>
      <c r="R580" s="219" t="str">
        <f t="shared" si="9"/>
        <v/>
      </c>
    </row>
    <row r="581" spans="1:18">
      <c r="A581" s="208">
        <v>19001580</v>
      </c>
      <c r="B581" s="209">
        <v>20001580</v>
      </c>
      <c r="C581" s="210"/>
      <c r="D581" s="210"/>
      <c r="E581" s="229" t="s">
        <v>167</v>
      </c>
      <c r="F581" s="229" t="s">
        <v>990</v>
      </c>
      <c r="G581" s="224" t="s">
        <v>555</v>
      </c>
      <c r="H581" s="225" t="s">
        <v>646</v>
      </c>
      <c r="I581" s="213" t="s">
        <v>655</v>
      </c>
      <c r="J581" s="212"/>
      <c r="K581" s="212" t="s">
        <v>1204</v>
      </c>
      <c r="L581" s="214" t="s">
        <v>173</v>
      </c>
      <c r="M581" s="215">
        <v>88</v>
      </c>
      <c r="N581" s="216">
        <v>88</v>
      </c>
      <c r="O581" s="217"/>
      <c r="P581" s="217"/>
      <c r="Q581" s="218"/>
      <c r="R581" s="219" t="str">
        <f t="shared" si="9"/>
        <v/>
      </c>
    </row>
    <row r="582" spans="1:18">
      <c r="A582" s="208">
        <v>19001581</v>
      </c>
      <c r="B582" s="209">
        <v>20001581</v>
      </c>
      <c r="C582" s="210"/>
      <c r="D582" s="210"/>
      <c r="E582" s="229" t="s">
        <v>167</v>
      </c>
      <c r="F582" s="229" t="s">
        <v>990</v>
      </c>
      <c r="G582" s="224" t="s">
        <v>555</v>
      </c>
      <c r="H582" s="225" t="s">
        <v>646</v>
      </c>
      <c r="I582" s="213" t="s">
        <v>657</v>
      </c>
      <c r="J582" s="212"/>
      <c r="K582" s="212" t="s">
        <v>1205</v>
      </c>
      <c r="L582" s="214" t="s">
        <v>173</v>
      </c>
      <c r="M582" s="215">
        <v>87</v>
      </c>
      <c r="N582" s="216">
        <v>87</v>
      </c>
      <c r="O582" s="217"/>
      <c r="P582" s="217"/>
      <c r="Q582" s="218"/>
      <c r="R582" s="219" t="str">
        <f t="shared" si="9"/>
        <v/>
      </c>
    </row>
    <row r="583" spans="1:18">
      <c r="A583" s="208">
        <v>19001582</v>
      </c>
      <c r="B583" s="209">
        <v>20001582</v>
      </c>
      <c r="C583" s="210"/>
      <c r="D583" s="210"/>
      <c r="E583" s="229" t="s">
        <v>167</v>
      </c>
      <c r="F583" s="229" t="s">
        <v>990</v>
      </c>
      <c r="G583" s="224" t="s">
        <v>555</v>
      </c>
      <c r="H583" s="225" t="s">
        <v>646</v>
      </c>
      <c r="I583" s="213" t="s">
        <v>659</v>
      </c>
      <c r="J583" s="212"/>
      <c r="K583" s="212" t="s">
        <v>1206</v>
      </c>
      <c r="L583" s="214" t="s">
        <v>173</v>
      </c>
      <c r="M583" s="215">
        <v>5331</v>
      </c>
      <c r="N583" s="216">
        <v>5331</v>
      </c>
      <c r="O583" s="217"/>
      <c r="P583" s="217"/>
      <c r="Q583" s="218"/>
      <c r="R583" s="219" t="str">
        <f t="shared" si="9"/>
        <v/>
      </c>
    </row>
    <row r="584" spans="1:18">
      <c r="A584" s="208">
        <v>19001583</v>
      </c>
      <c r="B584" s="209">
        <v>20001583</v>
      </c>
      <c r="C584" s="210"/>
      <c r="D584" s="210"/>
      <c r="E584" s="229" t="s">
        <v>167</v>
      </c>
      <c r="F584" s="229" t="s">
        <v>990</v>
      </c>
      <c r="G584" s="224" t="s">
        <v>555</v>
      </c>
      <c r="H584" s="225" t="s">
        <v>646</v>
      </c>
      <c r="I584" s="213" t="s">
        <v>661</v>
      </c>
      <c r="J584" s="212"/>
      <c r="K584" s="212" t="s">
        <v>1207</v>
      </c>
      <c r="L584" s="214" t="s">
        <v>173</v>
      </c>
      <c r="M584" s="215">
        <v>812</v>
      </c>
      <c r="N584" s="216">
        <v>812</v>
      </c>
      <c r="O584" s="217"/>
      <c r="P584" s="217"/>
      <c r="Q584" s="218"/>
      <c r="R584" s="219" t="str">
        <f t="shared" si="9"/>
        <v/>
      </c>
    </row>
    <row r="585" spans="1:18">
      <c r="A585" s="208">
        <v>19001584</v>
      </c>
      <c r="B585" s="209">
        <v>20001584</v>
      </c>
      <c r="C585" s="210"/>
      <c r="D585" s="210"/>
      <c r="E585" s="229" t="s">
        <v>167</v>
      </c>
      <c r="F585" s="229" t="s">
        <v>990</v>
      </c>
      <c r="G585" s="224" t="s">
        <v>555</v>
      </c>
      <c r="H585" s="225" t="s">
        <v>663</v>
      </c>
      <c r="I585" s="213" t="s">
        <v>664</v>
      </c>
      <c r="J585" s="212"/>
      <c r="K585" s="212" t="s">
        <v>1208</v>
      </c>
      <c r="L585" s="214" t="s">
        <v>173</v>
      </c>
      <c r="M585" s="215">
        <v>28487</v>
      </c>
      <c r="N585" s="216">
        <v>28487</v>
      </c>
      <c r="O585" s="217"/>
      <c r="P585" s="217"/>
      <c r="Q585" s="218"/>
      <c r="R585" s="219" t="str">
        <f t="shared" si="9"/>
        <v/>
      </c>
    </row>
    <row r="586" spans="1:18">
      <c r="A586" s="208">
        <v>19001585</v>
      </c>
      <c r="B586" s="209">
        <v>20001585</v>
      </c>
      <c r="C586" s="210"/>
      <c r="D586" s="210"/>
      <c r="E586" s="229" t="s">
        <v>167</v>
      </c>
      <c r="F586" s="229" t="s">
        <v>990</v>
      </c>
      <c r="G586" s="224" t="s">
        <v>555</v>
      </c>
      <c r="H586" s="225" t="s">
        <v>663</v>
      </c>
      <c r="I586" s="213" t="s">
        <v>666</v>
      </c>
      <c r="J586" s="212"/>
      <c r="K586" s="212" t="s">
        <v>1209</v>
      </c>
      <c r="L586" s="214" t="s">
        <v>173</v>
      </c>
      <c r="M586" s="215">
        <v>10295</v>
      </c>
      <c r="N586" s="216">
        <v>10295</v>
      </c>
      <c r="O586" s="217"/>
      <c r="P586" s="217"/>
      <c r="Q586" s="218"/>
      <c r="R586" s="219" t="str">
        <f t="shared" si="9"/>
        <v/>
      </c>
    </row>
    <row r="587" spans="1:18">
      <c r="A587" s="208">
        <v>19001586</v>
      </c>
      <c r="B587" s="209">
        <v>20001586</v>
      </c>
      <c r="C587" s="210"/>
      <c r="D587" s="210"/>
      <c r="E587" s="229" t="s">
        <v>167</v>
      </c>
      <c r="F587" s="229" t="s">
        <v>990</v>
      </c>
      <c r="G587" s="224" t="s">
        <v>555</v>
      </c>
      <c r="H587" s="225" t="s">
        <v>668</v>
      </c>
      <c r="I587" s="213" t="s">
        <v>669</v>
      </c>
      <c r="J587" s="212"/>
      <c r="K587" s="212" t="s">
        <v>1210</v>
      </c>
      <c r="L587" s="214" t="s">
        <v>173</v>
      </c>
      <c r="M587" s="215">
        <v>10991</v>
      </c>
      <c r="N587" s="216">
        <v>10991</v>
      </c>
      <c r="O587" s="217"/>
      <c r="P587" s="217"/>
      <c r="Q587" s="218"/>
      <c r="R587" s="219" t="str">
        <f t="shared" si="9"/>
        <v/>
      </c>
    </row>
    <row r="588" spans="1:18">
      <c r="A588" s="208">
        <v>19001587</v>
      </c>
      <c r="B588" s="209">
        <v>20001587</v>
      </c>
      <c r="C588" s="210"/>
      <c r="D588" s="210"/>
      <c r="E588" s="229" t="s">
        <v>167</v>
      </c>
      <c r="F588" s="229" t="s">
        <v>990</v>
      </c>
      <c r="G588" s="224" t="s">
        <v>555</v>
      </c>
      <c r="H588" s="225" t="s">
        <v>668</v>
      </c>
      <c r="I588" s="213" t="s">
        <v>671</v>
      </c>
      <c r="J588" s="212"/>
      <c r="K588" s="212" t="s">
        <v>1211</v>
      </c>
      <c r="L588" s="214" t="s">
        <v>173</v>
      </c>
      <c r="M588" s="215">
        <v>1910</v>
      </c>
      <c r="N588" s="216">
        <v>1910</v>
      </c>
      <c r="O588" s="217"/>
      <c r="P588" s="217"/>
      <c r="Q588" s="218"/>
      <c r="R588" s="219" t="str">
        <f t="shared" si="9"/>
        <v/>
      </c>
    </row>
    <row r="589" spans="1:18">
      <c r="A589" s="208">
        <v>19001588</v>
      </c>
      <c r="B589" s="209">
        <v>20001588</v>
      </c>
      <c r="C589" s="210"/>
      <c r="D589" s="210"/>
      <c r="E589" s="229" t="s">
        <v>167</v>
      </c>
      <c r="F589" s="229" t="s">
        <v>990</v>
      </c>
      <c r="G589" s="224" t="s">
        <v>555</v>
      </c>
      <c r="H589" s="225" t="s">
        <v>668</v>
      </c>
      <c r="I589" s="213" t="s">
        <v>673</v>
      </c>
      <c r="J589" s="212"/>
      <c r="K589" s="212" t="s">
        <v>1212</v>
      </c>
      <c r="L589" s="214" t="s">
        <v>173</v>
      </c>
      <c r="M589" s="215">
        <v>2519</v>
      </c>
      <c r="N589" s="216">
        <v>2519</v>
      </c>
      <c r="O589" s="217"/>
      <c r="P589" s="217"/>
      <c r="Q589" s="218"/>
      <c r="R589" s="219" t="str">
        <f t="shared" si="9"/>
        <v/>
      </c>
    </row>
    <row r="590" spans="1:18">
      <c r="A590" s="208">
        <v>19001589</v>
      </c>
      <c r="B590" s="209">
        <v>20001589</v>
      </c>
      <c r="C590" s="210"/>
      <c r="D590" s="210"/>
      <c r="E590" s="229" t="s">
        <v>167</v>
      </c>
      <c r="F590" s="229" t="s">
        <v>990</v>
      </c>
      <c r="G590" s="224" t="s">
        <v>555</v>
      </c>
      <c r="H590" s="225" t="s">
        <v>675</v>
      </c>
      <c r="I590" s="213" t="s">
        <v>676</v>
      </c>
      <c r="J590" s="212"/>
      <c r="K590" s="212" t="s">
        <v>1213</v>
      </c>
      <c r="L590" s="214" t="s">
        <v>173</v>
      </c>
      <c r="M590" s="215">
        <v>6000</v>
      </c>
      <c r="N590" s="216">
        <v>6000</v>
      </c>
      <c r="O590" s="217"/>
      <c r="P590" s="217"/>
      <c r="Q590" s="218"/>
      <c r="R590" s="219" t="str">
        <f t="shared" si="9"/>
        <v/>
      </c>
    </row>
    <row r="591" spans="1:18">
      <c r="A591" s="208">
        <v>19001590</v>
      </c>
      <c r="B591" s="209">
        <v>20001590</v>
      </c>
      <c r="C591" s="210"/>
      <c r="D591" s="210"/>
      <c r="E591" s="229" t="s">
        <v>167</v>
      </c>
      <c r="F591" s="229" t="s">
        <v>990</v>
      </c>
      <c r="G591" s="224" t="s">
        <v>555</v>
      </c>
      <c r="H591" s="225" t="s">
        <v>675</v>
      </c>
      <c r="I591" s="213" t="s">
        <v>678</v>
      </c>
      <c r="J591" s="212"/>
      <c r="K591" s="212" t="s">
        <v>1214</v>
      </c>
      <c r="L591" s="214" t="s">
        <v>173</v>
      </c>
      <c r="M591" s="215">
        <v>8176</v>
      </c>
      <c r="N591" s="216">
        <v>8176</v>
      </c>
      <c r="O591" s="217"/>
      <c r="P591" s="217"/>
      <c r="Q591" s="218"/>
      <c r="R591" s="219" t="str">
        <f t="shared" si="9"/>
        <v/>
      </c>
    </row>
    <row r="592" spans="1:18">
      <c r="A592" s="208">
        <v>19001591</v>
      </c>
      <c r="B592" s="209">
        <v>20001591</v>
      </c>
      <c r="C592" s="210"/>
      <c r="D592" s="210"/>
      <c r="E592" s="229" t="s">
        <v>167</v>
      </c>
      <c r="F592" s="229" t="s">
        <v>990</v>
      </c>
      <c r="G592" s="224" t="s">
        <v>555</v>
      </c>
      <c r="H592" s="225" t="s">
        <v>675</v>
      </c>
      <c r="I592" s="213" t="s">
        <v>680</v>
      </c>
      <c r="J592" s="212"/>
      <c r="K592" s="212" t="s">
        <v>1215</v>
      </c>
      <c r="L592" s="214" t="s">
        <v>173</v>
      </c>
      <c r="M592" s="215">
        <v>3204</v>
      </c>
      <c r="N592" s="216">
        <v>3204</v>
      </c>
      <c r="O592" s="217"/>
      <c r="P592" s="217"/>
      <c r="Q592" s="218"/>
      <c r="R592" s="219" t="str">
        <f t="shared" si="9"/>
        <v/>
      </c>
    </row>
    <row r="593" spans="1:18">
      <c r="A593" s="208">
        <v>19001592</v>
      </c>
      <c r="B593" s="209">
        <v>20001592</v>
      </c>
      <c r="C593" s="210"/>
      <c r="D593" s="210"/>
      <c r="E593" s="229" t="s">
        <v>167</v>
      </c>
      <c r="F593" s="229" t="s">
        <v>990</v>
      </c>
      <c r="G593" s="224" t="s">
        <v>555</v>
      </c>
      <c r="H593" s="225" t="s">
        <v>675</v>
      </c>
      <c r="I593" s="213" t="s">
        <v>682</v>
      </c>
      <c r="J593" s="212"/>
      <c r="K593" s="212" t="s">
        <v>1216</v>
      </c>
      <c r="L593" s="214" t="s">
        <v>173</v>
      </c>
      <c r="M593" s="215">
        <v>2708</v>
      </c>
      <c r="N593" s="216">
        <v>2708</v>
      </c>
      <c r="O593" s="217"/>
      <c r="P593" s="217"/>
      <c r="Q593" s="218"/>
      <c r="R593" s="219" t="str">
        <f t="shared" si="9"/>
        <v/>
      </c>
    </row>
    <row r="594" spans="1:18">
      <c r="A594" s="208">
        <v>19001593</v>
      </c>
      <c r="B594" s="209">
        <v>20001593</v>
      </c>
      <c r="C594" s="210"/>
      <c r="D594" s="210"/>
      <c r="E594" s="229" t="s">
        <v>167</v>
      </c>
      <c r="F594" s="229" t="s">
        <v>990</v>
      </c>
      <c r="G594" s="224" t="s">
        <v>555</v>
      </c>
      <c r="H594" s="225" t="s">
        <v>675</v>
      </c>
      <c r="I594" s="213" t="s">
        <v>684</v>
      </c>
      <c r="J594" s="212"/>
      <c r="K594" s="212" t="s">
        <v>1217</v>
      </c>
      <c r="L594" s="214" t="s">
        <v>173</v>
      </c>
      <c r="M594" s="215">
        <v>5710</v>
      </c>
      <c r="N594" s="216">
        <v>5710</v>
      </c>
      <c r="O594" s="217"/>
      <c r="P594" s="217"/>
      <c r="Q594" s="218"/>
      <c r="R594" s="219" t="str">
        <f t="shared" si="9"/>
        <v/>
      </c>
    </row>
    <row r="595" spans="1:18">
      <c r="A595" s="208">
        <v>19001594</v>
      </c>
      <c r="B595" s="209">
        <v>20001594</v>
      </c>
      <c r="C595" s="210"/>
      <c r="D595" s="210"/>
      <c r="E595" s="229" t="s">
        <v>167</v>
      </c>
      <c r="F595" s="229" t="s">
        <v>990</v>
      </c>
      <c r="G595" s="224" t="s">
        <v>555</v>
      </c>
      <c r="H595" s="225" t="s">
        <v>675</v>
      </c>
      <c r="I595" s="213" t="s">
        <v>686</v>
      </c>
      <c r="J595" s="212"/>
      <c r="K595" s="212" t="s">
        <v>1218</v>
      </c>
      <c r="L595" s="214" t="s">
        <v>173</v>
      </c>
      <c r="M595" s="215">
        <v>32192</v>
      </c>
      <c r="N595" s="216">
        <v>32192</v>
      </c>
      <c r="O595" s="217"/>
      <c r="P595" s="217"/>
      <c r="Q595" s="218"/>
      <c r="R595" s="219" t="str">
        <f t="shared" si="9"/>
        <v/>
      </c>
    </row>
    <row r="596" spans="1:18">
      <c r="A596" s="208">
        <v>19001595</v>
      </c>
      <c r="B596" s="209">
        <v>20001595</v>
      </c>
      <c r="C596" s="210"/>
      <c r="D596" s="210"/>
      <c r="E596" s="229" t="s">
        <v>167</v>
      </c>
      <c r="F596" s="229" t="s">
        <v>990</v>
      </c>
      <c r="G596" s="224" t="s">
        <v>555</v>
      </c>
      <c r="H596" s="225" t="s">
        <v>675</v>
      </c>
      <c r="I596" s="213" t="s">
        <v>688</v>
      </c>
      <c r="J596" s="212"/>
      <c r="K596" s="212" t="s">
        <v>1219</v>
      </c>
      <c r="L596" s="214" t="s">
        <v>173</v>
      </c>
      <c r="M596" s="215">
        <v>10133</v>
      </c>
      <c r="N596" s="216">
        <v>10133</v>
      </c>
      <c r="O596" s="217"/>
      <c r="P596" s="217"/>
      <c r="Q596" s="218"/>
      <c r="R596" s="219" t="str">
        <f t="shared" si="9"/>
        <v/>
      </c>
    </row>
    <row r="597" spans="1:18">
      <c r="A597" s="208">
        <v>19001596</v>
      </c>
      <c r="B597" s="209">
        <v>20001596</v>
      </c>
      <c r="C597" s="210"/>
      <c r="D597" s="210"/>
      <c r="E597" s="229" t="s">
        <v>167</v>
      </c>
      <c r="F597" s="229" t="s">
        <v>990</v>
      </c>
      <c r="G597" s="224" t="s">
        <v>555</v>
      </c>
      <c r="H597" s="225" t="s">
        <v>675</v>
      </c>
      <c r="I597" s="213" t="s">
        <v>690</v>
      </c>
      <c r="J597" s="212"/>
      <c r="K597" s="212" t="s">
        <v>1220</v>
      </c>
      <c r="L597" s="214" t="s">
        <v>173</v>
      </c>
      <c r="M597" s="215">
        <v>4146</v>
      </c>
      <c r="N597" s="216">
        <v>4146</v>
      </c>
      <c r="O597" s="217"/>
      <c r="P597" s="217"/>
      <c r="Q597" s="218"/>
      <c r="R597" s="219" t="str">
        <f t="shared" si="9"/>
        <v/>
      </c>
    </row>
    <row r="598" spans="1:18">
      <c r="A598" s="208">
        <v>19001597</v>
      </c>
      <c r="B598" s="209">
        <v>20001597</v>
      </c>
      <c r="C598" s="210"/>
      <c r="D598" s="210"/>
      <c r="E598" s="229" t="s">
        <v>167</v>
      </c>
      <c r="F598" s="229" t="s">
        <v>990</v>
      </c>
      <c r="G598" s="224" t="s">
        <v>555</v>
      </c>
      <c r="H598" s="225" t="s">
        <v>675</v>
      </c>
      <c r="I598" s="213" t="s">
        <v>692</v>
      </c>
      <c r="J598" s="212"/>
      <c r="K598" s="212" t="s">
        <v>1221</v>
      </c>
      <c r="L598" s="214" t="s">
        <v>173</v>
      </c>
      <c r="M598" s="215">
        <v>48857</v>
      </c>
      <c r="N598" s="216">
        <v>48857</v>
      </c>
      <c r="O598" s="217"/>
      <c r="P598" s="217"/>
      <c r="Q598" s="218"/>
      <c r="R598" s="219" t="str">
        <f t="shared" si="9"/>
        <v/>
      </c>
    </row>
    <row r="599" spans="1:18">
      <c r="A599" s="208">
        <v>19001598</v>
      </c>
      <c r="B599" s="209">
        <v>20001598</v>
      </c>
      <c r="C599" s="210"/>
      <c r="D599" s="210"/>
      <c r="E599" s="229" t="s">
        <v>167</v>
      </c>
      <c r="F599" s="229" t="s">
        <v>990</v>
      </c>
      <c r="G599" s="224" t="s">
        <v>555</v>
      </c>
      <c r="H599" s="225" t="s">
        <v>675</v>
      </c>
      <c r="I599" s="213" t="s">
        <v>694</v>
      </c>
      <c r="J599" s="212"/>
      <c r="K599" s="212" t="s">
        <v>1222</v>
      </c>
      <c r="L599" s="214" t="s">
        <v>173</v>
      </c>
      <c r="M599" s="215">
        <v>69</v>
      </c>
      <c r="N599" s="216">
        <v>69</v>
      </c>
      <c r="O599" s="217"/>
      <c r="P599" s="217"/>
      <c r="Q599" s="218"/>
      <c r="R599" s="219" t="str">
        <f t="shared" si="9"/>
        <v/>
      </c>
    </row>
    <row r="600" spans="1:18">
      <c r="A600" s="208">
        <v>19001599</v>
      </c>
      <c r="B600" s="209">
        <v>20001599</v>
      </c>
      <c r="C600" s="210"/>
      <c r="D600" s="210"/>
      <c r="E600" s="229" t="s">
        <v>167</v>
      </c>
      <c r="F600" s="229" t="s">
        <v>990</v>
      </c>
      <c r="G600" s="224" t="s">
        <v>555</v>
      </c>
      <c r="H600" s="225" t="s">
        <v>675</v>
      </c>
      <c r="I600" s="213" t="s">
        <v>696</v>
      </c>
      <c r="J600" s="212"/>
      <c r="K600" s="212" t="s">
        <v>1223</v>
      </c>
      <c r="L600" s="214" t="s">
        <v>173</v>
      </c>
      <c r="M600" s="215">
        <v>2942</v>
      </c>
      <c r="N600" s="216">
        <v>2942</v>
      </c>
      <c r="O600" s="217"/>
      <c r="P600" s="217"/>
      <c r="Q600" s="218"/>
      <c r="R600" s="219" t="str">
        <f t="shared" si="9"/>
        <v/>
      </c>
    </row>
    <row r="601" spans="1:18">
      <c r="A601" s="208">
        <v>19001600</v>
      </c>
      <c r="B601" s="209">
        <v>20001600</v>
      </c>
      <c r="C601" s="210"/>
      <c r="D601" s="210"/>
      <c r="E601" s="229" t="s">
        <v>167</v>
      </c>
      <c r="F601" s="229" t="s">
        <v>990</v>
      </c>
      <c r="G601" s="224" t="s">
        <v>555</v>
      </c>
      <c r="H601" s="225" t="s">
        <v>675</v>
      </c>
      <c r="I601" s="213" t="s">
        <v>698</v>
      </c>
      <c r="J601" s="212"/>
      <c r="K601" s="212" t="s">
        <v>1224</v>
      </c>
      <c r="L601" s="214" t="s">
        <v>173</v>
      </c>
      <c r="M601" s="215">
        <v>11247</v>
      </c>
      <c r="N601" s="216">
        <v>11247</v>
      </c>
      <c r="O601" s="217"/>
      <c r="P601" s="217"/>
      <c r="Q601" s="218"/>
      <c r="R601" s="219" t="str">
        <f t="shared" si="9"/>
        <v/>
      </c>
    </row>
    <row r="602" spans="1:18">
      <c r="A602" s="208">
        <v>19001601</v>
      </c>
      <c r="B602" s="209">
        <v>20001601</v>
      </c>
      <c r="C602" s="210"/>
      <c r="D602" s="210"/>
      <c r="E602" s="229" t="s">
        <v>167</v>
      </c>
      <c r="F602" s="229" t="s">
        <v>990</v>
      </c>
      <c r="G602" s="224" t="s">
        <v>555</v>
      </c>
      <c r="H602" s="225" t="s">
        <v>700</v>
      </c>
      <c r="I602" s="213" t="s">
        <v>701</v>
      </c>
      <c r="J602" s="212"/>
      <c r="K602" s="212" t="s">
        <v>1225</v>
      </c>
      <c r="L602" s="214" t="s">
        <v>173</v>
      </c>
      <c r="M602" s="215">
        <v>18070</v>
      </c>
      <c r="N602" s="216">
        <v>18070</v>
      </c>
      <c r="O602" s="217"/>
      <c r="P602" s="217"/>
      <c r="Q602" s="218"/>
      <c r="R602" s="219" t="str">
        <f t="shared" si="9"/>
        <v/>
      </c>
    </row>
    <row r="603" spans="1:18">
      <c r="A603" s="208">
        <v>19001602</v>
      </c>
      <c r="B603" s="209">
        <v>20001602</v>
      </c>
      <c r="C603" s="210"/>
      <c r="D603" s="210"/>
      <c r="E603" s="229" t="s">
        <v>167</v>
      </c>
      <c r="F603" s="229" t="s">
        <v>990</v>
      </c>
      <c r="G603" s="224" t="s">
        <v>555</v>
      </c>
      <c r="H603" s="225" t="s">
        <v>700</v>
      </c>
      <c r="I603" s="213" t="s">
        <v>703</v>
      </c>
      <c r="J603" s="212"/>
      <c r="K603" s="212" t="s">
        <v>1226</v>
      </c>
      <c r="L603" s="214" t="s">
        <v>173</v>
      </c>
      <c r="M603" s="215">
        <v>31054</v>
      </c>
      <c r="N603" s="216">
        <v>31054</v>
      </c>
      <c r="O603" s="217"/>
      <c r="P603" s="217"/>
      <c r="Q603" s="218"/>
      <c r="R603" s="219" t="str">
        <f t="shared" si="9"/>
        <v/>
      </c>
    </row>
    <row r="604" spans="1:18">
      <c r="A604" s="208">
        <v>19001603</v>
      </c>
      <c r="B604" s="209">
        <v>20001603</v>
      </c>
      <c r="C604" s="210"/>
      <c r="D604" s="210"/>
      <c r="E604" s="229" t="s">
        <v>167</v>
      </c>
      <c r="F604" s="229" t="s">
        <v>990</v>
      </c>
      <c r="G604" s="224" t="s">
        <v>555</v>
      </c>
      <c r="H604" s="225" t="s">
        <v>700</v>
      </c>
      <c r="I604" s="213" t="s">
        <v>705</v>
      </c>
      <c r="J604" s="212"/>
      <c r="K604" s="212" t="s">
        <v>1227</v>
      </c>
      <c r="L604" s="214" t="s">
        <v>173</v>
      </c>
      <c r="M604" s="215">
        <v>1181</v>
      </c>
      <c r="N604" s="216">
        <v>1181</v>
      </c>
      <c r="O604" s="217"/>
      <c r="P604" s="217"/>
      <c r="Q604" s="218"/>
      <c r="R604" s="219" t="str">
        <f t="shared" si="9"/>
        <v/>
      </c>
    </row>
    <row r="605" spans="1:18">
      <c r="A605" s="208">
        <v>19001604</v>
      </c>
      <c r="B605" s="209">
        <v>20001604</v>
      </c>
      <c r="C605" s="210"/>
      <c r="D605" s="210"/>
      <c r="E605" s="229" t="s">
        <v>167</v>
      </c>
      <c r="F605" s="229" t="s">
        <v>990</v>
      </c>
      <c r="G605" s="224" t="s">
        <v>555</v>
      </c>
      <c r="H605" s="225" t="s">
        <v>700</v>
      </c>
      <c r="I605" s="213" t="s">
        <v>707</v>
      </c>
      <c r="J605" s="212"/>
      <c r="K605" s="212" t="s">
        <v>1228</v>
      </c>
      <c r="L605" s="214" t="s">
        <v>173</v>
      </c>
      <c r="M605" s="215">
        <v>207</v>
      </c>
      <c r="N605" s="216">
        <v>207</v>
      </c>
      <c r="O605" s="217"/>
      <c r="P605" s="217"/>
      <c r="Q605" s="218"/>
      <c r="R605" s="219" t="str">
        <f t="shared" si="9"/>
        <v/>
      </c>
    </row>
    <row r="606" spans="1:18">
      <c r="A606" s="208">
        <v>19001605</v>
      </c>
      <c r="B606" s="209">
        <v>20001605</v>
      </c>
      <c r="C606" s="210"/>
      <c r="D606" s="210"/>
      <c r="E606" s="229" t="s">
        <v>167</v>
      </c>
      <c r="F606" s="229" t="s">
        <v>990</v>
      </c>
      <c r="G606" s="224" t="s">
        <v>555</v>
      </c>
      <c r="H606" s="225" t="s">
        <v>700</v>
      </c>
      <c r="I606" s="213" t="s">
        <v>709</v>
      </c>
      <c r="J606" s="212"/>
      <c r="K606" s="212" t="s">
        <v>1229</v>
      </c>
      <c r="L606" s="214" t="s">
        <v>173</v>
      </c>
      <c r="M606" s="215">
        <v>12315</v>
      </c>
      <c r="N606" s="216">
        <v>12315</v>
      </c>
      <c r="O606" s="217"/>
      <c r="P606" s="217"/>
      <c r="Q606" s="218"/>
      <c r="R606" s="219" t="str">
        <f t="shared" si="9"/>
        <v/>
      </c>
    </row>
    <row r="607" spans="1:18">
      <c r="A607" s="208">
        <v>19001606</v>
      </c>
      <c r="B607" s="209">
        <v>20001606</v>
      </c>
      <c r="C607" s="210"/>
      <c r="D607" s="210"/>
      <c r="E607" s="229" t="s">
        <v>167</v>
      </c>
      <c r="F607" s="229" t="s">
        <v>990</v>
      </c>
      <c r="G607" s="224" t="s">
        <v>555</v>
      </c>
      <c r="H607" s="225" t="s">
        <v>700</v>
      </c>
      <c r="I607" s="213" t="s">
        <v>711</v>
      </c>
      <c r="J607" s="212"/>
      <c r="K607" s="212" t="s">
        <v>1230</v>
      </c>
      <c r="L607" s="214" t="s">
        <v>173</v>
      </c>
      <c r="M607" s="215">
        <v>73605</v>
      </c>
      <c r="N607" s="216">
        <v>73605</v>
      </c>
      <c r="O607" s="217"/>
      <c r="P607" s="217"/>
      <c r="Q607" s="218"/>
      <c r="R607" s="219" t="str">
        <f t="shared" si="9"/>
        <v/>
      </c>
    </row>
    <row r="608" spans="1:18">
      <c r="A608" s="208">
        <v>19001607</v>
      </c>
      <c r="B608" s="209">
        <v>20001607</v>
      </c>
      <c r="C608" s="210"/>
      <c r="D608" s="210"/>
      <c r="E608" s="229" t="s">
        <v>167</v>
      </c>
      <c r="F608" s="229" t="s">
        <v>990</v>
      </c>
      <c r="G608" s="224" t="s">
        <v>555</v>
      </c>
      <c r="H608" s="225" t="s">
        <v>700</v>
      </c>
      <c r="I608" s="213" t="s">
        <v>713</v>
      </c>
      <c r="J608" s="212"/>
      <c r="K608" s="212" t="s">
        <v>1231</v>
      </c>
      <c r="L608" s="214" t="s">
        <v>173</v>
      </c>
      <c r="M608" s="215">
        <v>25908</v>
      </c>
      <c r="N608" s="216">
        <v>25908</v>
      </c>
      <c r="O608" s="217"/>
      <c r="P608" s="217"/>
      <c r="Q608" s="218"/>
      <c r="R608" s="219" t="str">
        <f t="shared" si="9"/>
        <v/>
      </c>
    </row>
    <row r="609" spans="1:18">
      <c r="A609" s="208">
        <v>19001608</v>
      </c>
      <c r="B609" s="209">
        <v>20001608</v>
      </c>
      <c r="C609" s="210"/>
      <c r="D609" s="210"/>
      <c r="E609" s="229" t="s">
        <v>167</v>
      </c>
      <c r="F609" s="229" t="s">
        <v>990</v>
      </c>
      <c r="G609" s="224" t="s">
        <v>555</v>
      </c>
      <c r="H609" s="225" t="s">
        <v>700</v>
      </c>
      <c r="I609" s="213" t="s">
        <v>715</v>
      </c>
      <c r="J609" s="212"/>
      <c r="K609" s="212" t="s">
        <v>1232</v>
      </c>
      <c r="L609" s="214" t="s">
        <v>173</v>
      </c>
      <c r="M609" s="215">
        <v>5814</v>
      </c>
      <c r="N609" s="216">
        <v>5814</v>
      </c>
      <c r="O609" s="217"/>
      <c r="P609" s="217"/>
      <c r="Q609" s="218"/>
      <c r="R609" s="219" t="str">
        <f t="shared" si="9"/>
        <v/>
      </c>
    </row>
    <row r="610" spans="1:18">
      <c r="A610" s="208">
        <v>19001609</v>
      </c>
      <c r="B610" s="209">
        <v>20001609</v>
      </c>
      <c r="C610" s="210"/>
      <c r="D610" s="210"/>
      <c r="E610" s="229" t="s">
        <v>167</v>
      </c>
      <c r="F610" s="229" t="s">
        <v>990</v>
      </c>
      <c r="G610" s="224" t="s">
        <v>555</v>
      </c>
      <c r="H610" s="225" t="s">
        <v>700</v>
      </c>
      <c r="I610" s="213" t="s">
        <v>717</v>
      </c>
      <c r="J610" s="212"/>
      <c r="K610" s="212" t="s">
        <v>1233</v>
      </c>
      <c r="L610" s="214" t="s">
        <v>173</v>
      </c>
      <c r="M610" s="215">
        <v>37858</v>
      </c>
      <c r="N610" s="216">
        <v>37858</v>
      </c>
      <c r="O610" s="217"/>
      <c r="P610" s="217"/>
      <c r="Q610" s="218"/>
      <c r="R610" s="219" t="str">
        <f t="shared" si="9"/>
        <v/>
      </c>
    </row>
    <row r="611" spans="1:18">
      <c r="A611" s="208">
        <v>19001610</v>
      </c>
      <c r="B611" s="209">
        <v>20001610</v>
      </c>
      <c r="C611" s="210"/>
      <c r="D611" s="210"/>
      <c r="E611" s="229" t="s">
        <v>167</v>
      </c>
      <c r="F611" s="229" t="s">
        <v>990</v>
      </c>
      <c r="G611" s="224" t="s">
        <v>555</v>
      </c>
      <c r="H611" s="225" t="s">
        <v>700</v>
      </c>
      <c r="I611" s="213" t="s">
        <v>719</v>
      </c>
      <c r="J611" s="212"/>
      <c r="K611" s="212" t="s">
        <v>1234</v>
      </c>
      <c r="L611" s="214" t="s">
        <v>173</v>
      </c>
      <c r="M611" s="215">
        <v>49179</v>
      </c>
      <c r="N611" s="216">
        <v>49179</v>
      </c>
      <c r="O611" s="217"/>
      <c r="P611" s="217"/>
      <c r="Q611" s="218"/>
      <c r="R611" s="219" t="str">
        <f t="shared" si="9"/>
        <v/>
      </c>
    </row>
    <row r="612" spans="1:18">
      <c r="A612" s="208">
        <v>19001611</v>
      </c>
      <c r="B612" s="209">
        <v>20001611</v>
      </c>
      <c r="C612" s="210"/>
      <c r="D612" s="210"/>
      <c r="E612" s="229" t="s">
        <v>167</v>
      </c>
      <c r="F612" s="229" t="s">
        <v>990</v>
      </c>
      <c r="G612" s="224" t="s">
        <v>555</v>
      </c>
      <c r="H612" s="225" t="s">
        <v>700</v>
      </c>
      <c r="I612" s="213" t="s">
        <v>721</v>
      </c>
      <c r="J612" s="212"/>
      <c r="K612" s="212" t="s">
        <v>1235</v>
      </c>
      <c r="L612" s="214" t="s">
        <v>173</v>
      </c>
      <c r="M612" s="215">
        <v>10832</v>
      </c>
      <c r="N612" s="216">
        <v>10832</v>
      </c>
      <c r="O612" s="217"/>
      <c r="P612" s="217"/>
      <c r="Q612" s="218"/>
      <c r="R612" s="219" t="str">
        <f t="shared" si="9"/>
        <v/>
      </c>
    </row>
    <row r="613" spans="1:18">
      <c r="A613" s="208">
        <v>19001612</v>
      </c>
      <c r="B613" s="209">
        <v>20001612</v>
      </c>
      <c r="C613" s="210"/>
      <c r="D613" s="210"/>
      <c r="E613" s="229" t="s">
        <v>167</v>
      </c>
      <c r="F613" s="229" t="s">
        <v>990</v>
      </c>
      <c r="G613" s="224" t="s">
        <v>555</v>
      </c>
      <c r="H613" s="225" t="s">
        <v>700</v>
      </c>
      <c r="I613" s="213" t="s">
        <v>723</v>
      </c>
      <c r="J613" s="212"/>
      <c r="K613" s="212" t="s">
        <v>1236</v>
      </c>
      <c r="L613" s="214" t="s">
        <v>173</v>
      </c>
      <c r="M613" s="215">
        <v>11935</v>
      </c>
      <c r="N613" s="216">
        <v>11935</v>
      </c>
      <c r="O613" s="217"/>
      <c r="P613" s="217"/>
      <c r="Q613" s="218"/>
      <c r="R613" s="219" t="str">
        <f t="shared" si="9"/>
        <v/>
      </c>
    </row>
    <row r="614" spans="1:18">
      <c r="A614" s="208">
        <v>19001613</v>
      </c>
      <c r="B614" s="209">
        <v>20001613</v>
      </c>
      <c r="C614" s="210"/>
      <c r="D614" s="210"/>
      <c r="E614" s="229" t="s">
        <v>167</v>
      </c>
      <c r="F614" s="229" t="s">
        <v>990</v>
      </c>
      <c r="G614" s="224" t="s">
        <v>555</v>
      </c>
      <c r="H614" s="225" t="s">
        <v>700</v>
      </c>
      <c r="I614" s="213" t="s">
        <v>725</v>
      </c>
      <c r="J614" s="212"/>
      <c r="K614" s="212" t="s">
        <v>1237</v>
      </c>
      <c r="L614" s="214" t="s">
        <v>173</v>
      </c>
      <c r="M614" s="215">
        <v>805</v>
      </c>
      <c r="N614" s="216">
        <v>805</v>
      </c>
      <c r="O614" s="217"/>
      <c r="P614" s="217"/>
      <c r="Q614" s="218"/>
      <c r="R614" s="219" t="str">
        <f t="shared" si="9"/>
        <v/>
      </c>
    </row>
    <row r="615" spans="1:18">
      <c r="A615" s="208">
        <v>19001614</v>
      </c>
      <c r="B615" s="209">
        <v>20001614</v>
      </c>
      <c r="C615" s="210"/>
      <c r="D615" s="210"/>
      <c r="E615" s="229" t="s">
        <v>167</v>
      </c>
      <c r="F615" s="229" t="s">
        <v>990</v>
      </c>
      <c r="G615" s="224" t="s">
        <v>555</v>
      </c>
      <c r="H615" s="225" t="s">
        <v>700</v>
      </c>
      <c r="I615" s="213" t="s">
        <v>727</v>
      </c>
      <c r="J615" s="212"/>
      <c r="K615" s="212" t="s">
        <v>1238</v>
      </c>
      <c r="L615" s="214" t="s">
        <v>173</v>
      </c>
      <c r="M615" s="215">
        <v>6158</v>
      </c>
      <c r="N615" s="216">
        <v>6158</v>
      </c>
      <c r="O615" s="217"/>
      <c r="P615" s="217"/>
      <c r="Q615" s="218"/>
      <c r="R615" s="219" t="str">
        <f t="shared" si="9"/>
        <v/>
      </c>
    </row>
    <row r="616" spans="1:18">
      <c r="A616" s="208">
        <v>19001615</v>
      </c>
      <c r="B616" s="209">
        <v>20001615</v>
      </c>
      <c r="C616" s="210"/>
      <c r="D616" s="210"/>
      <c r="E616" s="229" t="s">
        <v>167</v>
      </c>
      <c r="F616" s="229" t="s">
        <v>990</v>
      </c>
      <c r="G616" s="224" t="s">
        <v>555</v>
      </c>
      <c r="H616" s="225" t="s">
        <v>700</v>
      </c>
      <c r="I616" s="213" t="s">
        <v>729</v>
      </c>
      <c r="J616" s="212"/>
      <c r="K616" s="212" t="s">
        <v>1239</v>
      </c>
      <c r="L616" s="214" t="s">
        <v>173</v>
      </c>
      <c r="M616" s="215">
        <v>28221</v>
      </c>
      <c r="N616" s="216">
        <v>28221</v>
      </c>
      <c r="O616" s="217"/>
      <c r="P616" s="217"/>
      <c r="Q616" s="218"/>
      <c r="R616" s="219" t="str">
        <f t="shared" si="9"/>
        <v/>
      </c>
    </row>
    <row r="617" spans="1:18">
      <c r="A617" s="208">
        <v>19001616</v>
      </c>
      <c r="B617" s="209">
        <v>20001616</v>
      </c>
      <c r="C617" s="210"/>
      <c r="D617" s="210"/>
      <c r="E617" s="229" t="s">
        <v>167</v>
      </c>
      <c r="F617" s="229" t="s">
        <v>990</v>
      </c>
      <c r="G617" s="224" t="s">
        <v>555</v>
      </c>
      <c r="H617" s="225" t="s">
        <v>700</v>
      </c>
      <c r="I617" s="213" t="s">
        <v>731</v>
      </c>
      <c r="J617" s="212"/>
      <c r="K617" s="212" t="s">
        <v>1240</v>
      </c>
      <c r="L617" s="214" t="s">
        <v>173</v>
      </c>
      <c r="M617" s="215">
        <v>4657</v>
      </c>
      <c r="N617" s="216">
        <v>4657</v>
      </c>
      <c r="O617" s="217"/>
      <c r="P617" s="217"/>
      <c r="Q617" s="218"/>
      <c r="R617" s="219" t="str">
        <f t="shared" si="9"/>
        <v/>
      </c>
    </row>
    <row r="618" spans="1:18">
      <c r="A618" s="208">
        <v>19001617</v>
      </c>
      <c r="B618" s="209">
        <v>20001617</v>
      </c>
      <c r="C618" s="210"/>
      <c r="D618" s="210"/>
      <c r="E618" s="229" t="s">
        <v>167</v>
      </c>
      <c r="F618" s="229" t="s">
        <v>990</v>
      </c>
      <c r="G618" s="224" t="s">
        <v>555</v>
      </c>
      <c r="H618" s="225" t="s">
        <v>700</v>
      </c>
      <c r="I618" s="213" t="s">
        <v>733</v>
      </c>
      <c r="J618" s="212"/>
      <c r="K618" s="212" t="s">
        <v>1241</v>
      </c>
      <c r="L618" s="214" t="s">
        <v>173</v>
      </c>
      <c r="M618" s="215">
        <v>26755</v>
      </c>
      <c r="N618" s="216">
        <v>26755</v>
      </c>
      <c r="O618" s="217"/>
      <c r="P618" s="217"/>
      <c r="Q618" s="218"/>
      <c r="R618" s="219" t="str">
        <f t="shared" si="9"/>
        <v/>
      </c>
    </row>
    <row r="619" spans="1:18">
      <c r="A619" s="208">
        <v>19001618</v>
      </c>
      <c r="B619" s="209">
        <v>20001618</v>
      </c>
      <c r="C619" s="210"/>
      <c r="D619" s="210"/>
      <c r="E619" s="229" t="s">
        <v>167</v>
      </c>
      <c r="F619" s="229" t="s">
        <v>990</v>
      </c>
      <c r="G619" s="224" t="s">
        <v>555</v>
      </c>
      <c r="H619" s="225" t="s">
        <v>700</v>
      </c>
      <c r="I619" s="213" t="s">
        <v>735</v>
      </c>
      <c r="J619" s="212"/>
      <c r="K619" s="212" t="s">
        <v>1242</v>
      </c>
      <c r="L619" s="214" t="s">
        <v>173</v>
      </c>
      <c r="M619" s="215">
        <v>7887</v>
      </c>
      <c r="N619" s="216">
        <v>7887</v>
      </c>
      <c r="O619" s="217"/>
      <c r="P619" s="217"/>
      <c r="Q619" s="218"/>
      <c r="R619" s="219" t="str">
        <f t="shared" si="9"/>
        <v/>
      </c>
    </row>
    <row r="620" spans="1:18">
      <c r="A620" s="208">
        <v>19001619</v>
      </c>
      <c r="B620" s="209">
        <v>20001619</v>
      </c>
      <c r="C620" s="210"/>
      <c r="D620" s="210"/>
      <c r="E620" s="229" t="s">
        <v>167</v>
      </c>
      <c r="F620" s="229" t="s">
        <v>990</v>
      </c>
      <c r="G620" s="224" t="s">
        <v>555</v>
      </c>
      <c r="H620" s="225" t="s">
        <v>700</v>
      </c>
      <c r="I620" s="213" t="s">
        <v>737</v>
      </c>
      <c r="J620" s="212"/>
      <c r="K620" s="212" t="s">
        <v>1243</v>
      </c>
      <c r="L620" s="214" t="s">
        <v>173</v>
      </c>
      <c r="M620" s="215">
        <v>889</v>
      </c>
      <c r="N620" s="216">
        <v>889</v>
      </c>
      <c r="O620" s="217"/>
      <c r="P620" s="217"/>
      <c r="Q620" s="218"/>
      <c r="R620" s="219" t="str">
        <f t="shared" si="9"/>
        <v/>
      </c>
    </row>
    <row r="621" spans="1:18">
      <c r="A621" s="208">
        <v>19001620</v>
      </c>
      <c r="B621" s="209">
        <v>20001620</v>
      </c>
      <c r="C621" s="210"/>
      <c r="D621" s="210"/>
      <c r="E621" s="229" t="s">
        <v>167</v>
      </c>
      <c r="F621" s="229" t="s">
        <v>990</v>
      </c>
      <c r="G621" s="224" t="s">
        <v>555</v>
      </c>
      <c r="H621" s="225" t="s">
        <v>739</v>
      </c>
      <c r="I621" s="213" t="s">
        <v>740</v>
      </c>
      <c r="J621" s="212"/>
      <c r="K621" s="212" t="s">
        <v>1244</v>
      </c>
      <c r="L621" s="214" t="s">
        <v>173</v>
      </c>
      <c r="M621" s="215">
        <v>1309</v>
      </c>
      <c r="N621" s="216">
        <v>1309</v>
      </c>
      <c r="O621" s="217"/>
      <c r="P621" s="217"/>
      <c r="Q621" s="218"/>
      <c r="R621" s="219" t="str">
        <f t="shared" si="9"/>
        <v/>
      </c>
    </row>
    <row r="622" spans="1:18">
      <c r="A622" s="208">
        <v>19001621</v>
      </c>
      <c r="B622" s="209">
        <v>20001621</v>
      </c>
      <c r="C622" s="210"/>
      <c r="D622" s="210"/>
      <c r="E622" s="229" t="s">
        <v>167</v>
      </c>
      <c r="F622" s="229" t="s">
        <v>990</v>
      </c>
      <c r="G622" s="224" t="s">
        <v>555</v>
      </c>
      <c r="H622" s="225" t="s">
        <v>739</v>
      </c>
      <c r="I622" s="213" t="s">
        <v>742</v>
      </c>
      <c r="J622" s="212"/>
      <c r="K622" s="212" t="s">
        <v>1245</v>
      </c>
      <c r="L622" s="214" t="s">
        <v>173</v>
      </c>
      <c r="M622" s="215">
        <v>3226</v>
      </c>
      <c r="N622" s="216">
        <v>3226</v>
      </c>
      <c r="O622" s="217"/>
      <c r="P622" s="217"/>
      <c r="Q622" s="218"/>
      <c r="R622" s="219" t="str">
        <f t="shared" si="9"/>
        <v/>
      </c>
    </row>
    <row r="623" spans="1:18">
      <c r="A623" s="208">
        <v>19001622</v>
      </c>
      <c r="B623" s="209">
        <v>20001622</v>
      </c>
      <c r="C623" s="210"/>
      <c r="D623" s="210"/>
      <c r="E623" s="229" t="s">
        <v>167</v>
      </c>
      <c r="F623" s="229" t="s">
        <v>990</v>
      </c>
      <c r="G623" s="224" t="s">
        <v>555</v>
      </c>
      <c r="H623" s="225" t="s">
        <v>739</v>
      </c>
      <c r="I623" s="213" t="s">
        <v>744</v>
      </c>
      <c r="J623" s="212"/>
      <c r="K623" s="212" t="s">
        <v>1246</v>
      </c>
      <c r="L623" s="214" t="s">
        <v>173</v>
      </c>
      <c r="M623" s="215">
        <v>138</v>
      </c>
      <c r="N623" s="216">
        <v>138</v>
      </c>
      <c r="O623" s="217"/>
      <c r="P623" s="217"/>
      <c r="Q623" s="218"/>
      <c r="R623" s="219" t="str">
        <f t="shared" si="9"/>
        <v/>
      </c>
    </row>
    <row r="624" spans="1:18">
      <c r="A624" s="208">
        <v>19001623</v>
      </c>
      <c r="B624" s="209">
        <v>20001623</v>
      </c>
      <c r="C624" s="210"/>
      <c r="D624" s="210"/>
      <c r="E624" s="229" t="s">
        <v>167</v>
      </c>
      <c r="F624" s="229" t="s">
        <v>990</v>
      </c>
      <c r="G624" s="224" t="s">
        <v>555</v>
      </c>
      <c r="H624" s="225" t="s">
        <v>739</v>
      </c>
      <c r="I624" s="213" t="s">
        <v>746</v>
      </c>
      <c r="J624" s="212"/>
      <c r="K624" s="212" t="s">
        <v>1247</v>
      </c>
      <c r="L624" s="214" t="s">
        <v>173</v>
      </c>
      <c r="M624" s="215">
        <v>69</v>
      </c>
      <c r="N624" s="216">
        <v>69</v>
      </c>
      <c r="O624" s="217"/>
      <c r="P624" s="217"/>
      <c r="Q624" s="218"/>
      <c r="R624" s="219" t="str">
        <f t="shared" si="9"/>
        <v/>
      </c>
    </row>
    <row r="625" spans="1:18">
      <c r="A625" s="208">
        <v>19001624</v>
      </c>
      <c r="B625" s="209">
        <v>20001624</v>
      </c>
      <c r="C625" s="210"/>
      <c r="D625" s="210"/>
      <c r="E625" s="229" t="s">
        <v>167</v>
      </c>
      <c r="F625" s="229" t="s">
        <v>990</v>
      </c>
      <c r="G625" s="224" t="s">
        <v>555</v>
      </c>
      <c r="H625" s="225" t="s">
        <v>739</v>
      </c>
      <c r="I625" s="213" t="s">
        <v>748</v>
      </c>
      <c r="J625" s="212"/>
      <c r="K625" s="212" t="s">
        <v>1248</v>
      </c>
      <c r="L625" s="214" t="s">
        <v>173</v>
      </c>
      <c r="M625" s="215">
        <v>87</v>
      </c>
      <c r="N625" s="216">
        <v>87</v>
      </c>
      <c r="O625" s="217"/>
      <c r="P625" s="217"/>
      <c r="Q625" s="218"/>
      <c r="R625" s="219" t="str">
        <f t="shared" si="9"/>
        <v/>
      </c>
    </row>
    <row r="626" spans="1:18">
      <c r="A626" s="208">
        <v>19001625</v>
      </c>
      <c r="B626" s="209">
        <v>20001625</v>
      </c>
      <c r="C626" s="210"/>
      <c r="D626" s="210"/>
      <c r="E626" s="229" t="s">
        <v>167</v>
      </c>
      <c r="F626" s="229" t="s">
        <v>990</v>
      </c>
      <c r="G626" s="224" t="s">
        <v>555</v>
      </c>
      <c r="H626" s="225" t="s">
        <v>739</v>
      </c>
      <c r="I626" s="213" t="s">
        <v>750</v>
      </c>
      <c r="J626" s="212"/>
      <c r="K626" s="212" t="s">
        <v>1249</v>
      </c>
      <c r="L626" s="214" t="s">
        <v>173</v>
      </c>
      <c r="M626" s="215">
        <v>166</v>
      </c>
      <c r="N626" s="216">
        <v>166</v>
      </c>
      <c r="O626" s="217"/>
      <c r="P626" s="217"/>
      <c r="Q626" s="218"/>
      <c r="R626" s="219" t="str">
        <f t="shared" si="9"/>
        <v/>
      </c>
    </row>
    <row r="627" spans="1:18">
      <c r="A627" s="208">
        <v>19001626</v>
      </c>
      <c r="B627" s="209">
        <v>20001626</v>
      </c>
      <c r="C627" s="210"/>
      <c r="D627" s="210"/>
      <c r="E627" s="229" t="s">
        <v>167</v>
      </c>
      <c r="F627" s="229" t="s">
        <v>990</v>
      </c>
      <c r="G627" s="224" t="s">
        <v>555</v>
      </c>
      <c r="H627" s="225" t="s">
        <v>752</v>
      </c>
      <c r="I627" s="213" t="s">
        <v>753</v>
      </c>
      <c r="J627" s="212"/>
      <c r="K627" s="212" t="s">
        <v>1250</v>
      </c>
      <c r="L627" s="214" t="s">
        <v>173</v>
      </c>
      <c r="M627" s="215">
        <v>139611</v>
      </c>
      <c r="N627" s="216">
        <v>139611</v>
      </c>
      <c r="O627" s="217"/>
      <c r="P627" s="217"/>
      <c r="Q627" s="218"/>
      <c r="R627" s="219" t="str">
        <f t="shared" si="9"/>
        <v/>
      </c>
    </row>
    <row r="628" spans="1:18">
      <c r="A628" s="208">
        <v>19001627</v>
      </c>
      <c r="B628" s="209">
        <v>20001627</v>
      </c>
      <c r="C628" s="210"/>
      <c r="D628" s="210"/>
      <c r="E628" s="229" t="s">
        <v>167</v>
      </c>
      <c r="F628" s="229" t="s">
        <v>990</v>
      </c>
      <c r="G628" s="224" t="s">
        <v>555</v>
      </c>
      <c r="H628" s="225" t="s">
        <v>752</v>
      </c>
      <c r="I628" s="213" t="s">
        <v>755</v>
      </c>
      <c r="J628" s="212"/>
      <c r="K628" s="212" t="s">
        <v>1251</v>
      </c>
      <c r="L628" s="214" t="s">
        <v>757</v>
      </c>
      <c r="M628" s="215">
        <v>8</v>
      </c>
      <c r="N628" s="216">
        <v>8</v>
      </c>
      <c r="O628" s="217"/>
      <c r="P628" s="217"/>
      <c r="Q628" s="218"/>
      <c r="R628" s="219" t="str">
        <f t="shared" si="9"/>
        <v/>
      </c>
    </row>
    <row r="629" spans="1:18">
      <c r="A629" s="208">
        <v>19001628</v>
      </c>
      <c r="B629" s="209">
        <v>20001628</v>
      </c>
      <c r="C629" s="210"/>
      <c r="D629" s="210"/>
      <c r="E629" s="229" t="s">
        <v>167</v>
      </c>
      <c r="F629" s="229" t="s">
        <v>990</v>
      </c>
      <c r="G629" s="224" t="s">
        <v>555</v>
      </c>
      <c r="H629" s="225" t="s">
        <v>752</v>
      </c>
      <c r="I629" s="213" t="s">
        <v>758</v>
      </c>
      <c r="J629" s="212"/>
      <c r="K629" s="212" t="s">
        <v>1252</v>
      </c>
      <c r="L629" s="214" t="s">
        <v>173</v>
      </c>
      <c r="M629" s="215">
        <v>3821</v>
      </c>
      <c r="N629" s="216">
        <v>3821</v>
      </c>
      <c r="O629" s="217"/>
      <c r="P629" s="217"/>
      <c r="Q629" s="218"/>
      <c r="R629" s="219" t="str">
        <f t="shared" si="9"/>
        <v/>
      </c>
    </row>
    <row r="630" spans="1:18">
      <c r="A630" s="208">
        <v>19001629</v>
      </c>
      <c r="B630" s="209">
        <v>20001629</v>
      </c>
      <c r="C630" s="210"/>
      <c r="D630" s="210"/>
      <c r="E630" s="229" t="s">
        <v>167</v>
      </c>
      <c r="F630" s="229" t="s">
        <v>990</v>
      </c>
      <c r="G630" s="224" t="s">
        <v>555</v>
      </c>
      <c r="H630" s="225" t="s">
        <v>752</v>
      </c>
      <c r="I630" s="213" t="s">
        <v>760</v>
      </c>
      <c r="J630" s="212"/>
      <c r="K630" s="212" t="s">
        <v>1253</v>
      </c>
      <c r="L630" s="214" t="s">
        <v>173</v>
      </c>
      <c r="M630" s="215">
        <v>1270</v>
      </c>
      <c r="N630" s="216">
        <v>1270</v>
      </c>
      <c r="O630" s="217"/>
      <c r="P630" s="217"/>
      <c r="Q630" s="218"/>
      <c r="R630" s="219" t="str">
        <f t="shared" si="9"/>
        <v/>
      </c>
    </row>
    <row r="631" spans="1:18">
      <c r="A631" s="208">
        <v>19001630</v>
      </c>
      <c r="B631" s="209">
        <v>20001630</v>
      </c>
      <c r="C631" s="210"/>
      <c r="D631" s="210"/>
      <c r="E631" s="229" t="s">
        <v>167</v>
      </c>
      <c r="F631" s="229" t="s">
        <v>990</v>
      </c>
      <c r="G631" s="224" t="s">
        <v>555</v>
      </c>
      <c r="H631" s="225" t="s">
        <v>752</v>
      </c>
      <c r="I631" s="213" t="s">
        <v>762</v>
      </c>
      <c r="J631" s="212"/>
      <c r="K631" s="212" t="s">
        <v>1254</v>
      </c>
      <c r="L631" s="214" t="s">
        <v>173</v>
      </c>
      <c r="M631" s="215">
        <v>19867</v>
      </c>
      <c r="N631" s="216">
        <v>19867</v>
      </c>
      <c r="O631" s="217"/>
      <c r="P631" s="217"/>
      <c r="Q631" s="218"/>
      <c r="R631" s="219" t="str">
        <f t="shared" si="9"/>
        <v/>
      </c>
    </row>
    <row r="632" spans="1:18">
      <c r="A632" s="208">
        <v>19001631</v>
      </c>
      <c r="B632" s="209">
        <v>20001631</v>
      </c>
      <c r="C632" s="210"/>
      <c r="D632" s="210"/>
      <c r="E632" s="229" t="s">
        <v>167</v>
      </c>
      <c r="F632" s="229" t="s">
        <v>990</v>
      </c>
      <c r="G632" s="224" t="s">
        <v>555</v>
      </c>
      <c r="H632" s="225" t="s">
        <v>752</v>
      </c>
      <c r="I632" s="213" t="s">
        <v>764</v>
      </c>
      <c r="J632" s="212"/>
      <c r="K632" s="212" t="s">
        <v>1255</v>
      </c>
      <c r="L632" s="214" t="s">
        <v>173</v>
      </c>
      <c r="M632" s="215">
        <v>862</v>
      </c>
      <c r="N632" s="216">
        <v>862</v>
      </c>
      <c r="O632" s="217"/>
      <c r="P632" s="217"/>
      <c r="Q632" s="218"/>
      <c r="R632" s="219" t="str">
        <f t="shared" si="9"/>
        <v/>
      </c>
    </row>
    <row r="633" spans="1:18">
      <c r="A633" s="208">
        <v>19001632</v>
      </c>
      <c r="B633" s="209">
        <v>20001632</v>
      </c>
      <c r="C633" s="210"/>
      <c r="D633" s="210"/>
      <c r="E633" s="229" t="s">
        <v>167</v>
      </c>
      <c r="F633" s="229" t="s">
        <v>990</v>
      </c>
      <c r="G633" s="224" t="s">
        <v>555</v>
      </c>
      <c r="H633" s="225" t="s">
        <v>752</v>
      </c>
      <c r="I633" s="213" t="s">
        <v>766</v>
      </c>
      <c r="J633" s="212"/>
      <c r="K633" s="212" t="s">
        <v>1256</v>
      </c>
      <c r="L633" s="214" t="s">
        <v>173</v>
      </c>
      <c r="M633" s="215">
        <v>85</v>
      </c>
      <c r="N633" s="216">
        <v>85</v>
      </c>
      <c r="O633" s="217"/>
      <c r="P633" s="217"/>
      <c r="Q633" s="218"/>
      <c r="R633" s="219" t="str">
        <f t="shared" si="9"/>
        <v/>
      </c>
    </row>
    <row r="634" spans="1:18">
      <c r="A634" s="208">
        <v>19001633</v>
      </c>
      <c r="B634" s="209">
        <v>20001633</v>
      </c>
      <c r="C634" s="210"/>
      <c r="D634" s="210"/>
      <c r="E634" s="229" t="s">
        <v>167</v>
      </c>
      <c r="F634" s="229" t="s">
        <v>990</v>
      </c>
      <c r="G634" s="224" t="s">
        <v>555</v>
      </c>
      <c r="H634" s="225" t="s">
        <v>768</v>
      </c>
      <c r="I634" s="213" t="s">
        <v>768</v>
      </c>
      <c r="J634" s="212"/>
      <c r="K634" s="212" t="s">
        <v>1257</v>
      </c>
      <c r="L634" s="214" t="s">
        <v>173</v>
      </c>
      <c r="M634" s="215">
        <v>627</v>
      </c>
      <c r="N634" s="216">
        <v>627</v>
      </c>
      <c r="O634" s="217"/>
      <c r="P634" s="217"/>
      <c r="Q634" s="218"/>
      <c r="R634" s="219" t="str">
        <f t="shared" si="9"/>
        <v/>
      </c>
    </row>
    <row r="635" spans="1:18">
      <c r="A635" s="208">
        <v>19001634</v>
      </c>
      <c r="B635" s="209">
        <v>20001634</v>
      </c>
      <c r="C635" s="210"/>
      <c r="D635" s="210"/>
      <c r="E635" s="229" t="s">
        <v>167</v>
      </c>
      <c r="F635" s="229" t="s">
        <v>990</v>
      </c>
      <c r="G635" s="224" t="s">
        <v>555</v>
      </c>
      <c r="H635" s="225" t="s">
        <v>770</v>
      </c>
      <c r="I635" s="213" t="s">
        <v>771</v>
      </c>
      <c r="J635" s="212"/>
      <c r="K635" s="212" t="s">
        <v>1258</v>
      </c>
      <c r="L635" s="214" t="s">
        <v>173</v>
      </c>
      <c r="M635" s="215">
        <v>3529</v>
      </c>
      <c r="N635" s="216">
        <v>3529</v>
      </c>
      <c r="O635" s="217"/>
      <c r="P635" s="217"/>
      <c r="Q635" s="218"/>
      <c r="R635" s="219" t="str">
        <f t="shared" si="9"/>
        <v/>
      </c>
    </row>
    <row r="636" spans="1:18">
      <c r="A636" s="208">
        <v>19001635</v>
      </c>
      <c r="B636" s="209">
        <v>20001635</v>
      </c>
      <c r="C636" s="210"/>
      <c r="D636" s="210"/>
      <c r="E636" s="229" t="s">
        <v>167</v>
      </c>
      <c r="F636" s="229" t="s">
        <v>990</v>
      </c>
      <c r="G636" s="224" t="s">
        <v>555</v>
      </c>
      <c r="H636" s="225" t="s">
        <v>770</v>
      </c>
      <c r="I636" s="213" t="s">
        <v>773</v>
      </c>
      <c r="J636" s="212"/>
      <c r="K636" s="212" t="s">
        <v>1259</v>
      </c>
      <c r="L636" s="214" t="s">
        <v>173</v>
      </c>
      <c r="M636" s="215">
        <v>3049</v>
      </c>
      <c r="N636" s="216">
        <v>3049</v>
      </c>
      <c r="O636" s="217"/>
      <c r="P636" s="217"/>
      <c r="Q636" s="218"/>
      <c r="R636" s="219" t="str">
        <f t="shared" si="9"/>
        <v/>
      </c>
    </row>
    <row r="637" spans="1:18">
      <c r="A637" s="208">
        <v>19001636</v>
      </c>
      <c r="B637" s="209">
        <v>20001636</v>
      </c>
      <c r="C637" s="210"/>
      <c r="D637" s="210"/>
      <c r="E637" s="229" t="s">
        <v>167</v>
      </c>
      <c r="F637" s="229" t="s">
        <v>990</v>
      </c>
      <c r="G637" s="224" t="s">
        <v>775</v>
      </c>
      <c r="H637" s="225" t="s">
        <v>776</v>
      </c>
      <c r="I637" s="213" t="s">
        <v>777</v>
      </c>
      <c r="J637" s="212"/>
      <c r="K637" s="212" t="s">
        <v>1260</v>
      </c>
      <c r="L637" s="214" t="s">
        <v>173</v>
      </c>
      <c r="M637" s="215">
        <v>100907</v>
      </c>
      <c r="N637" s="216">
        <v>100907</v>
      </c>
      <c r="O637" s="217"/>
      <c r="P637" s="217"/>
      <c r="Q637" s="218"/>
      <c r="R637" s="219" t="str">
        <f t="shared" si="9"/>
        <v/>
      </c>
    </row>
    <row r="638" spans="1:18">
      <c r="A638" s="208">
        <v>19001637</v>
      </c>
      <c r="B638" s="209">
        <v>20001637</v>
      </c>
      <c r="C638" s="210"/>
      <c r="D638" s="210"/>
      <c r="E638" s="229" t="s">
        <v>167</v>
      </c>
      <c r="F638" s="229" t="s">
        <v>990</v>
      </c>
      <c r="G638" s="224" t="s">
        <v>775</v>
      </c>
      <c r="H638" s="225" t="s">
        <v>776</v>
      </c>
      <c r="I638" s="213" t="s">
        <v>779</v>
      </c>
      <c r="J638" s="212"/>
      <c r="K638" s="212" t="s">
        <v>1261</v>
      </c>
      <c r="L638" s="214" t="s">
        <v>173</v>
      </c>
      <c r="M638" s="215">
        <v>36242</v>
      </c>
      <c r="N638" s="216">
        <v>36242</v>
      </c>
      <c r="O638" s="217"/>
      <c r="P638" s="217"/>
      <c r="Q638" s="218"/>
      <c r="R638" s="219" t="str">
        <f t="shared" si="9"/>
        <v/>
      </c>
    </row>
    <row r="639" spans="1:18">
      <c r="A639" s="208">
        <v>19001638</v>
      </c>
      <c r="B639" s="209">
        <v>20001638</v>
      </c>
      <c r="C639" s="210"/>
      <c r="D639" s="210"/>
      <c r="E639" s="229" t="s">
        <v>167</v>
      </c>
      <c r="F639" s="229" t="s">
        <v>990</v>
      </c>
      <c r="G639" s="224" t="s">
        <v>775</v>
      </c>
      <c r="H639" s="225" t="s">
        <v>776</v>
      </c>
      <c r="I639" s="213" t="s">
        <v>781</v>
      </c>
      <c r="J639" s="212"/>
      <c r="K639" s="212" t="s">
        <v>1262</v>
      </c>
      <c r="L639" s="214" t="s">
        <v>173</v>
      </c>
      <c r="M639" s="215">
        <v>2423</v>
      </c>
      <c r="N639" s="216">
        <v>2423</v>
      </c>
      <c r="O639" s="217"/>
      <c r="P639" s="217"/>
      <c r="Q639" s="218"/>
      <c r="R639" s="219" t="str">
        <f t="shared" si="9"/>
        <v/>
      </c>
    </row>
    <row r="640" spans="1:18">
      <c r="A640" s="208">
        <v>19001639</v>
      </c>
      <c r="B640" s="209">
        <v>20001639</v>
      </c>
      <c r="C640" s="210"/>
      <c r="D640" s="210"/>
      <c r="E640" s="229" t="s">
        <v>167</v>
      </c>
      <c r="F640" s="229" t="s">
        <v>990</v>
      </c>
      <c r="G640" s="224" t="s">
        <v>775</v>
      </c>
      <c r="H640" s="225" t="s">
        <v>783</v>
      </c>
      <c r="I640" s="213" t="s">
        <v>784</v>
      </c>
      <c r="J640" s="212"/>
      <c r="K640" s="212" t="s">
        <v>1263</v>
      </c>
      <c r="L640" s="214" t="s">
        <v>173</v>
      </c>
      <c r="M640" s="215">
        <v>60591</v>
      </c>
      <c r="N640" s="216">
        <v>60591</v>
      </c>
      <c r="O640" s="217"/>
      <c r="P640" s="217"/>
      <c r="Q640" s="218"/>
      <c r="R640" s="219" t="str">
        <f t="shared" si="9"/>
        <v/>
      </c>
    </row>
    <row r="641" spans="1:18">
      <c r="A641" s="208">
        <v>19001640</v>
      </c>
      <c r="B641" s="209">
        <v>20001640</v>
      </c>
      <c r="C641" s="210"/>
      <c r="D641" s="210"/>
      <c r="E641" s="229" t="s">
        <v>167</v>
      </c>
      <c r="F641" s="229" t="s">
        <v>990</v>
      </c>
      <c r="G641" s="224" t="s">
        <v>775</v>
      </c>
      <c r="H641" s="225" t="s">
        <v>783</v>
      </c>
      <c r="I641" s="213" t="s">
        <v>786</v>
      </c>
      <c r="J641" s="212"/>
      <c r="K641" s="212" t="s">
        <v>1264</v>
      </c>
      <c r="L641" s="214" t="s">
        <v>173</v>
      </c>
      <c r="M641" s="215">
        <v>230</v>
      </c>
      <c r="N641" s="216">
        <v>230</v>
      </c>
      <c r="O641" s="217"/>
      <c r="P641" s="217"/>
      <c r="Q641" s="218"/>
      <c r="R641" s="219" t="str">
        <f t="shared" si="9"/>
        <v/>
      </c>
    </row>
    <row r="642" spans="1:18">
      <c r="A642" s="208">
        <v>19001641</v>
      </c>
      <c r="B642" s="209">
        <v>20001641</v>
      </c>
      <c r="C642" s="210"/>
      <c r="D642" s="210"/>
      <c r="E642" s="229" t="s">
        <v>167</v>
      </c>
      <c r="F642" s="229" t="s">
        <v>990</v>
      </c>
      <c r="G642" s="224" t="s">
        <v>775</v>
      </c>
      <c r="H642" s="225" t="s">
        <v>783</v>
      </c>
      <c r="I642" s="213" t="s">
        <v>788</v>
      </c>
      <c r="J642" s="212"/>
      <c r="K642" s="212" t="s">
        <v>1265</v>
      </c>
      <c r="L642" s="214" t="s">
        <v>173</v>
      </c>
      <c r="M642" s="215">
        <v>6438</v>
      </c>
      <c r="N642" s="216">
        <v>6438</v>
      </c>
      <c r="O642" s="217"/>
      <c r="P642" s="217"/>
      <c r="Q642" s="218"/>
      <c r="R642" s="219" t="str">
        <f t="shared" si="9"/>
        <v/>
      </c>
    </row>
    <row r="643" spans="1:18">
      <c r="A643" s="208">
        <v>19001642</v>
      </c>
      <c r="B643" s="209">
        <v>20001642</v>
      </c>
      <c r="C643" s="210"/>
      <c r="D643" s="210"/>
      <c r="E643" s="229" t="s">
        <v>167</v>
      </c>
      <c r="F643" s="229" t="s">
        <v>990</v>
      </c>
      <c r="G643" s="224" t="s">
        <v>775</v>
      </c>
      <c r="H643" s="225" t="s">
        <v>790</v>
      </c>
      <c r="I643" s="213" t="s">
        <v>791</v>
      </c>
      <c r="J643" s="212"/>
      <c r="K643" s="212" t="s">
        <v>1266</v>
      </c>
      <c r="L643" s="214" t="s">
        <v>173</v>
      </c>
      <c r="M643" s="215">
        <v>45906</v>
      </c>
      <c r="N643" s="216">
        <v>45906</v>
      </c>
      <c r="O643" s="217"/>
      <c r="P643" s="217"/>
      <c r="Q643" s="218"/>
      <c r="R643" s="219" t="str">
        <f t="shared" ref="R643:R706" si="10">IF(Q643="유지보수",INT(N643*$T$2*$T$3),IF(Q643="단순정비",INT(N643*$T$2*$T$4),IF(Q643="지장전주",INT(N643*$T$2*$T$5),"")))</f>
        <v/>
      </c>
    </row>
    <row r="644" spans="1:18">
      <c r="A644" s="208">
        <v>19001643</v>
      </c>
      <c r="B644" s="209">
        <v>20001643</v>
      </c>
      <c r="C644" s="210"/>
      <c r="D644" s="210"/>
      <c r="E644" s="229" t="s">
        <v>167</v>
      </c>
      <c r="F644" s="229" t="s">
        <v>990</v>
      </c>
      <c r="G644" s="224" t="s">
        <v>775</v>
      </c>
      <c r="H644" s="225" t="s">
        <v>790</v>
      </c>
      <c r="I644" s="213" t="s">
        <v>793</v>
      </c>
      <c r="J644" s="212"/>
      <c r="K644" s="212" t="s">
        <v>1267</v>
      </c>
      <c r="L644" s="214" t="s">
        <v>173</v>
      </c>
      <c r="M644" s="215">
        <v>7925</v>
      </c>
      <c r="N644" s="216">
        <v>7925</v>
      </c>
      <c r="O644" s="217"/>
      <c r="P644" s="217"/>
      <c r="Q644" s="218"/>
      <c r="R644" s="219" t="str">
        <f t="shared" si="10"/>
        <v/>
      </c>
    </row>
    <row r="645" spans="1:18">
      <c r="A645" s="208">
        <v>19001644</v>
      </c>
      <c r="B645" s="209">
        <v>20001644</v>
      </c>
      <c r="C645" s="210"/>
      <c r="D645" s="210"/>
      <c r="E645" s="229" t="s">
        <v>167</v>
      </c>
      <c r="F645" s="229" t="s">
        <v>990</v>
      </c>
      <c r="G645" s="224" t="s">
        <v>775</v>
      </c>
      <c r="H645" s="225" t="s">
        <v>790</v>
      </c>
      <c r="I645" s="213" t="s">
        <v>795</v>
      </c>
      <c r="J645" s="212"/>
      <c r="K645" s="212" t="s">
        <v>1268</v>
      </c>
      <c r="L645" s="214" t="s">
        <v>173</v>
      </c>
      <c r="M645" s="215">
        <v>703</v>
      </c>
      <c r="N645" s="216">
        <v>703</v>
      </c>
      <c r="O645" s="217"/>
      <c r="P645" s="217"/>
      <c r="Q645" s="218"/>
      <c r="R645" s="219" t="str">
        <f t="shared" si="10"/>
        <v/>
      </c>
    </row>
    <row r="646" spans="1:18">
      <c r="A646" s="208">
        <v>19001645</v>
      </c>
      <c r="B646" s="209">
        <v>20001645</v>
      </c>
      <c r="C646" s="210"/>
      <c r="D646" s="210"/>
      <c r="E646" s="229" t="s">
        <v>167</v>
      </c>
      <c r="F646" s="229" t="s">
        <v>990</v>
      </c>
      <c r="G646" s="224" t="s">
        <v>775</v>
      </c>
      <c r="H646" s="225" t="s">
        <v>797</v>
      </c>
      <c r="I646" s="213" t="s">
        <v>798</v>
      </c>
      <c r="J646" s="212"/>
      <c r="K646" s="212" t="s">
        <v>1269</v>
      </c>
      <c r="L646" s="214" t="s">
        <v>173</v>
      </c>
      <c r="M646" s="215">
        <v>9658</v>
      </c>
      <c r="N646" s="216">
        <v>9658</v>
      </c>
      <c r="O646" s="217"/>
      <c r="P646" s="217"/>
      <c r="Q646" s="218"/>
      <c r="R646" s="219" t="str">
        <f t="shared" si="10"/>
        <v/>
      </c>
    </row>
    <row r="647" spans="1:18">
      <c r="A647" s="208">
        <v>19001646</v>
      </c>
      <c r="B647" s="209">
        <v>20001646</v>
      </c>
      <c r="C647" s="210"/>
      <c r="D647" s="210"/>
      <c r="E647" s="229" t="s">
        <v>167</v>
      </c>
      <c r="F647" s="229" t="s">
        <v>990</v>
      </c>
      <c r="G647" s="224" t="s">
        <v>775</v>
      </c>
      <c r="H647" s="225" t="s">
        <v>797</v>
      </c>
      <c r="I647" s="213" t="s">
        <v>800</v>
      </c>
      <c r="J647" s="212"/>
      <c r="K647" s="212" t="s">
        <v>1270</v>
      </c>
      <c r="L647" s="214" t="s">
        <v>173</v>
      </c>
      <c r="M647" s="215">
        <v>252970</v>
      </c>
      <c r="N647" s="216">
        <v>252970</v>
      </c>
      <c r="O647" s="217"/>
      <c r="P647" s="217"/>
      <c r="Q647" s="218"/>
      <c r="R647" s="219" t="str">
        <f t="shared" si="10"/>
        <v/>
      </c>
    </row>
    <row r="648" spans="1:18">
      <c r="A648" s="208">
        <v>19001647</v>
      </c>
      <c r="B648" s="209">
        <v>20001647</v>
      </c>
      <c r="C648" s="210"/>
      <c r="D648" s="210"/>
      <c r="E648" s="229" t="s">
        <v>167</v>
      </c>
      <c r="F648" s="229" t="s">
        <v>990</v>
      </c>
      <c r="G648" s="224" t="s">
        <v>775</v>
      </c>
      <c r="H648" s="225" t="s">
        <v>797</v>
      </c>
      <c r="I648" s="213" t="s">
        <v>802</v>
      </c>
      <c r="J648" s="212"/>
      <c r="K648" s="212" t="s">
        <v>1271</v>
      </c>
      <c r="L648" s="214" t="s">
        <v>173</v>
      </c>
      <c r="M648" s="215">
        <v>44895</v>
      </c>
      <c r="N648" s="216">
        <v>44895</v>
      </c>
      <c r="O648" s="217"/>
      <c r="P648" s="217"/>
      <c r="Q648" s="218"/>
      <c r="R648" s="219" t="str">
        <f t="shared" si="10"/>
        <v/>
      </c>
    </row>
    <row r="649" spans="1:18">
      <c r="A649" s="208">
        <v>19001648</v>
      </c>
      <c r="B649" s="209">
        <v>20001648</v>
      </c>
      <c r="C649" s="210"/>
      <c r="D649" s="210"/>
      <c r="E649" s="229" t="s">
        <v>167</v>
      </c>
      <c r="F649" s="229" t="s">
        <v>990</v>
      </c>
      <c r="G649" s="224" t="s">
        <v>804</v>
      </c>
      <c r="H649" s="225" t="s">
        <v>805</v>
      </c>
      <c r="I649" s="213" t="s">
        <v>806</v>
      </c>
      <c r="J649" s="212"/>
      <c r="K649" s="212" t="s">
        <v>1272</v>
      </c>
      <c r="L649" s="214" t="s">
        <v>173</v>
      </c>
      <c r="M649" s="215">
        <v>26927</v>
      </c>
      <c r="N649" s="216">
        <v>26927</v>
      </c>
      <c r="O649" s="217"/>
      <c r="P649" s="217"/>
      <c r="Q649" s="218"/>
      <c r="R649" s="219" t="str">
        <f t="shared" si="10"/>
        <v/>
      </c>
    </row>
    <row r="650" spans="1:18">
      <c r="A650" s="208">
        <v>19001649</v>
      </c>
      <c r="B650" s="209">
        <v>20001649</v>
      </c>
      <c r="C650" s="210"/>
      <c r="D650" s="210"/>
      <c r="E650" s="229" t="s">
        <v>167</v>
      </c>
      <c r="F650" s="229" t="s">
        <v>990</v>
      </c>
      <c r="G650" s="224" t="s">
        <v>804</v>
      </c>
      <c r="H650" s="225" t="s">
        <v>805</v>
      </c>
      <c r="I650" s="213" t="s">
        <v>808</v>
      </c>
      <c r="J650" s="212"/>
      <c r="K650" s="212" t="s">
        <v>1273</v>
      </c>
      <c r="L650" s="214" t="s">
        <v>173</v>
      </c>
      <c r="M650" s="215">
        <v>12084</v>
      </c>
      <c r="N650" s="216">
        <v>12084</v>
      </c>
      <c r="O650" s="217"/>
      <c r="P650" s="217"/>
      <c r="Q650" s="218"/>
      <c r="R650" s="219" t="str">
        <f t="shared" si="10"/>
        <v/>
      </c>
    </row>
    <row r="651" spans="1:18">
      <c r="A651" s="208">
        <v>19001650</v>
      </c>
      <c r="B651" s="209">
        <v>20001650</v>
      </c>
      <c r="C651" s="210"/>
      <c r="D651" s="210"/>
      <c r="E651" s="229" t="s">
        <v>167</v>
      </c>
      <c r="F651" s="229" t="s">
        <v>990</v>
      </c>
      <c r="G651" s="224" t="s">
        <v>804</v>
      </c>
      <c r="H651" s="225" t="s">
        <v>805</v>
      </c>
      <c r="I651" s="213" t="s">
        <v>810</v>
      </c>
      <c r="J651" s="212"/>
      <c r="K651" s="212" t="s">
        <v>1274</v>
      </c>
      <c r="L651" s="214" t="s">
        <v>173</v>
      </c>
      <c r="M651" s="215">
        <v>9646</v>
      </c>
      <c r="N651" s="216">
        <v>9646</v>
      </c>
      <c r="O651" s="217"/>
      <c r="P651" s="217"/>
      <c r="Q651" s="218"/>
      <c r="R651" s="219" t="str">
        <f t="shared" si="10"/>
        <v/>
      </c>
    </row>
    <row r="652" spans="1:18">
      <c r="A652" s="208">
        <v>19001651</v>
      </c>
      <c r="B652" s="209">
        <v>20001651</v>
      </c>
      <c r="C652" s="210"/>
      <c r="D652" s="210"/>
      <c r="E652" s="229" t="s">
        <v>167</v>
      </c>
      <c r="F652" s="229" t="s">
        <v>990</v>
      </c>
      <c r="G652" s="224" t="s">
        <v>804</v>
      </c>
      <c r="H652" s="225" t="s">
        <v>805</v>
      </c>
      <c r="I652" s="213" t="s">
        <v>812</v>
      </c>
      <c r="J652" s="212"/>
      <c r="K652" s="212" t="s">
        <v>1275</v>
      </c>
      <c r="L652" s="214" t="s">
        <v>173</v>
      </c>
      <c r="M652" s="215">
        <v>321404</v>
      </c>
      <c r="N652" s="216">
        <v>321404</v>
      </c>
      <c r="O652" s="217"/>
      <c r="P652" s="217"/>
      <c r="Q652" s="218"/>
      <c r="R652" s="219" t="str">
        <f t="shared" si="10"/>
        <v/>
      </c>
    </row>
    <row r="653" spans="1:18">
      <c r="A653" s="208">
        <v>19001652</v>
      </c>
      <c r="B653" s="209">
        <v>20001652</v>
      </c>
      <c r="C653" s="210"/>
      <c r="D653" s="210"/>
      <c r="E653" s="229" t="s">
        <v>167</v>
      </c>
      <c r="F653" s="229" t="s">
        <v>990</v>
      </c>
      <c r="G653" s="224" t="s">
        <v>804</v>
      </c>
      <c r="H653" s="225" t="s">
        <v>805</v>
      </c>
      <c r="I653" s="213" t="s">
        <v>814</v>
      </c>
      <c r="J653" s="212"/>
      <c r="K653" s="212" t="s">
        <v>1276</v>
      </c>
      <c r="L653" s="214" t="s">
        <v>173</v>
      </c>
      <c r="M653" s="215">
        <v>10598</v>
      </c>
      <c r="N653" s="216">
        <v>10598</v>
      </c>
      <c r="O653" s="217"/>
      <c r="P653" s="217"/>
      <c r="Q653" s="218"/>
      <c r="R653" s="219" t="str">
        <f t="shared" si="10"/>
        <v/>
      </c>
    </row>
    <row r="654" spans="1:18">
      <c r="A654" s="208">
        <v>19001653</v>
      </c>
      <c r="B654" s="209">
        <v>20001653</v>
      </c>
      <c r="C654" s="210"/>
      <c r="D654" s="210"/>
      <c r="E654" s="229" t="s">
        <v>167</v>
      </c>
      <c r="F654" s="229" t="s">
        <v>990</v>
      </c>
      <c r="G654" s="224" t="s">
        <v>804</v>
      </c>
      <c r="H654" s="225" t="s">
        <v>805</v>
      </c>
      <c r="I654" s="213" t="s">
        <v>816</v>
      </c>
      <c r="J654" s="212"/>
      <c r="K654" s="212" t="s">
        <v>1277</v>
      </c>
      <c r="L654" s="214" t="s">
        <v>173</v>
      </c>
      <c r="M654" s="215">
        <v>154167</v>
      </c>
      <c r="N654" s="216">
        <v>154167</v>
      </c>
      <c r="O654" s="217"/>
      <c r="P654" s="217"/>
      <c r="Q654" s="218"/>
      <c r="R654" s="219" t="str">
        <f t="shared" si="10"/>
        <v/>
      </c>
    </row>
    <row r="655" spans="1:18">
      <c r="A655" s="208">
        <v>19001654</v>
      </c>
      <c r="B655" s="209">
        <v>20001654</v>
      </c>
      <c r="C655" s="210"/>
      <c r="D655" s="210"/>
      <c r="E655" s="229" t="s">
        <v>167</v>
      </c>
      <c r="F655" s="229" t="s">
        <v>990</v>
      </c>
      <c r="G655" s="224" t="s">
        <v>804</v>
      </c>
      <c r="H655" s="225" t="s">
        <v>805</v>
      </c>
      <c r="I655" s="213" t="s">
        <v>818</v>
      </c>
      <c r="J655" s="212"/>
      <c r="K655" s="212" t="s">
        <v>1278</v>
      </c>
      <c r="L655" s="214" t="s">
        <v>173</v>
      </c>
      <c r="M655" s="215">
        <v>1080</v>
      </c>
      <c r="N655" s="216">
        <v>1080</v>
      </c>
      <c r="O655" s="217"/>
      <c r="P655" s="217"/>
      <c r="Q655" s="218"/>
      <c r="R655" s="219" t="str">
        <f t="shared" si="10"/>
        <v/>
      </c>
    </row>
    <row r="656" spans="1:18">
      <c r="A656" s="208">
        <v>19001655</v>
      </c>
      <c r="B656" s="209">
        <v>20001655</v>
      </c>
      <c r="C656" s="210"/>
      <c r="D656" s="210"/>
      <c r="E656" s="229" t="s">
        <v>167</v>
      </c>
      <c r="F656" s="229" t="s">
        <v>990</v>
      </c>
      <c r="G656" s="224" t="s">
        <v>804</v>
      </c>
      <c r="H656" s="225" t="s">
        <v>805</v>
      </c>
      <c r="I656" s="213" t="s">
        <v>820</v>
      </c>
      <c r="J656" s="212"/>
      <c r="K656" s="212" t="s">
        <v>1279</v>
      </c>
      <c r="L656" s="214" t="s">
        <v>173</v>
      </c>
      <c r="M656" s="215">
        <v>382</v>
      </c>
      <c r="N656" s="216">
        <v>382</v>
      </c>
      <c r="O656" s="217"/>
      <c r="P656" s="217"/>
      <c r="Q656" s="218"/>
      <c r="R656" s="219" t="str">
        <f t="shared" si="10"/>
        <v/>
      </c>
    </row>
    <row r="657" spans="1:18">
      <c r="A657" s="208">
        <v>19001656</v>
      </c>
      <c r="B657" s="209">
        <v>20001656</v>
      </c>
      <c r="C657" s="210"/>
      <c r="D657" s="210"/>
      <c r="E657" s="229" t="s">
        <v>167</v>
      </c>
      <c r="F657" s="229" t="s">
        <v>990</v>
      </c>
      <c r="G657" s="224" t="s">
        <v>804</v>
      </c>
      <c r="H657" s="225" t="s">
        <v>805</v>
      </c>
      <c r="I657" s="213" t="s">
        <v>822</v>
      </c>
      <c r="J657" s="212"/>
      <c r="K657" s="212" t="s">
        <v>1280</v>
      </c>
      <c r="L657" s="214" t="s">
        <v>173</v>
      </c>
      <c r="M657" s="215">
        <v>644</v>
      </c>
      <c r="N657" s="216">
        <v>644</v>
      </c>
      <c r="O657" s="217"/>
      <c r="P657" s="217"/>
      <c r="Q657" s="218"/>
      <c r="R657" s="219" t="str">
        <f t="shared" si="10"/>
        <v/>
      </c>
    </row>
    <row r="658" spans="1:18">
      <c r="A658" s="208">
        <v>19001657</v>
      </c>
      <c r="B658" s="209">
        <v>20001657</v>
      </c>
      <c r="C658" s="210"/>
      <c r="D658" s="210"/>
      <c r="E658" s="229" t="s">
        <v>167</v>
      </c>
      <c r="F658" s="229" t="s">
        <v>990</v>
      </c>
      <c r="G658" s="224" t="s">
        <v>804</v>
      </c>
      <c r="H658" s="225" t="s">
        <v>805</v>
      </c>
      <c r="I658" s="213" t="s">
        <v>824</v>
      </c>
      <c r="J658" s="212"/>
      <c r="K658" s="212" t="s">
        <v>1281</v>
      </c>
      <c r="L658" s="214" t="s">
        <v>173</v>
      </c>
      <c r="M658" s="215">
        <v>252</v>
      </c>
      <c r="N658" s="216">
        <v>252</v>
      </c>
      <c r="O658" s="217"/>
      <c r="P658" s="217"/>
      <c r="Q658" s="218"/>
      <c r="R658" s="219" t="str">
        <f t="shared" si="10"/>
        <v/>
      </c>
    </row>
    <row r="659" spans="1:18">
      <c r="A659" s="208">
        <v>19001658</v>
      </c>
      <c r="B659" s="209">
        <v>20001658</v>
      </c>
      <c r="C659" s="210"/>
      <c r="D659" s="210"/>
      <c r="E659" s="229" t="s">
        <v>167</v>
      </c>
      <c r="F659" s="229" t="s">
        <v>990</v>
      </c>
      <c r="G659" s="224" t="s">
        <v>804</v>
      </c>
      <c r="H659" s="225" t="s">
        <v>805</v>
      </c>
      <c r="I659" s="213" t="s">
        <v>826</v>
      </c>
      <c r="J659" s="212"/>
      <c r="K659" s="212" t="s">
        <v>1282</v>
      </c>
      <c r="L659" s="214" t="s">
        <v>173</v>
      </c>
      <c r="M659" s="215">
        <v>1315</v>
      </c>
      <c r="N659" s="216">
        <v>1315</v>
      </c>
      <c r="O659" s="217"/>
      <c r="P659" s="217"/>
      <c r="Q659" s="218"/>
      <c r="R659" s="219" t="str">
        <f t="shared" si="10"/>
        <v/>
      </c>
    </row>
    <row r="660" spans="1:18">
      <c r="A660" s="208">
        <v>19001659</v>
      </c>
      <c r="B660" s="209">
        <v>20001659</v>
      </c>
      <c r="C660" s="210"/>
      <c r="D660" s="210"/>
      <c r="E660" s="229" t="s">
        <v>167</v>
      </c>
      <c r="F660" s="229" t="s">
        <v>990</v>
      </c>
      <c r="G660" s="224" t="s">
        <v>804</v>
      </c>
      <c r="H660" s="225" t="s">
        <v>805</v>
      </c>
      <c r="I660" s="213" t="s">
        <v>828</v>
      </c>
      <c r="J660" s="212"/>
      <c r="K660" s="212" t="s">
        <v>1283</v>
      </c>
      <c r="L660" s="214" t="s">
        <v>173</v>
      </c>
      <c r="M660" s="215">
        <v>3</v>
      </c>
      <c r="N660" s="216">
        <v>3</v>
      </c>
      <c r="O660" s="217"/>
      <c r="P660" s="217"/>
      <c r="Q660" s="218"/>
      <c r="R660" s="219" t="str">
        <f t="shared" si="10"/>
        <v/>
      </c>
    </row>
    <row r="661" spans="1:18">
      <c r="A661" s="208">
        <v>19001660</v>
      </c>
      <c r="B661" s="209">
        <v>20001660</v>
      </c>
      <c r="C661" s="210"/>
      <c r="D661" s="210"/>
      <c r="E661" s="229" t="s">
        <v>167</v>
      </c>
      <c r="F661" s="229" t="s">
        <v>990</v>
      </c>
      <c r="G661" s="224" t="s">
        <v>804</v>
      </c>
      <c r="H661" s="225" t="s">
        <v>830</v>
      </c>
      <c r="I661" s="213" t="s">
        <v>831</v>
      </c>
      <c r="J661" s="212"/>
      <c r="K661" s="212" t="s">
        <v>1284</v>
      </c>
      <c r="L661" s="214" t="s">
        <v>173</v>
      </c>
      <c r="M661" s="215">
        <v>17087</v>
      </c>
      <c r="N661" s="216">
        <v>17087</v>
      </c>
      <c r="O661" s="217"/>
      <c r="P661" s="217"/>
      <c r="Q661" s="218"/>
      <c r="R661" s="219" t="str">
        <f t="shared" si="10"/>
        <v/>
      </c>
    </row>
    <row r="662" spans="1:18">
      <c r="A662" s="208">
        <v>19001661</v>
      </c>
      <c r="B662" s="209">
        <v>20001661</v>
      </c>
      <c r="C662" s="210"/>
      <c r="D662" s="210"/>
      <c r="E662" s="229" t="s">
        <v>167</v>
      </c>
      <c r="F662" s="229" t="s">
        <v>990</v>
      </c>
      <c r="G662" s="224" t="s">
        <v>804</v>
      </c>
      <c r="H662" s="225" t="s">
        <v>830</v>
      </c>
      <c r="I662" s="213" t="s">
        <v>833</v>
      </c>
      <c r="J662" s="212"/>
      <c r="K662" s="212" t="s">
        <v>1285</v>
      </c>
      <c r="L662" s="214" t="s">
        <v>173</v>
      </c>
      <c r="M662" s="215">
        <v>7720</v>
      </c>
      <c r="N662" s="216">
        <v>7720</v>
      </c>
      <c r="O662" s="217"/>
      <c r="P662" s="217"/>
      <c r="Q662" s="218"/>
      <c r="R662" s="219" t="str">
        <f t="shared" si="10"/>
        <v/>
      </c>
    </row>
    <row r="663" spans="1:18">
      <c r="A663" s="208">
        <v>19001662</v>
      </c>
      <c r="B663" s="209">
        <v>20001662</v>
      </c>
      <c r="C663" s="210"/>
      <c r="D663" s="210"/>
      <c r="E663" s="229" t="s">
        <v>167</v>
      </c>
      <c r="F663" s="229" t="s">
        <v>990</v>
      </c>
      <c r="G663" s="224" t="s">
        <v>804</v>
      </c>
      <c r="H663" s="225" t="s">
        <v>830</v>
      </c>
      <c r="I663" s="213" t="s">
        <v>835</v>
      </c>
      <c r="J663" s="212"/>
      <c r="K663" s="212" t="s">
        <v>1286</v>
      </c>
      <c r="L663" s="214" t="s">
        <v>173</v>
      </c>
      <c r="M663" s="215">
        <v>3435</v>
      </c>
      <c r="N663" s="216">
        <v>3435</v>
      </c>
      <c r="O663" s="217"/>
      <c r="P663" s="217"/>
      <c r="Q663" s="218"/>
      <c r="R663" s="219" t="str">
        <f t="shared" si="10"/>
        <v/>
      </c>
    </row>
    <row r="664" spans="1:18">
      <c r="A664" s="208">
        <v>19001663</v>
      </c>
      <c r="B664" s="209">
        <v>20001663</v>
      </c>
      <c r="C664" s="210"/>
      <c r="D664" s="210"/>
      <c r="E664" s="229" t="s">
        <v>167</v>
      </c>
      <c r="F664" s="229" t="s">
        <v>990</v>
      </c>
      <c r="G664" s="224" t="s">
        <v>804</v>
      </c>
      <c r="H664" s="225" t="s">
        <v>830</v>
      </c>
      <c r="I664" s="213" t="s">
        <v>837</v>
      </c>
      <c r="J664" s="212"/>
      <c r="K664" s="212" t="s">
        <v>1287</v>
      </c>
      <c r="L664" s="214" t="s">
        <v>173</v>
      </c>
      <c r="M664" s="215">
        <v>7762</v>
      </c>
      <c r="N664" s="216">
        <v>7762</v>
      </c>
      <c r="O664" s="217"/>
      <c r="P664" s="217"/>
      <c r="Q664" s="218"/>
      <c r="R664" s="219" t="str">
        <f t="shared" si="10"/>
        <v/>
      </c>
    </row>
    <row r="665" spans="1:18">
      <c r="A665" s="208">
        <v>19001664</v>
      </c>
      <c r="B665" s="209">
        <v>20001664</v>
      </c>
      <c r="C665" s="210"/>
      <c r="D665" s="210"/>
      <c r="E665" s="229" t="s">
        <v>167</v>
      </c>
      <c r="F665" s="229" t="s">
        <v>990</v>
      </c>
      <c r="G665" s="224" t="s">
        <v>804</v>
      </c>
      <c r="H665" s="225" t="s">
        <v>830</v>
      </c>
      <c r="I665" s="213" t="s">
        <v>839</v>
      </c>
      <c r="J665" s="212"/>
      <c r="K665" s="212" t="s">
        <v>1288</v>
      </c>
      <c r="L665" s="214" t="s">
        <v>173</v>
      </c>
      <c r="M665" s="215">
        <v>51598</v>
      </c>
      <c r="N665" s="216">
        <v>51598</v>
      </c>
      <c r="O665" s="217"/>
      <c r="P665" s="217"/>
      <c r="Q665" s="218"/>
      <c r="R665" s="219" t="str">
        <f t="shared" si="10"/>
        <v/>
      </c>
    </row>
    <row r="666" spans="1:18">
      <c r="A666" s="208">
        <v>19001665</v>
      </c>
      <c r="B666" s="209">
        <v>20001665</v>
      </c>
      <c r="C666" s="210"/>
      <c r="D666" s="210"/>
      <c r="E666" s="229" t="s">
        <v>167</v>
      </c>
      <c r="F666" s="229" t="s">
        <v>990</v>
      </c>
      <c r="G666" s="224" t="s">
        <v>804</v>
      </c>
      <c r="H666" s="225" t="s">
        <v>830</v>
      </c>
      <c r="I666" s="213" t="s">
        <v>841</v>
      </c>
      <c r="J666" s="212"/>
      <c r="K666" s="212" t="s">
        <v>1289</v>
      </c>
      <c r="L666" s="214" t="s">
        <v>173</v>
      </c>
      <c r="M666" s="215">
        <v>2857</v>
      </c>
      <c r="N666" s="216">
        <v>2857</v>
      </c>
      <c r="O666" s="217"/>
      <c r="P666" s="217"/>
      <c r="Q666" s="218"/>
      <c r="R666" s="219" t="str">
        <f t="shared" si="10"/>
        <v/>
      </c>
    </row>
    <row r="667" spans="1:18">
      <c r="A667" s="208">
        <v>19001666</v>
      </c>
      <c r="B667" s="209">
        <v>20001666</v>
      </c>
      <c r="C667" s="210"/>
      <c r="D667" s="210"/>
      <c r="E667" s="229" t="s">
        <v>167</v>
      </c>
      <c r="F667" s="229" t="s">
        <v>990</v>
      </c>
      <c r="G667" s="224" t="s">
        <v>804</v>
      </c>
      <c r="H667" s="225" t="s">
        <v>830</v>
      </c>
      <c r="I667" s="213" t="s">
        <v>843</v>
      </c>
      <c r="J667" s="212"/>
      <c r="K667" s="212" t="s">
        <v>1290</v>
      </c>
      <c r="L667" s="214" t="s">
        <v>173</v>
      </c>
      <c r="M667" s="215">
        <v>12481</v>
      </c>
      <c r="N667" s="216">
        <v>12481</v>
      </c>
      <c r="O667" s="217"/>
      <c r="P667" s="217"/>
      <c r="Q667" s="218"/>
      <c r="R667" s="219" t="str">
        <f t="shared" si="10"/>
        <v/>
      </c>
    </row>
    <row r="668" spans="1:18">
      <c r="A668" s="208">
        <v>19001667</v>
      </c>
      <c r="B668" s="209">
        <v>20001667</v>
      </c>
      <c r="C668" s="210"/>
      <c r="D668" s="210"/>
      <c r="E668" s="229" t="s">
        <v>167</v>
      </c>
      <c r="F668" s="229" t="s">
        <v>990</v>
      </c>
      <c r="G668" s="224" t="s">
        <v>804</v>
      </c>
      <c r="H668" s="225" t="s">
        <v>830</v>
      </c>
      <c r="I668" s="213" t="s">
        <v>845</v>
      </c>
      <c r="J668" s="212"/>
      <c r="K668" s="212" t="s">
        <v>1291</v>
      </c>
      <c r="L668" s="214" t="s">
        <v>173</v>
      </c>
      <c r="M668" s="215">
        <v>3544</v>
      </c>
      <c r="N668" s="216">
        <v>3544</v>
      </c>
      <c r="O668" s="217"/>
      <c r="P668" s="217"/>
      <c r="Q668" s="218"/>
      <c r="R668" s="219" t="str">
        <f t="shared" si="10"/>
        <v/>
      </c>
    </row>
    <row r="669" spans="1:18">
      <c r="A669" s="208">
        <v>19001668</v>
      </c>
      <c r="B669" s="209">
        <v>20001668</v>
      </c>
      <c r="C669" s="210"/>
      <c r="D669" s="210"/>
      <c r="E669" s="229" t="s">
        <v>167</v>
      </c>
      <c r="F669" s="229" t="s">
        <v>990</v>
      </c>
      <c r="G669" s="224" t="s">
        <v>804</v>
      </c>
      <c r="H669" s="225" t="s">
        <v>830</v>
      </c>
      <c r="I669" s="213" t="s">
        <v>847</v>
      </c>
      <c r="J669" s="212"/>
      <c r="K669" s="212" t="s">
        <v>1292</v>
      </c>
      <c r="L669" s="214" t="s">
        <v>173</v>
      </c>
      <c r="M669" s="215">
        <v>26869</v>
      </c>
      <c r="N669" s="216">
        <v>26869</v>
      </c>
      <c r="O669" s="217"/>
      <c r="P669" s="217"/>
      <c r="Q669" s="218"/>
      <c r="R669" s="219" t="str">
        <f t="shared" si="10"/>
        <v/>
      </c>
    </row>
    <row r="670" spans="1:18">
      <c r="A670" s="208">
        <v>19001669</v>
      </c>
      <c r="B670" s="209">
        <v>20001669</v>
      </c>
      <c r="C670" s="210"/>
      <c r="D670" s="210"/>
      <c r="E670" s="229" t="s">
        <v>167</v>
      </c>
      <c r="F670" s="229" t="s">
        <v>990</v>
      </c>
      <c r="G670" s="224" t="s">
        <v>804</v>
      </c>
      <c r="H670" s="225" t="s">
        <v>830</v>
      </c>
      <c r="I670" s="213" t="s">
        <v>849</v>
      </c>
      <c r="J670" s="212"/>
      <c r="K670" s="212" t="s">
        <v>1293</v>
      </c>
      <c r="L670" s="214" t="s">
        <v>173</v>
      </c>
      <c r="M670" s="215">
        <v>9164</v>
      </c>
      <c r="N670" s="216">
        <v>9164</v>
      </c>
      <c r="O670" s="217"/>
      <c r="P670" s="217"/>
      <c r="Q670" s="218"/>
      <c r="R670" s="219" t="str">
        <f t="shared" si="10"/>
        <v/>
      </c>
    </row>
    <row r="671" spans="1:18">
      <c r="A671" s="208">
        <v>19001670</v>
      </c>
      <c r="B671" s="209">
        <v>20001670</v>
      </c>
      <c r="C671" s="210"/>
      <c r="D671" s="210"/>
      <c r="E671" s="229" t="s">
        <v>167</v>
      </c>
      <c r="F671" s="229" t="s">
        <v>990</v>
      </c>
      <c r="G671" s="224" t="s">
        <v>804</v>
      </c>
      <c r="H671" s="225" t="s">
        <v>830</v>
      </c>
      <c r="I671" s="213" t="s">
        <v>851</v>
      </c>
      <c r="J671" s="212"/>
      <c r="K671" s="212" t="s">
        <v>1294</v>
      </c>
      <c r="L671" s="214" t="s">
        <v>173</v>
      </c>
      <c r="M671" s="215">
        <v>6343</v>
      </c>
      <c r="N671" s="216">
        <v>6343</v>
      </c>
      <c r="O671" s="217"/>
      <c r="P671" s="217"/>
      <c r="Q671" s="218"/>
      <c r="R671" s="219" t="str">
        <f t="shared" si="10"/>
        <v/>
      </c>
    </row>
    <row r="672" spans="1:18">
      <c r="A672" s="208">
        <v>19001671</v>
      </c>
      <c r="B672" s="209">
        <v>20001671</v>
      </c>
      <c r="C672" s="210"/>
      <c r="D672" s="210"/>
      <c r="E672" s="229" t="s">
        <v>167</v>
      </c>
      <c r="F672" s="229" t="s">
        <v>990</v>
      </c>
      <c r="G672" s="224" t="s">
        <v>804</v>
      </c>
      <c r="H672" s="225" t="s">
        <v>830</v>
      </c>
      <c r="I672" s="213" t="s">
        <v>853</v>
      </c>
      <c r="J672" s="212"/>
      <c r="K672" s="212" t="s">
        <v>1295</v>
      </c>
      <c r="L672" s="214" t="s">
        <v>173</v>
      </c>
      <c r="M672" s="215">
        <v>11938</v>
      </c>
      <c r="N672" s="216">
        <v>11938</v>
      </c>
      <c r="O672" s="217"/>
      <c r="P672" s="217"/>
      <c r="Q672" s="218"/>
      <c r="R672" s="219" t="str">
        <f t="shared" si="10"/>
        <v/>
      </c>
    </row>
    <row r="673" spans="1:18">
      <c r="A673" s="208">
        <v>19001672</v>
      </c>
      <c r="B673" s="209">
        <v>20001672</v>
      </c>
      <c r="C673" s="210"/>
      <c r="D673" s="210"/>
      <c r="E673" s="229" t="s">
        <v>167</v>
      </c>
      <c r="F673" s="229" t="s">
        <v>990</v>
      </c>
      <c r="G673" s="224" t="s">
        <v>804</v>
      </c>
      <c r="H673" s="225" t="s">
        <v>830</v>
      </c>
      <c r="I673" s="213" t="s">
        <v>855</v>
      </c>
      <c r="J673" s="212"/>
      <c r="K673" s="212" t="s">
        <v>1296</v>
      </c>
      <c r="L673" s="214" t="s">
        <v>173</v>
      </c>
      <c r="M673" s="215">
        <v>1760</v>
      </c>
      <c r="N673" s="216">
        <v>1760</v>
      </c>
      <c r="O673" s="217"/>
      <c r="P673" s="217"/>
      <c r="Q673" s="218"/>
      <c r="R673" s="219" t="str">
        <f t="shared" si="10"/>
        <v/>
      </c>
    </row>
    <row r="674" spans="1:18">
      <c r="A674" s="208">
        <v>19001673</v>
      </c>
      <c r="B674" s="209">
        <v>20001673</v>
      </c>
      <c r="C674" s="210"/>
      <c r="D674" s="210"/>
      <c r="E674" s="229" t="s">
        <v>167</v>
      </c>
      <c r="F674" s="229" t="s">
        <v>990</v>
      </c>
      <c r="G674" s="224" t="s">
        <v>804</v>
      </c>
      <c r="H674" s="225" t="s">
        <v>830</v>
      </c>
      <c r="I674" s="213" t="s">
        <v>857</v>
      </c>
      <c r="J674" s="212"/>
      <c r="K674" s="212" t="s">
        <v>1297</v>
      </c>
      <c r="L674" s="214" t="s">
        <v>173</v>
      </c>
      <c r="M674" s="215">
        <v>30795</v>
      </c>
      <c r="N674" s="216">
        <v>30795</v>
      </c>
      <c r="O674" s="217"/>
      <c r="P674" s="217"/>
      <c r="Q674" s="218"/>
      <c r="R674" s="219" t="str">
        <f t="shared" si="10"/>
        <v/>
      </c>
    </row>
    <row r="675" spans="1:18">
      <c r="A675" s="208">
        <v>19001674</v>
      </c>
      <c r="B675" s="209">
        <v>20001674</v>
      </c>
      <c r="C675" s="210"/>
      <c r="D675" s="210"/>
      <c r="E675" s="229" t="s">
        <v>167</v>
      </c>
      <c r="F675" s="229" t="s">
        <v>990</v>
      </c>
      <c r="G675" s="224" t="s">
        <v>804</v>
      </c>
      <c r="H675" s="225" t="s">
        <v>830</v>
      </c>
      <c r="I675" s="213" t="s">
        <v>859</v>
      </c>
      <c r="J675" s="212"/>
      <c r="K675" s="212" t="s">
        <v>1298</v>
      </c>
      <c r="L675" s="214" t="s">
        <v>173</v>
      </c>
      <c r="M675" s="215">
        <v>547</v>
      </c>
      <c r="N675" s="216">
        <v>547</v>
      </c>
      <c r="O675" s="217"/>
      <c r="P675" s="217"/>
      <c r="Q675" s="218"/>
      <c r="R675" s="219" t="str">
        <f t="shared" si="10"/>
        <v/>
      </c>
    </row>
    <row r="676" spans="1:18">
      <c r="A676" s="208">
        <v>19001675</v>
      </c>
      <c r="B676" s="209">
        <v>20001675</v>
      </c>
      <c r="C676" s="210"/>
      <c r="D676" s="210"/>
      <c r="E676" s="229" t="s">
        <v>167</v>
      </c>
      <c r="F676" s="229" t="s">
        <v>990</v>
      </c>
      <c r="G676" s="224" t="s">
        <v>804</v>
      </c>
      <c r="H676" s="225" t="s">
        <v>830</v>
      </c>
      <c r="I676" s="213" t="s">
        <v>861</v>
      </c>
      <c r="J676" s="212"/>
      <c r="K676" s="212" t="s">
        <v>1299</v>
      </c>
      <c r="L676" s="214" t="s">
        <v>173</v>
      </c>
      <c r="M676" s="215">
        <v>1036</v>
      </c>
      <c r="N676" s="216">
        <v>1036</v>
      </c>
      <c r="O676" s="217"/>
      <c r="P676" s="217"/>
      <c r="Q676" s="218"/>
      <c r="R676" s="219" t="str">
        <f t="shared" si="10"/>
        <v/>
      </c>
    </row>
    <row r="677" spans="1:18">
      <c r="A677" s="208">
        <v>19001676</v>
      </c>
      <c r="B677" s="209">
        <v>20001676</v>
      </c>
      <c r="C677" s="210"/>
      <c r="D677" s="210"/>
      <c r="E677" s="229" t="s">
        <v>167</v>
      </c>
      <c r="F677" s="229" t="s">
        <v>990</v>
      </c>
      <c r="G677" s="224" t="s">
        <v>804</v>
      </c>
      <c r="H677" s="225" t="s">
        <v>830</v>
      </c>
      <c r="I677" s="213" t="s">
        <v>863</v>
      </c>
      <c r="J677" s="212"/>
      <c r="K677" s="212" t="s">
        <v>1300</v>
      </c>
      <c r="L677" s="214" t="s">
        <v>173</v>
      </c>
      <c r="M677" s="215">
        <v>407</v>
      </c>
      <c r="N677" s="216">
        <v>407</v>
      </c>
      <c r="O677" s="217"/>
      <c r="P677" s="217"/>
      <c r="Q677" s="218"/>
      <c r="R677" s="219" t="str">
        <f t="shared" si="10"/>
        <v/>
      </c>
    </row>
    <row r="678" spans="1:18">
      <c r="A678" s="208">
        <v>19001677</v>
      </c>
      <c r="B678" s="209">
        <v>20001677</v>
      </c>
      <c r="C678" s="210"/>
      <c r="D678" s="210"/>
      <c r="E678" s="229" t="s">
        <v>167</v>
      </c>
      <c r="F678" s="229" t="s">
        <v>990</v>
      </c>
      <c r="G678" s="224" t="s">
        <v>804</v>
      </c>
      <c r="H678" s="225" t="s">
        <v>830</v>
      </c>
      <c r="I678" s="213" t="s">
        <v>865</v>
      </c>
      <c r="J678" s="212"/>
      <c r="K678" s="212" t="s">
        <v>1301</v>
      </c>
      <c r="L678" s="214" t="s">
        <v>173</v>
      </c>
      <c r="M678" s="215">
        <v>727</v>
      </c>
      <c r="N678" s="216">
        <v>727</v>
      </c>
      <c r="O678" s="217"/>
      <c r="P678" s="217"/>
      <c r="Q678" s="218"/>
      <c r="R678" s="219" t="str">
        <f t="shared" si="10"/>
        <v/>
      </c>
    </row>
    <row r="679" spans="1:18">
      <c r="A679" s="208">
        <v>19001678</v>
      </c>
      <c r="B679" s="209">
        <v>20001678</v>
      </c>
      <c r="C679" s="210"/>
      <c r="D679" s="210"/>
      <c r="E679" s="229" t="s">
        <v>167</v>
      </c>
      <c r="F679" s="229" t="s">
        <v>990</v>
      </c>
      <c r="G679" s="224" t="s">
        <v>804</v>
      </c>
      <c r="H679" s="227" t="s">
        <v>867</v>
      </c>
      <c r="I679" s="213" t="s">
        <v>868</v>
      </c>
      <c r="J679" s="212"/>
      <c r="K679" s="212" t="s">
        <v>1302</v>
      </c>
      <c r="L679" s="214" t="s">
        <v>173</v>
      </c>
      <c r="M679" s="215">
        <v>1570</v>
      </c>
      <c r="N679" s="216">
        <v>1570</v>
      </c>
      <c r="O679" s="217"/>
      <c r="P679" s="217"/>
      <c r="Q679" s="218"/>
      <c r="R679" s="219" t="str">
        <f t="shared" si="10"/>
        <v/>
      </c>
    </row>
    <row r="680" spans="1:18">
      <c r="A680" s="208">
        <v>19001679</v>
      </c>
      <c r="B680" s="209">
        <v>20001679</v>
      </c>
      <c r="C680" s="210"/>
      <c r="D680" s="210"/>
      <c r="E680" s="229" t="s">
        <v>167</v>
      </c>
      <c r="F680" s="229" t="s">
        <v>990</v>
      </c>
      <c r="G680" s="224" t="s">
        <v>804</v>
      </c>
      <c r="H680" s="227" t="s">
        <v>867</v>
      </c>
      <c r="I680" s="213" t="s">
        <v>870</v>
      </c>
      <c r="J680" s="212"/>
      <c r="K680" s="212" t="s">
        <v>1303</v>
      </c>
      <c r="L680" s="214" t="s">
        <v>173</v>
      </c>
      <c r="M680" s="215">
        <v>2421</v>
      </c>
      <c r="N680" s="216">
        <v>2421</v>
      </c>
      <c r="O680" s="217"/>
      <c r="P680" s="217"/>
      <c r="Q680" s="218"/>
      <c r="R680" s="219" t="str">
        <f t="shared" si="10"/>
        <v/>
      </c>
    </row>
    <row r="681" spans="1:18">
      <c r="A681" s="208">
        <v>19001680</v>
      </c>
      <c r="B681" s="209">
        <v>20001680</v>
      </c>
      <c r="C681" s="210"/>
      <c r="D681" s="210"/>
      <c r="E681" s="229" t="s">
        <v>167</v>
      </c>
      <c r="F681" s="229" t="s">
        <v>990</v>
      </c>
      <c r="G681" s="224" t="s">
        <v>804</v>
      </c>
      <c r="H681" s="226" t="s">
        <v>872</v>
      </c>
      <c r="I681" s="213" t="s">
        <v>873</v>
      </c>
      <c r="J681" s="212"/>
      <c r="K681" s="212" t="s">
        <v>1304</v>
      </c>
      <c r="L681" s="214" t="s">
        <v>173</v>
      </c>
      <c r="M681" s="215">
        <v>1467</v>
      </c>
      <c r="N681" s="216">
        <v>1467</v>
      </c>
      <c r="O681" s="217"/>
      <c r="P681" s="217"/>
      <c r="Q681" s="218" t="s">
        <v>491</v>
      </c>
      <c r="R681" s="219">
        <f t="shared" si="10"/>
        <v>1071</v>
      </c>
    </row>
    <row r="682" spans="1:18">
      <c r="A682" s="208">
        <v>19001681</v>
      </c>
      <c r="B682" s="209">
        <v>20001681</v>
      </c>
      <c r="C682" s="210"/>
      <c r="D682" s="210"/>
      <c r="E682" s="229" t="s">
        <v>167</v>
      </c>
      <c r="F682" s="229" t="s">
        <v>990</v>
      </c>
      <c r="G682" s="224" t="s">
        <v>804</v>
      </c>
      <c r="H682" s="225" t="s">
        <v>875</v>
      </c>
      <c r="I682" s="213" t="s">
        <v>876</v>
      </c>
      <c r="J682" s="212"/>
      <c r="K682" s="212" t="s">
        <v>1305</v>
      </c>
      <c r="L682" s="214" t="s">
        <v>173</v>
      </c>
      <c r="M682" s="215">
        <v>68695</v>
      </c>
      <c r="N682" s="216">
        <v>68695</v>
      </c>
      <c r="O682" s="217"/>
      <c r="P682" s="217"/>
      <c r="Q682" s="218"/>
      <c r="R682" s="219" t="str">
        <f t="shared" si="10"/>
        <v/>
      </c>
    </row>
    <row r="683" spans="1:18">
      <c r="A683" s="208">
        <v>19001682</v>
      </c>
      <c r="B683" s="209">
        <v>20001682</v>
      </c>
      <c r="C683" s="210"/>
      <c r="D683" s="210"/>
      <c r="E683" s="229" t="s">
        <v>167</v>
      </c>
      <c r="F683" s="229" t="s">
        <v>990</v>
      </c>
      <c r="G683" s="224" t="s">
        <v>804</v>
      </c>
      <c r="H683" s="225" t="s">
        <v>875</v>
      </c>
      <c r="I683" s="213" t="s">
        <v>878</v>
      </c>
      <c r="J683" s="212"/>
      <c r="K683" s="212" t="s">
        <v>1306</v>
      </c>
      <c r="L683" s="214" t="s">
        <v>173</v>
      </c>
      <c r="M683" s="215">
        <v>102816</v>
      </c>
      <c r="N683" s="216">
        <v>102816</v>
      </c>
      <c r="O683" s="217"/>
      <c r="P683" s="217"/>
      <c r="Q683" s="218"/>
      <c r="R683" s="219" t="str">
        <f t="shared" si="10"/>
        <v/>
      </c>
    </row>
    <row r="684" spans="1:18">
      <c r="A684" s="208">
        <v>19001683</v>
      </c>
      <c r="B684" s="209">
        <v>20001683</v>
      </c>
      <c r="C684" s="210"/>
      <c r="D684" s="210"/>
      <c r="E684" s="229" t="s">
        <v>167</v>
      </c>
      <c r="F684" s="229" t="s">
        <v>990</v>
      </c>
      <c r="G684" s="224" t="s">
        <v>804</v>
      </c>
      <c r="H684" s="225" t="s">
        <v>875</v>
      </c>
      <c r="I684" s="213" t="s">
        <v>880</v>
      </c>
      <c r="J684" s="212"/>
      <c r="K684" s="212" t="s">
        <v>1307</v>
      </c>
      <c r="L684" s="214" t="s">
        <v>173</v>
      </c>
      <c r="M684" s="215">
        <v>251926</v>
      </c>
      <c r="N684" s="216">
        <v>251926</v>
      </c>
      <c r="O684" s="217"/>
      <c r="P684" s="217"/>
      <c r="Q684" s="218"/>
      <c r="R684" s="219" t="str">
        <f t="shared" si="10"/>
        <v/>
      </c>
    </row>
    <row r="685" spans="1:18">
      <c r="A685" s="208">
        <v>19001684</v>
      </c>
      <c r="B685" s="209">
        <v>20001684</v>
      </c>
      <c r="C685" s="210"/>
      <c r="D685" s="210"/>
      <c r="E685" s="229" t="s">
        <v>167</v>
      </c>
      <c r="F685" s="229" t="s">
        <v>990</v>
      </c>
      <c r="G685" s="224" t="s">
        <v>804</v>
      </c>
      <c r="H685" s="227" t="s">
        <v>882</v>
      </c>
      <c r="I685" s="213" t="s">
        <v>883</v>
      </c>
      <c r="J685" s="212"/>
      <c r="K685" s="212" t="s">
        <v>1308</v>
      </c>
      <c r="L685" s="214" t="s">
        <v>173</v>
      </c>
      <c r="M685" s="215">
        <v>62904</v>
      </c>
      <c r="N685" s="216">
        <v>62904</v>
      </c>
      <c r="O685" s="217"/>
      <c r="P685" s="217"/>
      <c r="Q685" s="218"/>
      <c r="R685" s="219" t="str">
        <f t="shared" si="10"/>
        <v/>
      </c>
    </row>
    <row r="686" spans="1:18">
      <c r="A686" s="208">
        <v>19001685</v>
      </c>
      <c r="B686" s="209">
        <v>20001685</v>
      </c>
      <c r="C686" s="210"/>
      <c r="D686" s="210"/>
      <c r="E686" s="229" t="s">
        <v>167</v>
      </c>
      <c r="F686" s="229" t="s">
        <v>990</v>
      </c>
      <c r="G686" s="224" t="s">
        <v>804</v>
      </c>
      <c r="H686" s="227" t="s">
        <v>882</v>
      </c>
      <c r="I686" s="213" t="s">
        <v>885</v>
      </c>
      <c r="J686" s="212"/>
      <c r="K686" s="212" t="s">
        <v>1309</v>
      </c>
      <c r="L686" s="214" t="s">
        <v>173</v>
      </c>
      <c r="M686" s="215">
        <v>268199</v>
      </c>
      <c r="N686" s="216">
        <v>268199</v>
      </c>
      <c r="O686" s="217"/>
      <c r="P686" s="217"/>
      <c r="Q686" s="218"/>
      <c r="R686" s="219" t="str">
        <f t="shared" si="10"/>
        <v/>
      </c>
    </row>
    <row r="687" spans="1:18">
      <c r="A687" s="208">
        <v>19001686</v>
      </c>
      <c r="B687" s="209">
        <v>20001686</v>
      </c>
      <c r="C687" s="210"/>
      <c r="D687" s="210"/>
      <c r="E687" s="229" t="s">
        <v>167</v>
      </c>
      <c r="F687" s="229" t="s">
        <v>990</v>
      </c>
      <c r="G687" s="224" t="s">
        <v>804</v>
      </c>
      <c r="H687" s="227" t="s">
        <v>882</v>
      </c>
      <c r="I687" s="213" t="s">
        <v>887</v>
      </c>
      <c r="J687" s="212"/>
      <c r="K687" s="212" t="s">
        <v>1310</v>
      </c>
      <c r="L687" s="214" t="s">
        <v>173</v>
      </c>
      <c r="M687" s="215">
        <v>24289</v>
      </c>
      <c r="N687" s="216">
        <v>24289</v>
      </c>
      <c r="O687" s="217"/>
      <c r="P687" s="217"/>
      <c r="Q687" s="218"/>
      <c r="R687" s="219" t="str">
        <f t="shared" si="10"/>
        <v/>
      </c>
    </row>
    <row r="688" spans="1:18">
      <c r="A688" s="208">
        <v>19001687</v>
      </c>
      <c r="B688" s="209">
        <v>20001687</v>
      </c>
      <c r="C688" s="210"/>
      <c r="D688" s="210"/>
      <c r="E688" s="229" t="s">
        <v>167</v>
      </c>
      <c r="F688" s="229" t="s">
        <v>990</v>
      </c>
      <c r="G688" s="224" t="s">
        <v>804</v>
      </c>
      <c r="H688" s="227" t="s">
        <v>882</v>
      </c>
      <c r="I688" s="213" t="s">
        <v>889</v>
      </c>
      <c r="J688" s="212"/>
      <c r="K688" s="212" t="s">
        <v>1311</v>
      </c>
      <c r="L688" s="214" t="s">
        <v>173</v>
      </c>
      <c r="M688" s="215">
        <v>42033</v>
      </c>
      <c r="N688" s="216">
        <v>42033</v>
      </c>
      <c r="O688" s="217"/>
      <c r="P688" s="217"/>
      <c r="Q688" s="218"/>
      <c r="R688" s="219" t="str">
        <f t="shared" si="10"/>
        <v/>
      </c>
    </row>
    <row r="689" spans="1:18">
      <c r="A689" s="208">
        <v>19001688</v>
      </c>
      <c r="B689" s="209">
        <v>20001688</v>
      </c>
      <c r="C689" s="210"/>
      <c r="D689" s="210"/>
      <c r="E689" s="229" t="s">
        <v>167</v>
      </c>
      <c r="F689" s="229" t="s">
        <v>990</v>
      </c>
      <c r="G689" s="224" t="s">
        <v>804</v>
      </c>
      <c r="H689" s="227" t="s">
        <v>882</v>
      </c>
      <c r="I689" s="213" t="s">
        <v>891</v>
      </c>
      <c r="J689" s="212"/>
      <c r="K689" s="212" t="s">
        <v>1312</v>
      </c>
      <c r="L689" s="214" t="s">
        <v>173</v>
      </c>
      <c r="M689" s="215">
        <v>485506</v>
      </c>
      <c r="N689" s="216">
        <v>485506</v>
      </c>
      <c r="O689" s="217"/>
      <c r="P689" s="217"/>
      <c r="Q689" s="218"/>
      <c r="R689" s="219" t="str">
        <f t="shared" si="10"/>
        <v/>
      </c>
    </row>
    <row r="690" spans="1:18">
      <c r="A690" s="208">
        <v>19001689</v>
      </c>
      <c r="B690" s="209">
        <v>20001689</v>
      </c>
      <c r="C690" s="210"/>
      <c r="D690" s="210"/>
      <c r="E690" s="229" t="s">
        <v>167</v>
      </c>
      <c r="F690" s="229" t="s">
        <v>990</v>
      </c>
      <c r="G690" s="224" t="s">
        <v>804</v>
      </c>
      <c r="H690" s="227" t="s">
        <v>882</v>
      </c>
      <c r="I690" s="213" t="s">
        <v>893</v>
      </c>
      <c r="J690" s="212"/>
      <c r="K690" s="212" t="s">
        <v>1313</v>
      </c>
      <c r="L690" s="214" t="s">
        <v>173</v>
      </c>
      <c r="M690" s="215">
        <v>342279</v>
      </c>
      <c r="N690" s="216">
        <v>342279</v>
      </c>
      <c r="O690" s="217"/>
      <c r="P690" s="217"/>
      <c r="Q690" s="218"/>
      <c r="R690" s="219" t="str">
        <f t="shared" si="10"/>
        <v/>
      </c>
    </row>
    <row r="691" spans="1:18">
      <c r="A691" s="208">
        <v>19001690</v>
      </c>
      <c r="B691" s="209">
        <v>20001690</v>
      </c>
      <c r="C691" s="210"/>
      <c r="D691" s="210"/>
      <c r="E691" s="229" t="s">
        <v>167</v>
      </c>
      <c r="F691" s="229" t="s">
        <v>990</v>
      </c>
      <c r="G691" s="224" t="s">
        <v>804</v>
      </c>
      <c r="H691" s="227" t="s">
        <v>882</v>
      </c>
      <c r="I691" s="213" t="s">
        <v>895</v>
      </c>
      <c r="J691" s="212"/>
      <c r="K691" s="212" t="s">
        <v>1314</v>
      </c>
      <c r="L691" s="214" t="s">
        <v>173</v>
      </c>
      <c r="M691" s="215">
        <v>119459</v>
      </c>
      <c r="N691" s="216">
        <v>119459</v>
      </c>
      <c r="O691" s="217"/>
      <c r="P691" s="217"/>
      <c r="Q691" s="218"/>
      <c r="R691" s="219" t="str">
        <f t="shared" si="10"/>
        <v/>
      </c>
    </row>
    <row r="692" spans="1:18">
      <c r="A692" s="208">
        <v>19001691</v>
      </c>
      <c r="B692" s="209">
        <v>20001691</v>
      </c>
      <c r="C692" s="210"/>
      <c r="D692" s="210"/>
      <c r="E692" s="229" t="s">
        <v>167</v>
      </c>
      <c r="F692" s="229" t="s">
        <v>990</v>
      </c>
      <c r="G692" s="224" t="s">
        <v>804</v>
      </c>
      <c r="H692" s="227" t="s">
        <v>882</v>
      </c>
      <c r="I692" s="213" t="s">
        <v>897</v>
      </c>
      <c r="J692" s="212"/>
      <c r="K692" s="212" t="s">
        <v>1315</v>
      </c>
      <c r="L692" s="214" t="s">
        <v>173</v>
      </c>
      <c r="M692" s="215">
        <v>113889</v>
      </c>
      <c r="N692" s="216">
        <v>113889</v>
      </c>
      <c r="O692" s="217"/>
      <c r="P692" s="217"/>
      <c r="Q692" s="218"/>
      <c r="R692" s="219" t="str">
        <f t="shared" si="10"/>
        <v/>
      </c>
    </row>
    <row r="693" spans="1:18">
      <c r="A693" s="208">
        <v>19001692</v>
      </c>
      <c r="B693" s="209">
        <v>20001692</v>
      </c>
      <c r="C693" s="210"/>
      <c r="D693" s="210"/>
      <c r="E693" s="229" t="s">
        <v>167</v>
      </c>
      <c r="F693" s="229" t="s">
        <v>990</v>
      </c>
      <c r="G693" s="224" t="s">
        <v>804</v>
      </c>
      <c r="H693" s="227" t="s">
        <v>882</v>
      </c>
      <c r="I693" s="213" t="s">
        <v>899</v>
      </c>
      <c r="J693" s="212"/>
      <c r="K693" s="212" t="s">
        <v>1316</v>
      </c>
      <c r="L693" s="214" t="s">
        <v>173</v>
      </c>
      <c r="M693" s="215">
        <v>144970</v>
      </c>
      <c r="N693" s="216">
        <v>144970</v>
      </c>
      <c r="O693" s="217"/>
      <c r="P693" s="217"/>
      <c r="Q693" s="218"/>
      <c r="R693" s="219" t="str">
        <f t="shared" si="10"/>
        <v/>
      </c>
    </row>
    <row r="694" spans="1:18">
      <c r="A694" s="208">
        <v>19001693</v>
      </c>
      <c r="B694" s="209">
        <v>20001693</v>
      </c>
      <c r="C694" s="210"/>
      <c r="D694" s="210"/>
      <c r="E694" s="229" t="s">
        <v>167</v>
      </c>
      <c r="F694" s="229" t="s">
        <v>990</v>
      </c>
      <c r="G694" s="224" t="s">
        <v>804</v>
      </c>
      <c r="H694" s="227" t="s">
        <v>882</v>
      </c>
      <c r="I694" s="213" t="s">
        <v>901</v>
      </c>
      <c r="J694" s="212"/>
      <c r="K694" s="212" t="s">
        <v>1317</v>
      </c>
      <c r="L694" s="214" t="s">
        <v>173</v>
      </c>
      <c r="M694" s="215">
        <v>102035</v>
      </c>
      <c r="N694" s="216">
        <v>102035</v>
      </c>
      <c r="O694" s="217"/>
      <c r="P694" s="217"/>
      <c r="Q694" s="218"/>
      <c r="R694" s="219" t="str">
        <f t="shared" si="10"/>
        <v/>
      </c>
    </row>
    <row r="695" spans="1:18">
      <c r="A695" s="208">
        <v>19001694</v>
      </c>
      <c r="B695" s="209">
        <v>20001694</v>
      </c>
      <c r="C695" s="210"/>
      <c r="D695" s="210"/>
      <c r="E695" s="229" t="s">
        <v>167</v>
      </c>
      <c r="F695" s="229" t="s">
        <v>990</v>
      </c>
      <c r="G695" s="224" t="s">
        <v>804</v>
      </c>
      <c r="H695" s="227" t="s">
        <v>882</v>
      </c>
      <c r="I695" s="213" t="s">
        <v>903</v>
      </c>
      <c r="J695" s="212"/>
      <c r="K695" s="212" t="s">
        <v>1318</v>
      </c>
      <c r="L695" s="214" t="s">
        <v>173</v>
      </c>
      <c r="M695" s="215">
        <v>49234</v>
      </c>
      <c r="N695" s="216">
        <v>49234</v>
      </c>
      <c r="O695" s="217"/>
      <c r="P695" s="217"/>
      <c r="Q695" s="218"/>
      <c r="R695" s="219" t="str">
        <f t="shared" si="10"/>
        <v/>
      </c>
    </row>
    <row r="696" spans="1:18">
      <c r="A696" s="208">
        <v>19001695</v>
      </c>
      <c r="B696" s="209">
        <v>20001695</v>
      </c>
      <c r="C696" s="210"/>
      <c r="D696" s="210"/>
      <c r="E696" s="229" t="s">
        <v>167</v>
      </c>
      <c r="F696" s="229" t="s">
        <v>990</v>
      </c>
      <c r="G696" s="224" t="s">
        <v>804</v>
      </c>
      <c r="H696" s="227" t="s">
        <v>882</v>
      </c>
      <c r="I696" s="213" t="s">
        <v>905</v>
      </c>
      <c r="J696" s="212"/>
      <c r="K696" s="212" t="s">
        <v>1319</v>
      </c>
      <c r="L696" s="214" t="s">
        <v>173</v>
      </c>
      <c r="M696" s="215">
        <v>353913</v>
      </c>
      <c r="N696" s="216">
        <v>353913</v>
      </c>
      <c r="O696" s="217"/>
      <c r="P696" s="217"/>
      <c r="Q696" s="218"/>
      <c r="R696" s="219" t="str">
        <f t="shared" si="10"/>
        <v/>
      </c>
    </row>
    <row r="697" spans="1:18">
      <c r="A697" s="208">
        <v>19001696</v>
      </c>
      <c r="B697" s="209">
        <v>20001696</v>
      </c>
      <c r="C697" s="210"/>
      <c r="D697" s="210"/>
      <c r="E697" s="229" t="s">
        <v>167</v>
      </c>
      <c r="F697" s="229" t="s">
        <v>990</v>
      </c>
      <c r="G697" s="224" t="s">
        <v>804</v>
      </c>
      <c r="H697" s="227" t="s">
        <v>882</v>
      </c>
      <c r="I697" s="213" t="s">
        <v>907</v>
      </c>
      <c r="J697" s="212"/>
      <c r="K697" s="212" t="s">
        <v>1320</v>
      </c>
      <c r="L697" s="214" t="s">
        <v>173</v>
      </c>
      <c r="M697" s="215">
        <v>12505</v>
      </c>
      <c r="N697" s="216">
        <v>12505</v>
      </c>
      <c r="O697" s="217"/>
      <c r="P697" s="217"/>
      <c r="Q697" s="218"/>
      <c r="R697" s="219" t="str">
        <f t="shared" si="10"/>
        <v/>
      </c>
    </row>
    <row r="698" spans="1:18">
      <c r="A698" s="208">
        <v>19001697</v>
      </c>
      <c r="B698" s="209">
        <v>20001697</v>
      </c>
      <c r="C698" s="210"/>
      <c r="D698" s="210"/>
      <c r="E698" s="229" t="s">
        <v>167</v>
      </c>
      <c r="F698" s="229" t="s">
        <v>990</v>
      </c>
      <c r="G698" s="224" t="s">
        <v>804</v>
      </c>
      <c r="H698" s="227" t="s">
        <v>882</v>
      </c>
      <c r="I698" s="213" t="s">
        <v>909</v>
      </c>
      <c r="J698" s="212"/>
      <c r="K698" s="212" t="s">
        <v>1321</v>
      </c>
      <c r="L698" s="214" t="s">
        <v>173</v>
      </c>
      <c r="M698" s="215">
        <v>325518</v>
      </c>
      <c r="N698" s="216">
        <v>325518</v>
      </c>
      <c r="O698" s="217"/>
      <c r="P698" s="217"/>
      <c r="Q698" s="218"/>
      <c r="R698" s="219" t="str">
        <f t="shared" si="10"/>
        <v/>
      </c>
    </row>
    <row r="699" spans="1:18">
      <c r="A699" s="208">
        <v>19001698</v>
      </c>
      <c r="B699" s="209">
        <v>20001698</v>
      </c>
      <c r="C699" s="210"/>
      <c r="D699" s="210"/>
      <c r="E699" s="229" t="s">
        <v>167</v>
      </c>
      <c r="F699" s="229" t="s">
        <v>990</v>
      </c>
      <c r="G699" s="224" t="s">
        <v>804</v>
      </c>
      <c r="H699" s="227" t="s">
        <v>882</v>
      </c>
      <c r="I699" s="213" t="s">
        <v>911</v>
      </c>
      <c r="J699" s="212"/>
      <c r="K699" s="212" t="s">
        <v>1322</v>
      </c>
      <c r="L699" s="214" t="s">
        <v>173</v>
      </c>
      <c r="M699" s="215">
        <v>265935</v>
      </c>
      <c r="N699" s="216">
        <v>265935</v>
      </c>
      <c r="O699" s="217"/>
      <c r="P699" s="217"/>
      <c r="Q699" s="218"/>
      <c r="R699" s="219" t="str">
        <f t="shared" si="10"/>
        <v/>
      </c>
    </row>
    <row r="700" spans="1:18">
      <c r="A700" s="208">
        <v>19001699</v>
      </c>
      <c r="B700" s="209">
        <v>20001699</v>
      </c>
      <c r="C700" s="210"/>
      <c r="D700" s="210"/>
      <c r="E700" s="229" t="s">
        <v>167</v>
      </c>
      <c r="F700" s="229" t="s">
        <v>990</v>
      </c>
      <c r="G700" s="224" t="s">
        <v>804</v>
      </c>
      <c r="H700" s="227" t="s">
        <v>882</v>
      </c>
      <c r="I700" s="213" t="s">
        <v>913</v>
      </c>
      <c r="J700" s="212"/>
      <c r="K700" s="212" t="s">
        <v>1323</v>
      </c>
      <c r="L700" s="214" t="s">
        <v>173</v>
      </c>
      <c r="M700" s="215">
        <v>3100</v>
      </c>
      <c r="N700" s="216">
        <v>3100</v>
      </c>
      <c r="O700" s="217"/>
      <c r="P700" s="217"/>
      <c r="Q700" s="218"/>
      <c r="R700" s="219" t="str">
        <f t="shared" si="10"/>
        <v/>
      </c>
    </row>
    <row r="701" spans="1:18">
      <c r="A701" s="208">
        <v>19001700</v>
      </c>
      <c r="B701" s="209">
        <v>20001700</v>
      </c>
      <c r="C701" s="210"/>
      <c r="D701" s="210"/>
      <c r="E701" s="229" t="s">
        <v>167</v>
      </c>
      <c r="F701" s="229" t="s">
        <v>990</v>
      </c>
      <c r="G701" s="224" t="s">
        <v>804</v>
      </c>
      <c r="H701" s="227" t="s">
        <v>882</v>
      </c>
      <c r="I701" s="213" t="s">
        <v>915</v>
      </c>
      <c r="J701" s="212"/>
      <c r="K701" s="212" t="s">
        <v>1324</v>
      </c>
      <c r="L701" s="214" t="s">
        <v>173</v>
      </c>
      <c r="M701" s="215">
        <v>1340</v>
      </c>
      <c r="N701" s="216">
        <v>1340</v>
      </c>
      <c r="O701" s="217"/>
      <c r="P701" s="217"/>
      <c r="Q701" s="218"/>
      <c r="R701" s="219" t="str">
        <f t="shared" si="10"/>
        <v/>
      </c>
    </row>
    <row r="702" spans="1:18">
      <c r="A702" s="208">
        <v>19001701</v>
      </c>
      <c r="B702" s="209">
        <v>20001701</v>
      </c>
      <c r="C702" s="210"/>
      <c r="D702" s="210"/>
      <c r="E702" s="229" t="s">
        <v>167</v>
      </c>
      <c r="F702" s="229" t="s">
        <v>990</v>
      </c>
      <c r="G702" s="224" t="s">
        <v>804</v>
      </c>
      <c r="H702" s="227" t="s">
        <v>882</v>
      </c>
      <c r="I702" s="213" t="s">
        <v>917</v>
      </c>
      <c r="J702" s="212"/>
      <c r="K702" s="212" t="s">
        <v>1325</v>
      </c>
      <c r="L702" s="214" t="s">
        <v>173</v>
      </c>
      <c r="M702" s="215">
        <v>39791</v>
      </c>
      <c r="N702" s="216">
        <v>39791</v>
      </c>
      <c r="O702" s="217"/>
      <c r="P702" s="217"/>
      <c r="Q702" s="218"/>
      <c r="R702" s="219" t="str">
        <f t="shared" si="10"/>
        <v/>
      </c>
    </row>
    <row r="703" spans="1:18">
      <c r="A703" s="208">
        <v>19001702</v>
      </c>
      <c r="B703" s="209">
        <v>20001702</v>
      </c>
      <c r="C703" s="210"/>
      <c r="D703" s="210"/>
      <c r="E703" s="229" t="s">
        <v>167</v>
      </c>
      <c r="F703" s="229" t="s">
        <v>990</v>
      </c>
      <c r="G703" s="224" t="s">
        <v>804</v>
      </c>
      <c r="H703" s="227" t="s">
        <v>882</v>
      </c>
      <c r="I703" s="213" t="s">
        <v>919</v>
      </c>
      <c r="J703" s="212"/>
      <c r="K703" s="212" t="s">
        <v>1326</v>
      </c>
      <c r="L703" s="214" t="s">
        <v>173</v>
      </c>
      <c r="M703" s="215">
        <v>8073</v>
      </c>
      <c r="N703" s="216">
        <v>8073</v>
      </c>
      <c r="O703" s="217"/>
      <c r="P703" s="217"/>
      <c r="Q703" s="218"/>
      <c r="R703" s="219" t="str">
        <f t="shared" si="10"/>
        <v/>
      </c>
    </row>
    <row r="704" spans="1:18">
      <c r="A704" s="208">
        <v>19001703</v>
      </c>
      <c r="B704" s="209">
        <v>20001703</v>
      </c>
      <c r="C704" s="210"/>
      <c r="D704" s="210"/>
      <c r="E704" s="229" t="s">
        <v>167</v>
      </c>
      <c r="F704" s="229" t="s">
        <v>990</v>
      </c>
      <c r="G704" s="224" t="s">
        <v>804</v>
      </c>
      <c r="H704" s="227" t="s">
        <v>882</v>
      </c>
      <c r="I704" s="213" t="s">
        <v>921</v>
      </c>
      <c r="J704" s="212"/>
      <c r="K704" s="212" t="s">
        <v>1327</v>
      </c>
      <c r="L704" s="214" t="s">
        <v>173</v>
      </c>
      <c r="M704" s="215">
        <v>4359</v>
      </c>
      <c r="N704" s="216">
        <v>4359</v>
      </c>
      <c r="O704" s="217"/>
      <c r="P704" s="217"/>
      <c r="Q704" s="218"/>
      <c r="R704" s="219" t="str">
        <f t="shared" si="10"/>
        <v/>
      </c>
    </row>
    <row r="705" spans="1:18">
      <c r="A705" s="208">
        <v>19001704</v>
      </c>
      <c r="B705" s="209">
        <v>20001704</v>
      </c>
      <c r="C705" s="210"/>
      <c r="D705" s="210"/>
      <c r="E705" s="229" t="s">
        <v>167</v>
      </c>
      <c r="F705" s="229" t="s">
        <v>990</v>
      </c>
      <c r="G705" s="224" t="s">
        <v>804</v>
      </c>
      <c r="H705" s="227" t="s">
        <v>882</v>
      </c>
      <c r="I705" s="213" t="s">
        <v>923</v>
      </c>
      <c r="J705" s="212"/>
      <c r="K705" s="212" t="s">
        <v>1328</v>
      </c>
      <c r="L705" s="214" t="s">
        <v>173</v>
      </c>
      <c r="M705" s="215">
        <v>13115</v>
      </c>
      <c r="N705" s="216">
        <v>13115</v>
      </c>
      <c r="O705" s="217"/>
      <c r="P705" s="217"/>
      <c r="Q705" s="218"/>
      <c r="R705" s="219" t="str">
        <f t="shared" si="10"/>
        <v/>
      </c>
    </row>
    <row r="706" spans="1:18">
      <c r="A706" s="208">
        <v>19001705</v>
      </c>
      <c r="B706" s="209">
        <v>20001705</v>
      </c>
      <c r="C706" s="210"/>
      <c r="D706" s="210"/>
      <c r="E706" s="229" t="s">
        <v>167</v>
      </c>
      <c r="F706" s="229" t="s">
        <v>990</v>
      </c>
      <c r="G706" s="224" t="s">
        <v>804</v>
      </c>
      <c r="H706" s="227" t="s">
        <v>882</v>
      </c>
      <c r="I706" s="213" t="s">
        <v>925</v>
      </c>
      <c r="J706" s="212"/>
      <c r="K706" s="212" t="s">
        <v>1329</v>
      </c>
      <c r="L706" s="214" t="s">
        <v>173</v>
      </c>
      <c r="M706" s="215">
        <v>739619</v>
      </c>
      <c r="N706" s="216">
        <v>739619</v>
      </c>
      <c r="O706" s="217"/>
      <c r="P706" s="217"/>
      <c r="Q706" s="218"/>
      <c r="R706" s="219" t="str">
        <f t="shared" si="10"/>
        <v/>
      </c>
    </row>
    <row r="707" spans="1:18">
      <c r="A707" s="208">
        <v>19001706</v>
      </c>
      <c r="B707" s="209">
        <v>20001706</v>
      </c>
      <c r="C707" s="210"/>
      <c r="D707" s="210"/>
      <c r="E707" s="229" t="s">
        <v>167</v>
      </c>
      <c r="F707" s="229" t="s">
        <v>990</v>
      </c>
      <c r="G707" s="224" t="s">
        <v>927</v>
      </c>
      <c r="H707" s="225" t="s">
        <v>928</v>
      </c>
      <c r="I707" s="213" t="s">
        <v>929</v>
      </c>
      <c r="J707" s="212"/>
      <c r="K707" s="212" t="s">
        <v>1330</v>
      </c>
      <c r="L707" s="214" t="s">
        <v>173</v>
      </c>
      <c r="M707" s="215">
        <v>199348</v>
      </c>
      <c r="N707" s="216">
        <v>199348</v>
      </c>
      <c r="O707" s="217"/>
      <c r="P707" s="217"/>
      <c r="Q707" s="218"/>
      <c r="R707" s="219" t="str">
        <f t="shared" ref="R707:R770" si="11">IF(Q707="유지보수",INT(N707*$T$2*$T$3),IF(Q707="단순정비",INT(N707*$T$2*$T$4),IF(Q707="지장전주",INT(N707*$T$2*$T$5),"")))</f>
        <v/>
      </c>
    </row>
    <row r="708" spans="1:18">
      <c r="A708" s="208">
        <v>19001707</v>
      </c>
      <c r="B708" s="209">
        <v>20001707</v>
      </c>
      <c r="C708" s="210"/>
      <c r="D708" s="210"/>
      <c r="E708" s="229" t="s">
        <v>167</v>
      </c>
      <c r="F708" s="229" t="s">
        <v>990</v>
      </c>
      <c r="G708" s="224" t="s">
        <v>927</v>
      </c>
      <c r="H708" s="225" t="s">
        <v>928</v>
      </c>
      <c r="I708" s="213" t="s">
        <v>931</v>
      </c>
      <c r="J708" s="212"/>
      <c r="K708" s="212" t="s">
        <v>1331</v>
      </c>
      <c r="L708" s="214" t="s">
        <v>173</v>
      </c>
      <c r="M708" s="215">
        <v>334008</v>
      </c>
      <c r="N708" s="216">
        <v>334008</v>
      </c>
      <c r="O708" s="217"/>
      <c r="P708" s="217"/>
      <c r="Q708" s="218"/>
      <c r="R708" s="219" t="str">
        <f t="shared" si="11"/>
        <v/>
      </c>
    </row>
    <row r="709" spans="1:18">
      <c r="A709" s="208">
        <v>19001708</v>
      </c>
      <c r="B709" s="209">
        <v>20001708</v>
      </c>
      <c r="C709" s="210"/>
      <c r="D709" s="210"/>
      <c r="E709" s="229" t="s">
        <v>167</v>
      </c>
      <c r="F709" s="229" t="s">
        <v>990</v>
      </c>
      <c r="G709" s="224" t="s">
        <v>927</v>
      </c>
      <c r="H709" s="225" t="s">
        <v>933</v>
      </c>
      <c r="I709" s="213" t="s">
        <v>934</v>
      </c>
      <c r="J709" s="212"/>
      <c r="K709" s="212" t="s">
        <v>1332</v>
      </c>
      <c r="L709" s="214" t="s">
        <v>173</v>
      </c>
      <c r="M709" s="215">
        <v>13212</v>
      </c>
      <c r="N709" s="216">
        <v>13212</v>
      </c>
      <c r="O709" s="217"/>
      <c r="P709" s="217"/>
      <c r="Q709" s="218"/>
      <c r="R709" s="219" t="str">
        <f t="shared" si="11"/>
        <v/>
      </c>
    </row>
    <row r="710" spans="1:18">
      <c r="A710" s="208">
        <v>19001709</v>
      </c>
      <c r="B710" s="209">
        <v>20001709</v>
      </c>
      <c r="C710" s="210"/>
      <c r="D710" s="210"/>
      <c r="E710" s="229" t="s">
        <v>167</v>
      </c>
      <c r="F710" s="229" t="s">
        <v>990</v>
      </c>
      <c r="G710" s="224" t="s">
        <v>927</v>
      </c>
      <c r="H710" s="225" t="s">
        <v>933</v>
      </c>
      <c r="I710" s="213" t="s">
        <v>936</v>
      </c>
      <c r="J710" s="212"/>
      <c r="K710" s="212" t="s">
        <v>1333</v>
      </c>
      <c r="L710" s="214" t="s">
        <v>173</v>
      </c>
      <c r="M710" s="215">
        <v>9793</v>
      </c>
      <c r="N710" s="216">
        <v>9793</v>
      </c>
      <c r="O710" s="217"/>
      <c r="P710" s="217"/>
      <c r="Q710" s="218"/>
      <c r="R710" s="219" t="str">
        <f t="shared" si="11"/>
        <v/>
      </c>
    </row>
    <row r="711" spans="1:18">
      <c r="A711" s="208">
        <v>19001710</v>
      </c>
      <c r="B711" s="209">
        <v>20001710</v>
      </c>
      <c r="C711" s="210"/>
      <c r="D711" s="210"/>
      <c r="E711" s="229" t="s">
        <v>167</v>
      </c>
      <c r="F711" s="229" t="s">
        <v>990</v>
      </c>
      <c r="G711" s="224" t="s">
        <v>927</v>
      </c>
      <c r="H711" s="225" t="s">
        <v>933</v>
      </c>
      <c r="I711" s="213" t="s">
        <v>938</v>
      </c>
      <c r="J711" s="212"/>
      <c r="K711" s="212" t="s">
        <v>1334</v>
      </c>
      <c r="L711" s="214" t="s">
        <v>173</v>
      </c>
      <c r="M711" s="215">
        <v>8479</v>
      </c>
      <c r="N711" s="216">
        <v>8479</v>
      </c>
      <c r="O711" s="217"/>
      <c r="P711" s="217"/>
      <c r="Q711" s="218"/>
      <c r="R711" s="219" t="str">
        <f t="shared" si="11"/>
        <v/>
      </c>
    </row>
    <row r="712" spans="1:18">
      <c r="A712" s="208">
        <v>19001711</v>
      </c>
      <c r="B712" s="209">
        <v>20001711</v>
      </c>
      <c r="C712" s="210"/>
      <c r="D712" s="210"/>
      <c r="E712" s="229" t="s">
        <v>167</v>
      </c>
      <c r="F712" s="229" t="s">
        <v>990</v>
      </c>
      <c r="G712" s="224" t="s">
        <v>927</v>
      </c>
      <c r="H712" s="225" t="s">
        <v>933</v>
      </c>
      <c r="I712" s="213" t="s">
        <v>940</v>
      </c>
      <c r="J712" s="212"/>
      <c r="K712" s="212" t="s">
        <v>1335</v>
      </c>
      <c r="L712" s="214" t="s">
        <v>173</v>
      </c>
      <c r="M712" s="215">
        <v>54303</v>
      </c>
      <c r="N712" s="216">
        <v>54303</v>
      </c>
      <c r="O712" s="217"/>
      <c r="P712" s="217"/>
      <c r="Q712" s="218"/>
      <c r="R712" s="219" t="str">
        <f t="shared" si="11"/>
        <v/>
      </c>
    </row>
    <row r="713" spans="1:18">
      <c r="A713" s="208">
        <v>19001712</v>
      </c>
      <c r="B713" s="209">
        <v>20001712</v>
      </c>
      <c r="C713" s="210"/>
      <c r="D713" s="210"/>
      <c r="E713" s="229" t="s">
        <v>167</v>
      </c>
      <c r="F713" s="229" t="s">
        <v>990</v>
      </c>
      <c r="G713" s="224" t="s">
        <v>927</v>
      </c>
      <c r="H713" s="225" t="s">
        <v>942</v>
      </c>
      <c r="I713" s="213" t="s">
        <v>943</v>
      </c>
      <c r="J713" s="212"/>
      <c r="K713" s="212" t="s">
        <v>1336</v>
      </c>
      <c r="L713" s="214" t="s">
        <v>173</v>
      </c>
      <c r="M713" s="215">
        <v>94137</v>
      </c>
      <c r="N713" s="216">
        <v>94137</v>
      </c>
      <c r="O713" s="217"/>
      <c r="P713" s="217"/>
      <c r="Q713" s="218"/>
      <c r="R713" s="219" t="str">
        <f t="shared" si="11"/>
        <v/>
      </c>
    </row>
    <row r="714" spans="1:18">
      <c r="A714" s="208">
        <v>19001713</v>
      </c>
      <c r="B714" s="209">
        <v>20001713</v>
      </c>
      <c r="C714" s="210"/>
      <c r="D714" s="210"/>
      <c r="E714" s="229" t="s">
        <v>167</v>
      </c>
      <c r="F714" s="229" t="s">
        <v>990</v>
      </c>
      <c r="G714" s="224" t="s">
        <v>927</v>
      </c>
      <c r="H714" s="225" t="s">
        <v>942</v>
      </c>
      <c r="I714" s="213" t="s">
        <v>945</v>
      </c>
      <c r="J714" s="212"/>
      <c r="K714" s="212" t="s">
        <v>1337</v>
      </c>
      <c r="L714" s="214" t="s">
        <v>173</v>
      </c>
      <c r="M714" s="215">
        <v>195661</v>
      </c>
      <c r="N714" s="216">
        <v>195661</v>
      </c>
      <c r="O714" s="217"/>
      <c r="P714" s="217"/>
      <c r="Q714" s="218"/>
      <c r="R714" s="219" t="str">
        <f t="shared" si="11"/>
        <v/>
      </c>
    </row>
    <row r="715" spans="1:18">
      <c r="A715" s="208">
        <v>19001714</v>
      </c>
      <c r="B715" s="209">
        <v>20001714</v>
      </c>
      <c r="C715" s="210"/>
      <c r="D715" s="210"/>
      <c r="E715" s="229" t="s">
        <v>167</v>
      </c>
      <c r="F715" s="229" t="s">
        <v>990</v>
      </c>
      <c r="G715" s="224" t="s">
        <v>927</v>
      </c>
      <c r="H715" s="225" t="s">
        <v>942</v>
      </c>
      <c r="I715" s="213" t="s">
        <v>947</v>
      </c>
      <c r="J715" s="212"/>
      <c r="K715" s="212" t="s">
        <v>1338</v>
      </c>
      <c r="L715" s="214" t="s">
        <v>173</v>
      </c>
      <c r="M715" s="215">
        <v>66393</v>
      </c>
      <c r="N715" s="216">
        <v>66393</v>
      </c>
      <c r="O715" s="217"/>
      <c r="P715" s="217"/>
      <c r="Q715" s="218"/>
      <c r="R715" s="219" t="str">
        <f t="shared" si="11"/>
        <v/>
      </c>
    </row>
    <row r="716" spans="1:18">
      <c r="A716" s="208">
        <v>19001715</v>
      </c>
      <c r="B716" s="209">
        <v>20001715</v>
      </c>
      <c r="C716" s="210"/>
      <c r="D716" s="210"/>
      <c r="E716" s="229" t="s">
        <v>167</v>
      </c>
      <c r="F716" s="229" t="s">
        <v>990</v>
      </c>
      <c r="G716" s="224" t="s">
        <v>927</v>
      </c>
      <c r="H716" s="225" t="s">
        <v>942</v>
      </c>
      <c r="I716" s="213" t="s">
        <v>949</v>
      </c>
      <c r="J716" s="212"/>
      <c r="K716" s="212" t="s">
        <v>1339</v>
      </c>
      <c r="L716" s="214" t="s">
        <v>173</v>
      </c>
      <c r="M716" s="215">
        <v>9287</v>
      </c>
      <c r="N716" s="216">
        <v>9287</v>
      </c>
      <c r="O716" s="217"/>
      <c r="P716" s="217"/>
      <c r="Q716" s="218"/>
      <c r="R716" s="219" t="str">
        <f t="shared" si="11"/>
        <v/>
      </c>
    </row>
    <row r="717" spans="1:18">
      <c r="A717" s="208">
        <v>19001716</v>
      </c>
      <c r="B717" s="209">
        <v>20001716</v>
      </c>
      <c r="C717" s="210"/>
      <c r="D717" s="210"/>
      <c r="E717" s="229" t="s">
        <v>167</v>
      </c>
      <c r="F717" s="229" t="s">
        <v>990</v>
      </c>
      <c r="G717" s="224" t="s">
        <v>927</v>
      </c>
      <c r="H717" s="226" t="s">
        <v>951</v>
      </c>
      <c r="I717" s="213" t="s">
        <v>952</v>
      </c>
      <c r="J717" s="212"/>
      <c r="K717" s="212" t="s">
        <v>1340</v>
      </c>
      <c r="L717" s="214" t="s">
        <v>173</v>
      </c>
      <c r="M717" s="215">
        <v>450888</v>
      </c>
      <c r="N717" s="216">
        <v>450888</v>
      </c>
      <c r="O717" s="217"/>
      <c r="P717" s="217"/>
      <c r="Q717" s="218"/>
      <c r="R717" s="219" t="str">
        <f t="shared" si="11"/>
        <v/>
      </c>
    </row>
    <row r="718" spans="1:18">
      <c r="A718" s="208">
        <v>19001717</v>
      </c>
      <c r="B718" s="209">
        <v>20001717</v>
      </c>
      <c r="C718" s="210"/>
      <c r="D718" s="210"/>
      <c r="E718" s="229" t="s">
        <v>167</v>
      </c>
      <c r="F718" s="229" t="s">
        <v>990</v>
      </c>
      <c r="G718" s="224" t="s">
        <v>927</v>
      </c>
      <c r="H718" s="226" t="s">
        <v>954</v>
      </c>
      <c r="I718" s="213" t="s">
        <v>955</v>
      </c>
      <c r="J718" s="212"/>
      <c r="K718" s="212" t="s">
        <v>1341</v>
      </c>
      <c r="L718" s="214" t="s">
        <v>173</v>
      </c>
      <c r="M718" s="215">
        <v>171073</v>
      </c>
      <c r="N718" s="216">
        <v>171073</v>
      </c>
      <c r="O718" s="217"/>
      <c r="P718" s="217"/>
      <c r="Q718" s="218"/>
      <c r="R718" s="219" t="str">
        <f t="shared" si="11"/>
        <v/>
      </c>
    </row>
    <row r="719" spans="1:18">
      <c r="A719" s="208">
        <v>19001718</v>
      </c>
      <c r="B719" s="209">
        <v>20001718</v>
      </c>
      <c r="C719" s="210"/>
      <c r="D719" s="210"/>
      <c r="E719" s="229" t="s">
        <v>167</v>
      </c>
      <c r="F719" s="229" t="s">
        <v>990</v>
      </c>
      <c r="G719" s="224" t="s">
        <v>957</v>
      </c>
      <c r="H719" s="225" t="s">
        <v>958</v>
      </c>
      <c r="I719" s="213" t="s">
        <v>959</v>
      </c>
      <c r="J719" s="212"/>
      <c r="K719" s="212" t="s">
        <v>1342</v>
      </c>
      <c r="L719" s="214" t="s">
        <v>173</v>
      </c>
      <c r="M719" s="215">
        <v>4340</v>
      </c>
      <c r="N719" s="216">
        <v>4340</v>
      </c>
      <c r="O719" s="217"/>
      <c r="P719" s="217"/>
      <c r="Q719" s="218" t="s">
        <v>491</v>
      </c>
      <c r="R719" s="219">
        <f t="shared" si="11"/>
        <v>3171</v>
      </c>
    </row>
    <row r="720" spans="1:18">
      <c r="A720" s="208">
        <v>19001719</v>
      </c>
      <c r="B720" s="209">
        <v>20001719</v>
      </c>
      <c r="C720" s="210"/>
      <c r="D720" s="210"/>
      <c r="E720" s="229" t="s">
        <v>167</v>
      </c>
      <c r="F720" s="229" t="s">
        <v>990</v>
      </c>
      <c r="G720" s="224" t="s">
        <v>957</v>
      </c>
      <c r="H720" s="225" t="s">
        <v>958</v>
      </c>
      <c r="I720" s="213" t="s">
        <v>961</v>
      </c>
      <c r="J720" s="212"/>
      <c r="K720" s="212" t="s">
        <v>1343</v>
      </c>
      <c r="L720" s="214" t="s">
        <v>173</v>
      </c>
      <c r="M720" s="215">
        <v>1190</v>
      </c>
      <c r="N720" s="216">
        <v>1190</v>
      </c>
      <c r="O720" s="217"/>
      <c r="P720" s="217"/>
      <c r="Q720" s="218" t="s">
        <v>491</v>
      </c>
      <c r="R720" s="219">
        <f t="shared" si="11"/>
        <v>869</v>
      </c>
    </row>
    <row r="721" spans="1:18">
      <c r="A721" s="208">
        <v>19001720</v>
      </c>
      <c r="B721" s="209">
        <v>20001720</v>
      </c>
      <c r="C721" s="210"/>
      <c r="D721" s="210"/>
      <c r="E721" s="229" t="s">
        <v>167</v>
      </c>
      <c r="F721" s="229" t="s">
        <v>990</v>
      </c>
      <c r="G721" s="224" t="s">
        <v>957</v>
      </c>
      <c r="H721" s="225" t="s">
        <v>958</v>
      </c>
      <c r="I721" s="213" t="s">
        <v>963</v>
      </c>
      <c r="J721" s="212"/>
      <c r="K721" s="212" t="s">
        <v>1344</v>
      </c>
      <c r="L721" s="214" t="s">
        <v>173</v>
      </c>
      <c r="M721" s="215">
        <v>3028</v>
      </c>
      <c r="N721" s="216">
        <v>3028</v>
      </c>
      <c r="O721" s="217"/>
      <c r="P721" s="217"/>
      <c r="Q721" s="218" t="s">
        <v>491</v>
      </c>
      <c r="R721" s="219">
        <f t="shared" si="11"/>
        <v>2212</v>
      </c>
    </row>
    <row r="722" spans="1:18">
      <c r="A722" s="208">
        <v>19001721</v>
      </c>
      <c r="B722" s="209">
        <v>20001721</v>
      </c>
      <c r="C722" s="210"/>
      <c r="D722" s="210"/>
      <c r="E722" s="229" t="s">
        <v>167</v>
      </c>
      <c r="F722" s="229" t="s">
        <v>990</v>
      </c>
      <c r="G722" s="224" t="s">
        <v>957</v>
      </c>
      <c r="H722" s="225" t="s">
        <v>958</v>
      </c>
      <c r="I722" s="213" t="s">
        <v>965</v>
      </c>
      <c r="J722" s="212"/>
      <c r="K722" s="212" t="s">
        <v>1345</v>
      </c>
      <c r="L722" s="214" t="s">
        <v>173</v>
      </c>
      <c r="M722" s="215">
        <v>674</v>
      </c>
      <c r="N722" s="216">
        <v>674</v>
      </c>
      <c r="O722" s="217"/>
      <c r="P722" s="217"/>
      <c r="Q722" s="218"/>
      <c r="R722" s="219" t="str">
        <f t="shared" si="11"/>
        <v/>
      </c>
    </row>
    <row r="723" spans="1:18">
      <c r="A723" s="208">
        <v>19001722</v>
      </c>
      <c r="B723" s="209">
        <v>20001722</v>
      </c>
      <c r="C723" s="210"/>
      <c r="D723" s="210"/>
      <c r="E723" s="229" t="s">
        <v>167</v>
      </c>
      <c r="F723" s="229" t="s">
        <v>990</v>
      </c>
      <c r="G723" s="224" t="s">
        <v>957</v>
      </c>
      <c r="H723" s="225" t="s">
        <v>958</v>
      </c>
      <c r="I723" s="213" t="s">
        <v>967</v>
      </c>
      <c r="J723" s="212"/>
      <c r="K723" s="212" t="s">
        <v>1346</v>
      </c>
      <c r="L723" s="214" t="s">
        <v>173</v>
      </c>
      <c r="M723" s="215">
        <v>2248</v>
      </c>
      <c r="N723" s="216">
        <v>2248</v>
      </c>
      <c r="O723" s="217"/>
      <c r="P723" s="217"/>
      <c r="Q723" s="218" t="s">
        <v>491</v>
      </c>
      <c r="R723" s="219">
        <f t="shared" si="11"/>
        <v>1642</v>
      </c>
    </row>
    <row r="724" spans="1:18">
      <c r="A724" s="208">
        <v>19001723</v>
      </c>
      <c r="B724" s="209">
        <v>20001723</v>
      </c>
      <c r="C724" s="210"/>
      <c r="D724" s="210"/>
      <c r="E724" s="229" t="s">
        <v>167</v>
      </c>
      <c r="F724" s="229" t="s">
        <v>990</v>
      </c>
      <c r="G724" s="224" t="s">
        <v>957</v>
      </c>
      <c r="H724" s="225" t="s">
        <v>958</v>
      </c>
      <c r="I724" s="213" t="s">
        <v>969</v>
      </c>
      <c r="J724" s="212"/>
      <c r="K724" s="212" t="s">
        <v>1347</v>
      </c>
      <c r="L724" s="214" t="s">
        <v>173</v>
      </c>
      <c r="M724" s="215">
        <v>6802</v>
      </c>
      <c r="N724" s="216">
        <v>6802</v>
      </c>
      <c r="O724" s="217"/>
      <c r="P724" s="217"/>
      <c r="Q724" s="218" t="s">
        <v>491</v>
      </c>
      <c r="R724" s="219">
        <f t="shared" si="11"/>
        <v>4970</v>
      </c>
    </row>
    <row r="725" spans="1:18">
      <c r="A725" s="208">
        <v>19001724</v>
      </c>
      <c r="B725" s="209">
        <v>20001724</v>
      </c>
      <c r="C725" s="210"/>
      <c r="D725" s="210"/>
      <c r="E725" s="229" t="s">
        <v>167</v>
      </c>
      <c r="F725" s="229" t="s">
        <v>990</v>
      </c>
      <c r="G725" s="224" t="s">
        <v>957</v>
      </c>
      <c r="H725" s="225" t="s">
        <v>958</v>
      </c>
      <c r="I725" s="213" t="s">
        <v>971</v>
      </c>
      <c r="J725" s="212"/>
      <c r="K725" s="212" t="s">
        <v>1348</v>
      </c>
      <c r="L725" s="214" t="s">
        <v>173</v>
      </c>
      <c r="M725" s="215">
        <v>3626</v>
      </c>
      <c r="N725" s="216">
        <v>3626</v>
      </c>
      <c r="O725" s="217"/>
      <c r="P725" s="217"/>
      <c r="Q725" s="218" t="s">
        <v>491</v>
      </c>
      <c r="R725" s="219">
        <f t="shared" si="11"/>
        <v>2649</v>
      </c>
    </row>
    <row r="726" spans="1:18">
      <c r="A726" s="208">
        <v>19001725</v>
      </c>
      <c r="B726" s="209">
        <v>20001725</v>
      </c>
      <c r="C726" s="210"/>
      <c r="D726" s="210"/>
      <c r="E726" s="229" t="s">
        <v>167</v>
      </c>
      <c r="F726" s="229" t="s">
        <v>990</v>
      </c>
      <c r="G726" s="224" t="s">
        <v>957</v>
      </c>
      <c r="H726" s="225" t="s">
        <v>973</v>
      </c>
      <c r="I726" s="213" t="s">
        <v>974</v>
      </c>
      <c r="J726" s="212"/>
      <c r="K726" s="212" t="s">
        <v>1349</v>
      </c>
      <c r="L726" s="214" t="s">
        <v>173</v>
      </c>
      <c r="M726" s="215">
        <v>3884</v>
      </c>
      <c r="N726" s="216">
        <v>3884</v>
      </c>
      <c r="O726" s="217"/>
      <c r="P726" s="217"/>
      <c r="Q726" s="218" t="s">
        <v>491</v>
      </c>
      <c r="R726" s="219">
        <f t="shared" si="11"/>
        <v>2838</v>
      </c>
    </row>
    <row r="727" spans="1:18">
      <c r="A727" s="208">
        <v>19001726</v>
      </c>
      <c r="B727" s="209">
        <v>20001726</v>
      </c>
      <c r="C727" s="210"/>
      <c r="D727" s="210"/>
      <c r="E727" s="229" t="s">
        <v>167</v>
      </c>
      <c r="F727" s="229" t="s">
        <v>990</v>
      </c>
      <c r="G727" s="224" t="s">
        <v>957</v>
      </c>
      <c r="H727" s="225" t="s">
        <v>973</v>
      </c>
      <c r="I727" s="213" t="s">
        <v>976</v>
      </c>
      <c r="J727" s="212"/>
      <c r="K727" s="212" t="s">
        <v>1350</v>
      </c>
      <c r="L727" s="214" t="s">
        <v>173</v>
      </c>
      <c r="M727" s="215">
        <v>6140</v>
      </c>
      <c r="N727" s="216">
        <v>6140</v>
      </c>
      <c r="O727" s="217"/>
      <c r="P727" s="217"/>
      <c r="Q727" s="218" t="s">
        <v>491</v>
      </c>
      <c r="R727" s="219">
        <f t="shared" si="11"/>
        <v>4486</v>
      </c>
    </row>
    <row r="728" spans="1:18">
      <c r="A728" s="208">
        <v>19001727</v>
      </c>
      <c r="B728" s="209">
        <v>20001727</v>
      </c>
      <c r="C728" s="210"/>
      <c r="D728" s="210"/>
      <c r="E728" s="229" t="s">
        <v>167</v>
      </c>
      <c r="F728" s="229" t="s">
        <v>990</v>
      </c>
      <c r="G728" s="224" t="s">
        <v>957</v>
      </c>
      <c r="H728" s="225" t="s">
        <v>973</v>
      </c>
      <c r="I728" s="213" t="s">
        <v>978</v>
      </c>
      <c r="J728" s="212"/>
      <c r="K728" s="212" t="s">
        <v>1351</v>
      </c>
      <c r="L728" s="214" t="s">
        <v>173</v>
      </c>
      <c r="M728" s="215">
        <v>3759</v>
      </c>
      <c r="N728" s="216">
        <v>3759</v>
      </c>
      <c r="O728" s="217"/>
      <c r="P728" s="217"/>
      <c r="Q728" s="218" t="s">
        <v>491</v>
      </c>
      <c r="R728" s="219">
        <f t="shared" si="11"/>
        <v>2746</v>
      </c>
    </row>
    <row r="729" spans="1:18">
      <c r="A729" s="208">
        <v>19001728</v>
      </c>
      <c r="B729" s="209">
        <v>20001728</v>
      </c>
      <c r="C729" s="210"/>
      <c r="D729" s="210"/>
      <c r="E729" s="229" t="s">
        <v>167</v>
      </c>
      <c r="F729" s="229" t="s">
        <v>990</v>
      </c>
      <c r="G729" s="224" t="s">
        <v>957</v>
      </c>
      <c r="H729" s="225" t="s">
        <v>973</v>
      </c>
      <c r="I729" s="213" t="s">
        <v>980</v>
      </c>
      <c r="J729" s="212"/>
      <c r="K729" s="212" t="s">
        <v>1352</v>
      </c>
      <c r="L729" s="214" t="s">
        <v>173</v>
      </c>
      <c r="M729" s="215">
        <v>1637</v>
      </c>
      <c r="N729" s="216">
        <v>1637</v>
      </c>
      <c r="O729" s="217"/>
      <c r="P729" s="217"/>
      <c r="Q729" s="218" t="s">
        <v>491</v>
      </c>
      <c r="R729" s="219">
        <f t="shared" si="11"/>
        <v>1196</v>
      </c>
    </row>
    <row r="730" spans="1:18">
      <c r="A730" s="208">
        <v>19001729</v>
      </c>
      <c r="B730" s="209">
        <v>20001729</v>
      </c>
      <c r="C730" s="210"/>
      <c r="D730" s="210"/>
      <c r="E730" s="229" t="s">
        <v>167</v>
      </c>
      <c r="F730" s="229" t="s">
        <v>990</v>
      </c>
      <c r="G730" s="224" t="s">
        <v>957</v>
      </c>
      <c r="H730" s="225" t="s">
        <v>973</v>
      </c>
      <c r="I730" s="213" t="s">
        <v>982</v>
      </c>
      <c r="J730" s="212"/>
      <c r="K730" s="212" t="s">
        <v>1353</v>
      </c>
      <c r="L730" s="214" t="s">
        <v>173</v>
      </c>
      <c r="M730" s="215">
        <v>876</v>
      </c>
      <c r="N730" s="216">
        <v>876</v>
      </c>
      <c r="O730" s="217"/>
      <c r="P730" s="217"/>
      <c r="Q730" s="218" t="s">
        <v>491</v>
      </c>
      <c r="R730" s="219">
        <f t="shared" si="11"/>
        <v>640</v>
      </c>
    </row>
    <row r="731" spans="1:18">
      <c r="A731" s="208">
        <v>19001730</v>
      </c>
      <c r="B731" s="209">
        <v>20001730</v>
      </c>
      <c r="C731" s="210"/>
      <c r="D731" s="210"/>
      <c r="E731" s="229" t="s">
        <v>167</v>
      </c>
      <c r="F731" s="229" t="s">
        <v>990</v>
      </c>
      <c r="G731" s="224" t="s">
        <v>957</v>
      </c>
      <c r="H731" s="225" t="s">
        <v>973</v>
      </c>
      <c r="I731" s="213" t="s">
        <v>984</v>
      </c>
      <c r="J731" s="212"/>
      <c r="K731" s="212" t="s">
        <v>1354</v>
      </c>
      <c r="L731" s="214" t="s">
        <v>173</v>
      </c>
      <c r="M731" s="215">
        <v>8133</v>
      </c>
      <c r="N731" s="216">
        <v>8133</v>
      </c>
      <c r="O731" s="217"/>
      <c r="P731" s="217"/>
      <c r="Q731" s="218" t="s">
        <v>491</v>
      </c>
      <c r="R731" s="219">
        <f t="shared" si="11"/>
        <v>5942</v>
      </c>
    </row>
    <row r="732" spans="1:18">
      <c r="A732" s="208">
        <v>19001731</v>
      </c>
      <c r="B732" s="209">
        <v>20001731</v>
      </c>
      <c r="C732" s="210"/>
      <c r="D732" s="210"/>
      <c r="E732" s="229" t="s">
        <v>167</v>
      </c>
      <c r="F732" s="229" t="s">
        <v>990</v>
      </c>
      <c r="G732" s="224" t="s">
        <v>957</v>
      </c>
      <c r="H732" s="225" t="s">
        <v>973</v>
      </c>
      <c r="I732" s="213" t="s">
        <v>986</v>
      </c>
      <c r="J732" s="212"/>
      <c r="K732" s="212" t="s">
        <v>1355</v>
      </c>
      <c r="L732" s="214" t="s">
        <v>173</v>
      </c>
      <c r="M732" s="215">
        <v>1489</v>
      </c>
      <c r="N732" s="216">
        <v>1489</v>
      </c>
      <c r="O732" s="217"/>
      <c r="P732" s="217"/>
      <c r="Q732" s="218" t="s">
        <v>491</v>
      </c>
      <c r="R732" s="219">
        <f t="shared" si="11"/>
        <v>1088</v>
      </c>
    </row>
    <row r="733" spans="1:18">
      <c r="A733" s="208">
        <v>19001732</v>
      </c>
      <c r="B733" s="209">
        <v>20001732</v>
      </c>
      <c r="C733" s="210"/>
      <c r="D733" s="210"/>
      <c r="E733" s="229" t="s">
        <v>167</v>
      </c>
      <c r="F733" s="229" t="s">
        <v>990</v>
      </c>
      <c r="G733" s="224" t="s">
        <v>957</v>
      </c>
      <c r="H733" s="225" t="s">
        <v>973</v>
      </c>
      <c r="I733" s="213" t="s">
        <v>988</v>
      </c>
      <c r="J733" s="212"/>
      <c r="K733" s="212" t="s">
        <v>1356</v>
      </c>
      <c r="L733" s="214" t="s">
        <v>173</v>
      </c>
      <c r="M733" s="215">
        <v>5820</v>
      </c>
      <c r="N733" s="216">
        <v>5820</v>
      </c>
      <c r="O733" s="217"/>
      <c r="P733" s="217"/>
      <c r="Q733" s="218" t="s">
        <v>491</v>
      </c>
      <c r="R733" s="219">
        <f t="shared" si="11"/>
        <v>4252</v>
      </c>
    </row>
    <row r="734" spans="1:18">
      <c r="A734" s="208">
        <v>19001733</v>
      </c>
      <c r="B734" s="209">
        <v>20001733</v>
      </c>
      <c r="C734" s="210"/>
      <c r="D734" s="210"/>
      <c r="E734" s="230" t="s">
        <v>1357</v>
      </c>
      <c r="F734" s="230" t="s">
        <v>168</v>
      </c>
      <c r="G734" s="231" t="s">
        <v>1358</v>
      </c>
      <c r="H734" s="231" t="s">
        <v>1359</v>
      </c>
      <c r="I734" s="232" t="s">
        <v>1360</v>
      </c>
      <c r="J734" s="233"/>
      <c r="K734" s="212" t="s">
        <v>1361</v>
      </c>
      <c r="L734" s="214" t="s">
        <v>1362</v>
      </c>
      <c r="M734" s="215">
        <v>201636</v>
      </c>
      <c r="N734" s="234">
        <v>201636</v>
      </c>
      <c r="O734" s="234"/>
      <c r="P734" s="234"/>
      <c r="Q734" s="235"/>
      <c r="R734" s="219" t="str">
        <f t="shared" si="11"/>
        <v/>
      </c>
    </row>
    <row r="735" spans="1:18">
      <c r="A735" s="208">
        <v>19001734</v>
      </c>
      <c r="B735" s="209">
        <v>20001734</v>
      </c>
      <c r="C735" s="210"/>
      <c r="D735" s="210"/>
      <c r="E735" s="230" t="s">
        <v>1357</v>
      </c>
      <c r="F735" s="230" t="s">
        <v>168</v>
      </c>
      <c r="G735" s="231" t="s">
        <v>1358</v>
      </c>
      <c r="H735" s="231" t="s">
        <v>1359</v>
      </c>
      <c r="I735" s="232" t="s">
        <v>1363</v>
      </c>
      <c r="J735" s="233"/>
      <c r="K735" s="212" t="s">
        <v>1364</v>
      </c>
      <c r="L735" s="214" t="s">
        <v>1362</v>
      </c>
      <c r="M735" s="215">
        <v>180481</v>
      </c>
      <c r="N735" s="234">
        <v>180481</v>
      </c>
      <c r="O735" s="234"/>
      <c r="P735" s="234"/>
      <c r="Q735" s="235"/>
      <c r="R735" s="219" t="str">
        <f t="shared" si="11"/>
        <v/>
      </c>
    </row>
    <row r="736" spans="1:18">
      <c r="A736" s="208">
        <v>19001735</v>
      </c>
      <c r="B736" s="209">
        <v>20001735</v>
      </c>
      <c r="C736" s="210"/>
      <c r="D736" s="210"/>
      <c r="E736" s="230" t="s">
        <v>1357</v>
      </c>
      <c r="F736" s="230" t="s">
        <v>168</v>
      </c>
      <c r="G736" s="231" t="s">
        <v>1358</v>
      </c>
      <c r="H736" s="231" t="s">
        <v>1359</v>
      </c>
      <c r="I736" s="232" t="s">
        <v>1365</v>
      </c>
      <c r="J736" s="233"/>
      <c r="K736" s="212" t="s">
        <v>1366</v>
      </c>
      <c r="L736" s="214" t="s">
        <v>1362</v>
      </c>
      <c r="M736" s="215">
        <v>200171</v>
      </c>
      <c r="N736" s="234">
        <v>200171</v>
      </c>
      <c r="O736" s="234"/>
      <c r="P736" s="234"/>
      <c r="Q736" s="235"/>
      <c r="R736" s="219" t="str">
        <f t="shared" si="11"/>
        <v/>
      </c>
    </row>
    <row r="737" spans="1:18">
      <c r="A737" s="208">
        <v>19001736</v>
      </c>
      <c r="B737" s="209">
        <v>20001736</v>
      </c>
      <c r="C737" s="210"/>
      <c r="D737" s="210"/>
      <c r="E737" s="230" t="s">
        <v>1357</v>
      </c>
      <c r="F737" s="230" t="s">
        <v>168</v>
      </c>
      <c r="G737" s="231" t="s">
        <v>1358</v>
      </c>
      <c r="H737" s="231" t="s">
        <v>1359</v>
      </c>
      <c r="I737" s="232" t="s">
        <v>1367</v>
      </c>
      <c r="J737" s="233"/>
      <c r="K737" s="212" t="s">
        <v>1368</v>
      </c>
      <c r="L737" s="214" t="s">
        <v>1362</v>
      </c>
      <c r="M737" s="215">
        <v>10313965</v>
      </c>
      <c r="N737" s="234">
        <v>10313965</v>
      </c>
      <c r="O737" s="234"/>
      <c r="P737" s="234"/>
      <c r="Q737" s="235"/>
      <c r="R737" s="219" t="str">
        <f t="shared" si="11"/>
        <v/>
      </c>
    </row>
    <row r="738" spans="1:18">
      <c r="A738" s="208">
        <v>19001737</v>
      </c>
      <c r="B738" s="209">
        <v>20001737</v>
      </c>
      <c r="C738" s="210"/>
      <c r="D738" s="210"/>
      <c r="E738" s="230" t="s">
        <v>1357</v>
      </c>
      <c r="F738" s="230" t="s">
        <v>168</v>
      </c>
      <c r="G738" s="231" t="s">
        <v>1358</v>
      </c>
      <c r="H738" s="231" t="s">
        <v>1359</v>
      </c>
      <c r="I738" s="232" t="s">
        <v>1369</v>
      </c>
      <c r="J738" s="233"/>
      <c r="K738" s="212" t="s">
        <v>1370</v>
      </c>
      <c r="L738" s="214" t="s">
        <v>1362</v>
      </c>
      <c r="M738" s="215">
        <v>180865</v>
      </c>
      <c r="N738" s="234">
        <v>180865</v>
      </c>
      <c r="O738" s="234"/>
      <c r="P738" s="234"/>
      <c r="Q738" s="235"/>
      <c r="R738" s="219" t="str">
        <f t="shared" si="11"/>
        <v/>
      </c>
    </row>
    <row r="739" spans="1:18">
      <c r="A739" s="208">
        <v>19001738</v>
      </c>
      <c r="B739" s="209">
        <v>20001738</v>
      </c>
      <c r="C739" s="210"/>
      <c r="D739" s="210"/>
      <c r="E739" s="230" t="s">
        <v>1357</v>
      </c>
      <c r="F739" s="230" t="s">
        <v>168</v>
      </c>
      <c r="G739" s="231" t="s">
        <v>1358</v>
      </c>
      <c r="H739" s="231" t="s">
        <v>1359</v>
      </c>
      <c r="I739" s="232" t="s">
        <v>1371</v>
      </c>
      <c r="J739" s="233"/>
      <c r="K739" s="212" t="s">
        <v>1372</v>
      </c>
      <c r="L739" s="214" t="s">
        <v>1362</v>
      </c>
      <c r="M739" s="215">
        <v>1756533</v>
      </c>
      <c r="N739" s="234">
        <v>1756533</v>
      </c>
      <c r="O739" s="234"/>
      <c r="P739" s="234"/>
      <c r="Q739" s="235"/>
      <c r="R739" s="219" t="str">
        <f t="shared" si="11"/>
        <v/>
      </c>
    </row>
    <row r="740" spans="1:18">
      <c r="A740" s="208">
        <v>19001739</v>
      </c>
      <c r="B740" s="209">
        <v>20001739</v>
      </c>
      <c r="C740" s="210"/>
      <c r="D740" s="210"/>
      <c r="E740" s="230" t="s">
        <v>1357</v>
      </c>
      <c r="F740" s="230" t="s">
        <v>168</v>
      </c>
      <c r="G740" s="231" t="s">
        <v>1358</v>
      </c>
      <c r="H740" s="231" t="s">
        <v>1359</v>
      </c>
      <c r="I740" s="232" t="s">
        <v>1373</v>
      </c>
      <c r="J740" s="233"/>
      <c r="K740" s="212" t="s">
        <v>1374</v>
      </c>
      <c r="L740" s="214" t="s">
        <v>1362</v>
      </c>
      <c r="M740" s="215">
        <v>234683</v>
      </c>
      <c r="N740" s="234">
        <v>234683</v>
      </c>
      <c r="O740" s="234"/>
      <c r="P740" s="234"/>
      <c r="Q740" s="235"/>
      <c r="R740" s="219" t="str">
        <f t="shared" si="11"/>
        <v/>
      </c>
    </row>
    <row r="741" spans="1:18">
      <c r="A741" s="208">
        <v>19001740</v>
      </c>
      <c r="B741" s="209">
        <v>20001740</v>
      </c>
      <c r="C741" s="210"/>
      <c r="D741" s="210"/>
      <c r="E741" s="230" t="s">
        <v>1357</v>
      </c>
      <c r="F741" s="230" t="s">
        <v>168</v>
      </c>
      <c r="G741" s="231" t="s">
        <v>1358</v>
      </c>
      <c r="H741" s="231" t="s">
        <v>1375</v>
      </c>
      <c r="I741" s="232" t="s">
        <v>1376</v>
      </c>
      <c r="J741" s="233"/>
      <c r="K741" s="212" t="s">
        <v>1377</v>
      </c>
      <c r="L741" s="214" t="s">
        <v>1362</v>
      </c>
      <c r="M741" s="215">
        <v>96309</v>
      </c>
      <c r="N741" s="234">
        <v>96309</v>
      </c>
      <c r="O741" s="234"/>
      <c r="P741" s="234"/>
      <c r="Q741" s="235"/>
      <c r="R741" s="219" t="str">
        <f t="shared" si="11"/>
        <v/>
      </c>
    </row>
    <row r="742" spans="1:18">
      <c r="A742" s="208">
        <v>19001741</v>
      </c>
      <c r="B742" s="209">
        <v>20001741</v>
      </c>
      <c r="C742" s="210"/>
      <c r="D742" s="210"/>
      <c r="E742" s="230" t="s">
        <v>1357</v>
      </c>
      <c r="F742" s="230" t="s">
        <v>168</v>
      </c>
      <c r="G742" s="231" t="s">
        <v>1358</v>
      </c>
      <c r="H742" s="231" t="s">
        <v>1375</v>
      </c>
      <c r="I742" s="232" t="s">
        <v>1378</v>
      </c>
      <c r="J742" s="233"/>
      <c r="K742" s="212" t="s">
        <v>1379</v>
      </c>
      <c r="L742" s="214" t="s">
        <v>1362</v>
      </c>
      <c r="M742" s="215">
        <v>620488</v>
      </c>
      <c r="N742" s="234">
        <v>620488</v>
      </c>
      <c r="O742" s="234"/>
      <c r="P742" s="234"/>
      <c r="Q742" s="235"/>
      <c r="R742" s="219" t="str">
        <f t="shared" si="11"/>
        <v/>
      </c>
    </row>
    <row r="743" spans="1:18">
      <c r="A743" s="208">
        <v>19001742</v>
      </c>
      <c r="B743" s="209">
        <v>20001742</v>
      </c>
      <c r="C743" s="210"/>
      <c r="D743" s="210"/>
      <c r="E743" s="230" t="s">
        <v>1357</v>
      </c>
      <c r="F743" s="230" t="s">
        <v>168</v>
      </c>
      <c r="G743" s="231" t="s">
        <v>1358</v>
      </c>
      <c r="H743" s="231" t="s">
        <v>1375</v>
      </c>
      <c r="I743" s="232" t="s">
        <v>1380</v>
      </c>
      <c r="J743" s="233"/>
      <c r="K743" s="212" t="s">
        <v>1381</v>
      </c>
      <c r="L743" s="214" t="s">
        <v>1362</v>
      </c>
      <c r="M743" s="215">
        <v>641339</v>
      </c>
      <c r="N743" s="234">
        <v>641339</v>
      </c>
      <c r="O743" s="234"/>
      <c r="P743" s="234"/>
      <c r="Q743" s="235"/>
      <c r="R743" s="219" t="str">
        <f t="shared" si="11"/>
        <v/>
      </c>
    </row>
    <row r="744" spans="1:18">
      <c r="A744" s="208">
        <v>19001743</v>
      </c>
      <c r="B744" s="209">
        <v>20001743</v>
      </c>
      <c r="C744" s="210"/>
      <c r="D744" s="210"/>
      <c r="E744" s="230" t="s">
        <v>1357</v>
      </c>
      <c r="F744" s="230" t="s">
        <v>168</v>
      </c>
      <c r="G744" s="231" t="s">
        <v>1358</v>
      </c>
      <c r="H744" s="231" t="s">
        <v>1375</v>
      </c>
      <c r="I744" s="232" t="s">
        <v>1382</v>
      </c>
      <c r="J744" s="233"/>
      <c r="K744" s="212" t="s">
        <v>1383</v>
      </c>
      <c r="L744" s="214" t="s">
        <v>1362</v>
      </c>
      <c r="M744" s="215">
        <v>5735836</v>
      </c>
      <c r="N744" s="234">
        <v>5735836</v>
      </c>
      <c r="O744" s="234"/>
      <c r="P744" s="234"/>
      <c r="Q744" s="235"/>
      <c r="R744" s="219" t="str">
        <f t="shared" si="11"/>
        <v/>
      </c>
    </row>
    <row r="745" spans="1:18">
      <c r="A745" s="208">
        <v>19001744</v>
      </c>
      <c r="B745" s="209">
        <v>20001744</v>
      </c>
      <c r="C745" s="210"/>
      <c r="D745" s="210"/>
      <c r="E745" s="230" t="s">
        <v>1357</v>
      </c>
      <c r="F745" s="230" t="s">
        <v>168</v>
      </c>
      <c r="G745" s="231" t="s">
        <v>1358</v>
      </c>
      <c r="H745" s="231" t="s">
        <v>1375</v>
      </c>
      <c r="I745" s="232" t="s">
        <v>1384</v>
      </c>
      <c r="J745" s="233"/>
      <c r="K745" s="212" t="s">
        <v>1385</v>
      </c>
      <c r="L745" s="214" t="s">
        <v>1362</v>
      </c>
      <c r="M745" s="215">
        <v>112413</v>
      </c>
      <c r="N745" s="234">
        <v>112413</v>
      </c>
      <c r="O745" s="234"/>
      <c r="P745" s="234"/>
      <c r="Q745" s="235"/>
      <c r="R745" s="219" t="str">
        <f t="shared" si="11"/>
        <v/>
      </c>
    </row>
    <row r="746" spans="1:18">
      <c r="A746" s="208">
        <v>19001745</v>
      </c>
      <c r="B746" s="209">
        <v>20001745</v>
      </c>
      <c r="C746" s="210"/>
      <c r="D746" s="210"/>
      <c r="E746" s="230" t="s">
        <v>1357</v>
      </c>
      <c r="F746" s="230" t="s">
        <v>168</v>
      </c>
      <c r="G746" s="231" t="s">
        <v>1358</v>
      </c>
      <c r="H746" s="231" t="s">
        <v>1375</v>
      </c>
      <c r="I746" s="232" t="s">
        <v>1386</v>
      </c>
      <c r="J746" s="233"/>
      <c r="K746" s="212" t="s">
        <v>1387</v>
      </c>
      <c r="L746" s="214" t="s">
        <v>1362</v>
      </c>
      <c r="M746" s="215">
        <v>224003</v>
      </c>
      <c r="N746" s="234">
        <v>224003</v>
      </c>
      <c r="O746" s="234"/>
      <c r="P746" s="234"/>
      <c r="Q746" s="235"/>
      <c r="R746" s="219" t="str">
        <f t="shared" si="11"/>
        <v/>
      </c>
    </row>
    <row r="747" spans="1:18">
      <c r="A747" s="208">
        <v>19001746</v>
      </c>
      <c r="B747" s="209">
        <v>20001746</v>
      </c>
      <c r="C747" s="210"/>
      <c r="D747" s="210"/>
      <c r="E747" s="230" t="s">
        <v>1357</v>
      </c>
      <c r="F747" s="230" t="s">
        <v>168</v>
      </c>
      <c r="G747" s="231" t="s">
        <v>1358</v>
      </c>
      <c r="H747" s="231" t="s">
        <v>1375</v>
      </c>
      <c r="I747" s="232" t="s">
        <v>1388</v>
      </c>
      <c r="J747" s="233"/>
      <c r="K747" s="212" t="s">
        <v>1389</v>
      </c>
      <c r="L747" s="214" t="s">
        <v>1362</v>
      </c>
      <c r="M747" s="215">
        <v>77242</v>
      </c>
      <c r="N747" s="234">
        <v>77242</v>
      </c>
      <c r="O747" s="234"/>
      <c r="P747" s="234"/>
      <c r="Q747" s="235"/>
      <c r="R747" s="219" t="str">
        <f t="shared" si="11"/>
        <v/>
      </c>
    </row>
    <row r="748" spans="1:18">
      <c r="A748" s="208">
        <v>19001747</v>
      </c>
      <c r="B748" s="209">
        <v>20001747</v>
      </c>
      <c r="C748" s="210"/>
      <c r="D748" s="210"/>
      <c r="E748" s="230" t="s">
        <v>1357</v>
      </c>
      <c r="F748" s="230" t="s">
        <v>168</v>
      </c>
      <c r="G748" s="231" t="s">
        <v>1358</v>
      </c>
      <c r="H748" s="231" t="s">
        <v>1375</v>
      </c>
      <c r="I748" s="232" t="s">
        <v>1390</v>
      </c>
      <c r="J748" s="233"/>
      <c r="K748" s="212" t="s">
        <v>1391</v>
      </c>
      <c r="L748" s="214" t="s">
        <v>1362</v>
      </c>
      <c r="M748" s="215">
        <v>796627</v>
      </c>
      <c r="N748" s="234">
        <v>796627</v>
      </c>
      <c r="O748" s="234"/>
      <c r="P748" s="234"/>
      <c r="Q748" s="235"/>
      <c r="R748" s="219" t="str">
        <f t="shared" si="11"/>
        <v/>
      </c>
    </row>
    <row r="749" spans="1:18">
      <c r="A749" s="208">
        <v>19001748</v>
      </c>
      <c r="B749" s="209">
        <v>20001748</v>
      </c>
      <c r="C749" s="210"/>
      <c r="D749" s="210"/>
      <c r="E749" s="230" t="s">
        <v>1357</v>
      </c>
      <c r="F749" s="230" t="s">
        <v>168</v>
      </c>
      <c r="G749" s="231" t="s">
        <v>1358</v>
      </c>
      <c r="H749" s="231" t="s">
        <v>1375</v>
      </c>
      <c r="I749" s="232" t="s">
        <v>1392</v>
      </c>
      <c r="J749" s="233"/>
      <c r="K749" s="212" t="s">
        <v>1393</v>
      </c>
      <c r="L749" s="214" t="s">
        <v>1362</v>
      </c>
      <c r="M749" s="215">
        <v>621534</v>
      </c>
      <c r="N749" s="234">
        <v>621534</v>
      </c>
      <c r="O749" s="234"/>
      <c r="P749" s="234"/>
      <c r="Q749" s="235"/>
      <c r="R749" s="219" t="str">
        <f t="shared" si="11"/>
        <v/>
      </c>
    </row>
    <row r="750" spans="1:18">
      <c r="A750" s="208">
        <v>19001749</v>
      </c>
      <c r="B750" s="209">
        <v>20001749</v>
      </c>
      <c r="C750" s="210"/>
      <c r="D750" s="210"/>
      <c r="E750" s="230" t="s">
        <v>1357</v>
      </c>
      <c r="F750" s="230" t="s">
        <v>168</v>
      </c>
      <c r="G750" s="231" t="s">
        <v>1358</v>
      </c>
      <c r="H750" s="231" t="s">
        <v>1375</v>
      </c>
      <c r="I750" s="232" t="s">
        <v>1394</v>
      </c>
      <c r="J750" s="233"/>
      <c r="K750" s="212" t="s">
        <v>1395</v>
      </c>
      <c r="L750" s="214" t="s">
        <v>1362</v>
      </c>
      <c r="M750" s="215">
        <v>998477</v>
      </c>
      <c r="N750" s="234">
        <v>998477</v>
      </c>
      <c r="O750" s="234"/>
      <c r="P750" s="234"/>
      <c r="Q750" s="235"/>
      <c r="R750" s="219" t="str">
        <f t="shared" si="11"/>
        <v/>
      </c>
    </row>
    <row r="751" spans="1:18">
      <c r="A751" s="208">
        <v>19001750</v>
      </c>
      <c r="B751" s="209">
        <v>20001750</v>
      </c>
      <c r="C751" s="210"/>
      <c r="D751" s="210"/>
      <c r="E751" s="230" t="s">
        <v>1357</v>
      </c>
      <c r="F751" s="230" t="s">
        <v>168</v>
      </c>
      <c r="G751" s="231" t="s">
        <v>1358</v>
      </c>
      <c r="H751" s="231" t="s">
        <v>1375</v>
      </c>
      <c r="I751" s="232" t="s">
        <v>1396</v>
      </c>
      <c r="J751" s="233"/>
      <c r="K751" s="212" t="s">
        <v>1397</v>
      </c>
      <c r="L751" s="214" t="s">
        <v>1362</v>
      </c>
      <c r="M751" s="215">
        <v>1563633</v>
      </c>
      <c r="N751" s="234">
        <v>1563633</v>
      </c>
      <c r="O751" s="234"/>
      <c r="P751" s="234"/>
      <c r="Q751" s="235"/>
      <c r="R751" s="219" t="str">
        <f t="shared" si="11"/>
        <v/>
      </c>
    </row>
    <row r="752" spans="1:18">
      <c r="A752" s="208">
        <v>19001751</v>
      </c>
      <c r="B752" s="209">
        <v>20001751</v>
      </c>
      <c r="C752" s="210"/>
      <c r="D752" s="210"/>
      <c r="E752" s="230" t="s">
        <v>1357</v>
      </c>
      <c r="F752" s="230" t="s">
        <v>168</v>
      </c>
      <c r="G752" s="231" t="s">
        <v>1358</v>
      </c>
      <c r="H752" s="231" t="s">
        <v>1375</v>
      </c>
      <c r="I752" s="232" t="s">
        <v>1398</v>
      </c>
      <c r="J752" s="233"/>
      <c r="K752" s="212" t="s">
        <v>1399</v>
      </c>
      <c r="L752" s="214" t="s">
        <v>1362</v>
      </c>
      <c r="M752" s="215">
        <v>1297672</v>
      </c>
      <c r="N752" s="234">
        <v>1297672</v>
      </c>
      <c r="O752" s="234"/>
      <c r="P752" s="234"/>
      <c r="Q752" s="235"/>
      <c r="R752" s="219" t="str">
        <f t="shared" si="11"/>
        <v/>
      </c>
    </row>
    <row r="753" spans="1:18">
      <c r="A753" s="208">
        <v>19001752</v>
      </c>
      <c r="B753" s="209">
        <v>20001752</v>
      </c>
      <c r="C753" s="210"/>
      <c r="D753" s="210"/>
      <c r="E753" s="230" t="s">
        <v>1357</v>
      </c>
      <c r="F753" s="230" t="s">
        <v>168</v>
      </c>
      <c r="G753" s="231" t="s">
        <v>1358</v>
      </c>
      <c r="H753" s="231" t="s">
        <v>1375</v>
      </c>
      <c r="I753" s="232" t="s">
        <v>1400</v>
      </c>
      <c r="J753" s="233"/>
      <c r="K753" s="212" t="s">
        <v>1401</v>
      </c>
      <c r="L753" s="214" t="s">
        <v>1362</v>
      </c>
      <c r="M753" s="215">
        <v>1235878</v>
      </c>
      <c r="N753" s="234">
        <v>1235878</v>
      </c>
      <c r="O753" s="234"/>
      <c r="P753" s="234"/>
      <c r="Q753" s="235"/>
      <c r="R753" s="219" t="str">
        <f t="shared" si="11"/>
        <v/>
      </c>
    </row>
    <row r="754" spans="1:18">
      <c r="A754" s="208">
        <v>19001753</v>
      </c>
      <c r="B754" s="209">
        <v>20001753</v>
      </c>
      <c r="C754" s="210"/>
      <c r="D754" s="210"/>
      <c r="E754" s="230" t="s">
        <v>1357</v>
      </c>
      <c r="F754" s="230" t="s">
        <v>168</v>
      </c>
      <c r="G754" s="231" t="s">
        <v>1358</v>
      </c>
      <c r="H754" s="231" t="s">
        <v>1375</v>
      </c>
      <c r="I754" s="232" t="s">
        <v>1402</v>
      </c>
      <c r="J754" s="233"/>
      <c r="K754" s="212" t="s">
        <v>1403</v>
      </c>
      <c r="L754" s="214" t="s">
        <v>1362</v>
      </c>
      <c r="M754" s="215">
        <v>814701</v>
      </c>
      <c r="N754" s="234">
        <v>814701</v>
      </c>
      <c r="O754" s="234"/>
      <c r="P754" s="234"/>
      <c r="Q754" s="235"/>
      <c r="R754" s="219" t="str">
        <f t="shared" si="11"/>
        <v/>
      </c>
    </row>
    <row r="755" spans="1:18">
      <c r="A755" s="208">
        <v>19001754</v>
      </c>
      <c r="B755" s="209">
        <v>20001754</v>
      </c>
      <c r="C755" s="210"/>
      <c r="D755" s="210"/>
      <c r="E755" s="230" t="s">
        <v>1357</v>
      </c>
      <c r="F755" s="230" t="s">
        <v>168</v>
      </c>
      <c r="G755" s="231" t="s">
        <v>1358</v>
      </c>
      <c r="H755" s="231" t="s">
        <v>1375</v>
      </c>
      <c r="I755" s="232" t="s">
        <v>1404</v>
      </c>
      <c r="J755" s="233"/>
      <c r="K755" s="212" t="s">
        <v>1405</v>
      </c>
      <c r="L755" s="214" t="s">
        <v>1362</v>
      </c>
      <c r="M755" s="215">
        <v>407067</v>
      </c>
      <c r="N755" s="234">
        <v>407067</v>
      </c>
      <c r="O755" s="234"/>
      <c r="P755" s="234"/>
      <c r="Q755" s="235"/>
      <c r="R755" s="219" t="str">
        <f t="shared" si="11"/>
        <v/>
      </c>
    </row>
    <row r="756" spans="1:18">
      <c r="A756" s="208">
        <v>19001755</v>
      </c>
      <c r="B756" s="209">
        <v>20001755</v>
      </c>
      <c r="C756" s="210"/>
      <c r="D756" s="210"/>
      <c r="E756" s="230" t="s">
        <v>1357</v>
      </c>
      <c r="F756" s="230" t="s">
        <v>168</v>
      </c>
      <c r="G756" s="231" t="s">
        <v>1358</v>
      </c>
      <c r="H756" s="231" t="s">
        <v>1375</v>
      </c>
      <c r="I756" s="232" t="s">
        <v>1406</v>
      </c>
      <c r="J756" s="233"/>
      <c r="K756" s="212" t="s">
        <v>1407</v>
      </c>
      <c r="L756" s="214" t="s">
        <v>1362</v>
      </c>
      <c r="M756" s="215">
        <v>5986482</v>
      </c>
      <c r="N756" s="234">
        <v>5986482</v>
      </c>
      <c r="O756" s="234"/>
      <c r="P756" s="234"/>
      <c r="Q756" s="235"/>
      <c r="R756" s="219" t="str">
        <f t="shared" si="11"/>
        <v/>
      </c>
    </row>
    <row r="757" spans="1:18">
      <c r="A757" s="208">
        <v>19001756</v>
      </c>
      <c r="B757" s="209">
        <v>20001756</v>
      </c>
      <c r="C757" s="210"/>
      <c r="D757" s="210"/>
      <c r="E757" s="230" t="s">
        <v>1357</v>
      </c>
      <c r="F757" s="230" t="s">
        <v>168</v>
      </c>
      <c r="G757" s="231" t="s">
        <v>1358</v>
      </c>
      <c r="H757" s="231" t="s">
        <v>1375</v>
      </c>
      <c r="I757" s="232" t="s">
        <v>1408</v>
      </c>
      <c r="J757" s="233"/>
      <c r="K757" s="212" t="s">
        <v>1409</v>
      </c>
      <c r="L757" s="214" t="s">
        <v>1362</v>
      </c>
      <c r="M757" s="215">
        <v>938650</v>
      </c>
      <c r="N757" s="234">
        <v>938650</v>
      </c>
      <c r="O757" s="234"/>
      <c r="P757" s="234"/>
      <c r="Q757" s="235"/>
      <c r="R757" s="219" t="str">
        <f t="shared" si="11"/>
        <v/>
      </c>
    </row>
    <row r="758" spans="1:18">
      <c r="A758" s="208">
        <v>19001757</v>
      </c>
      <c r="B758" s="209">
        <v>20001757</v>
      </c>
      <c r="C758" s="210"/>
      <c r="D758" s="210"/>
      <c r="E758" s="230" t="s">
        <v>1357</v>
      </c>
      <c r="F758" s="230" t="s">
        <v>168</v>
      </c>
      <c r="G758" s="231" t="s">
        <v>1358</v>
      </c>
      <c r="H758" s="231" t="s">
        <v>1375</v>
      </c>
      <c r="I758" s="232" t="s">
        <v>1410</v>
      </c>
      <c r="J758" s="233"/>
      <c r="K758" s="212" t="s">
        <v>1411</v>
      </c>
      <c r="L758" s="214" t="s">
        <v>1362</v>
      </c>
      <c r="M758" s="215">
        <v>503620</v>
      </c>
      <c r="N758" s="234">
        <v>503620</v>
      </c>
      <c r="O758" s="234"/>
      <c r="P758" s="234"/>
      <c r="Q758" s="235"/>
      <c r="R758" s="219" t="str">
        <f t="shared" si="11"/>
        <v/>
      </c>
    </row>
    <row r="759" spans="1:18">
      <c r="A759" s="208">
        <v>19001758</v>
      </c>
      <c r="B759" s="209">
        <v>20001758</v>
      </c>
      <c r="C759" s="210"/>
      <c r="D759" s="210"/>
      <c r="E759" s="230" t="s">
        <v>1357</v>
      </c>
      <c r="F759" s="230" t="s">
        <v>168</v>
      </c>
      <c r="G759" s="231" t="s">
        <v>1358</v>
      </c>
      <c r="H759" s="231" t="s">
        <v>1375</v>
      </c>
      <c r="I759" s="232" t="s">
        <v>1412</v>
      </c>
      <c r="J759" s="233"/>
      <c r="K759" s="212" t="s">
        <v>1413</v>
      </c>
      <c r="L759" s="214" t="s">
        <v>1362</v>
      </c>
      <c r="M759" s="215">
        <v>2906374</v>
      </c>
      <c r="N759" s="234">
        <v>2906374</v>
      </c>
      <c r="O759" s="234"/>
      <c r="P759" s="234"/>
      <c r="Q759" s="235"/>
      <c r="R759" s="219" t="str">
        <f t="shared" si="11"/>
        <v/>
      </c>
    </row>
    <row r="760" spans="1:18">
      <c r="A760" s="208">
        <v>19001759</v>
      </c>
      <c r="B760" s="209">
        <v>20001759</v>
      </c>
      <c r="C760" s="210"/>
      <c r="D760" s="210"/>
      <c r="E760" s="230" t="s">
        <v>1357</v>
      </c>
      <c r="F760" s="230" t="s">
        <v>168</v>
      </c>
      <c r="G760" s="231" t="s">
        <v>1358</v>
      </c>
      <c r="H760" s="231" t="s">
        <v>1375</v>
      </c>
      <c r="I760" s="232" t="s">
        <v>1414</v>
      </c>
      <c r="J760" s="233"/>
      <c r="K760" s="212" t="s">
        <v>1415</v>
      </c>
      <c r="L760" s="214" t="s">
        <v>1362</v>
      </c>
      <c r="M760" s="215">
        <v>626178</v>
      </c>
      <c r="N760" s="234">
        <v>626178</v>
      </c>
      <c r="O760" s="234"/>
      <c r="P760" s="234"/>
      <c r="Q760" s="235"/>
      <c r="R760" s="219" t="str">
        <f t="shared" si="11"/>
        <v/>
      </c>
    </row>
    <row r="761" spans="1:18">
      <c r="A761" s="208">
        <v>19001760</v>
      </c>
      <c r="B761" s="209">
        <v>20001760</v>
      </c>
      <c r="C761" s="210"/>
      <c r="D761" s="210"/>
      <c r="E761" s="230" t="s">
        <v>1357</v>
      </c>
      <c r="F761" s="230" t="s">
        <v>168</v>
      </c>
      <c r="G761" s="231" t="s">
        <v>1358</v>
      </c>
      <c r="H761" s="231" t="s">
        <v>1375</v>
      </c>
      <c r="I761" s="232" t="s">
        <v>1416</v>
      </c>
      <c r="J761" s="233"/>
      <c r="K761" s="212" t="s">
        <v>1417</v>
      </c>
      <c r="L761" s="214" t="s">
        <v>1362</v>
      </c>
      <c r="M761" s="215">
        <v>898082</v>
      </c>
      <c r="N761" s="234">
        <v>898082</v>
      </c>
      <c r="O761" s="234"/>
      <c r="P761" s="234"/>
      <c r="Q761" s="235"/>
      <c r="R761" s="219" t="str">
        <f t="shared" si="11"/>
        <v/>
      </c>
    </row>
    <row r="762" spans="1:18">
      <c r="A762" s="208">
        <v>19001761</v>
      </c>
      <c r="B762" s="209">
        <v>20001761</v>
      </c>
      <c r="C762" s="210"/>
      <c r="D762" s="210"/>
      <c r="E762" s="230" t="s">
        <v>1357</v>
      </c>
      <c r="F762" s="230" t="s">
        <v>168</v>
      </c>
      <c r="G762" s="231" t="s">
        <v>1358</v>
      </c>
      <c r="H762" s="231" t="s">
        <v>1375</v>
      </c>
      <c r="I762" s="232" t="s">
        <v>1418</v>
      </c>
      <c r="J762" s="233"/>
      <c r="K762" s="212" t="s">
        <v>1419</v>
      </c>
      <c r="L762" s="214" t="s">
        <v>1362</v>
      </c>
      <c r="M762" s="215">
        <v>245579</v>
      </c>
      <c r="N762" s="234">
        <v>245579</v>
      </c>
      <c r="O762" s="234"/>
      <c r="P762" s="234"/>
      <c r="Q762" s="235"/>
      <c r="R762" s="219" t="str">
        <f t="shared" si="11"/>
        <v/>
      </c>
    </row>
    <row r="763" spans="1:18">
      <c r="A763" s="208">
        <v>19001762</v>
      </c>
      <c r="B763" s="209">
        <v>20001762</v>
      </c>
      <c r="C763" s="210"/>
      <c r="D763" s="210"/>
      <c r="E763" s="230" t="s">
        <v>1357</v>
      </c>
      <c r="F763" s="230" t="s">
        <v>168</v>
      </c>
      <c r="G763" s="231" t="s">
        <v>1358</v>
      </c>
      <c r="H763" s="231" t="s">
        <v>1375</v>
      </c>
      <c r="I763" s="232" t="s">
        <v>1420</v>
      </c>
      <c r="J763" s="233"/>
      <c r="K763" s="212" t="s">
        <v>1421</v>
      </c>
      <c r="L763" s="214" t="s">
        <v>1362</v>
      </c>
      <c r="M763" s="215">
        <v>9341944</v>
      </c>
      <c r="N763" s="234">
        <v>9341944</v>
      </c>
      <c r="O763" s="234"/>
      <c r="P763" s="234"/>
      <c r="Q763" s="235"/>
      <c r="R763" s="219" t="str">
        <f t="shared" si="11"/>
        <v/>
      </c>
    </row>
    <row r="764" spans="1:18">
      <c r="A764" s="208">
        <v>19001763</v>
      </c>
      <c r="B764" s="209">
        <v>20001763</v>
      </c>
      <c r="C764" s="210"/>
      <c r="D764" s="210"/>
      <c r="E764" s="230" t="s">
        <v>1357</v>
      </c>
      <c r="F764" s="230" t="s">
        <v>168</v>
      </c>
      <c r="G764" s="231" t="s">
        <v>1358</v>
      </c>
      <c r="H764" s="231" t="s">
        <v>1375</v>
      </c>
      <c r="I764" s="232" t="s">
        <v>1422</v>
      </c>
      <c r="J764" s="233"/>
      <c r="K764" s="212" t="s">
        <v>1423</v>
      </c>
      <c r="L764" s="214" t="s">
        <v>1362</v>
      </c>
      <c r="M764" s="215">
        <v>3062507</v>
      </c>
      <c r="N764" s="234">
        <v>3062507</v>
      </c>
      <c r="O764" s="234"/>
      <c r="P764" s="234"/>
      <c r="Q764" s="235"/>
      <c r="R764" s="219" t="str">
        <f t="shared" si="11"/>
        <v/>
      </c>
    </row>
    <row r="765" spans="1:18">
      <c r="A765" s="208">
        <v>19001764</v>
      </c>
      <c r="B765" s="209">
        <v>20001764</v>
      </c>
      <c r="C765" s="210"/>
      <c r="D765" s="210"/>
      <c r="E765" s="230" t="s">
        <v>1357</v>
      </c>
      <c r="F765" s="230" t="s">
        <v>168</v>
      </c>
      <c r="G765" s="231" t="s">
        <v>1358</v>
      </c>
      <c r="H765" s="231" t="s">
        <v>1375</v>
      </c>
      <c r="I765" s="232" t="s">
        <v>1424</v>
      </c>
      <c r="J765" s="233"/>
      <c r="K765" s="212" t="s">
        <v>1425</v>
      </c>
      <c r="L765" s="214" t="s">
        <v>1362</v>
      </c>
      <c r="M765" s="215">
        <v>370764</v>
      </c>
      <c r="N765" s="234">
        <v>370764</v>
      </c>
      <c r="O765" s="234"/>
      <c r="P765" s="234"/>
      <c r="Q765" s="235"/>
      <c r="R765" s="219" t="str">
        <f t="shared" si="11"/>
        <v/>
      </c>
    </row>
    <row r="766" spans="1:18">
      <c r="A766" s="208">
        <v>19001765</v>
      </c>
      <c r="B766" s="209">
        <v>20001765</v>
      </c>
      <c r="C766" s="210"/>
      <c r="D766" s="210"/>
      <c r="E766" s="230" t="s">
        <v>1357</v>
      </c>
      <c r="F766" s="230" t="s">
        <v>168</v>
      </c>
      <c r="G766" s="231" t="s">
        <v>1358</v>
      </c>
      <c r="H766" s="231" t="s">
        <v>1375</v>
      </c>
      <c r="I766" s="232" t="s">
        <v>1426</v>
      </c>
      <c r="J766" s="233"/>
      <c r="K766" s="212" t="s">
        <v>1427</v>
      </c>
      <c r="L766" s="214" t="s">
        <v>1362</v>
      </c>
      <c r="M766" s="215">
        <v>2455845</v>
      </c>
      <c r="N766" s="234">
        <v>2455845</v>
      </c>
      <c r="O766" s="234"/>
      <c r="P766" s="234"/>
      <c r="Q766" s="235"/>
      <c r="R766" s="219" t="str">
        <f t="shared" si="11"/>
        <v/>
      </c>
    </row>
    <row r="767" spans="1:18">
      <c r="A767" s="208">
        <v>19001766</v>
      </c>
      <c r="B767" s="209">
        <v>20001766</v>
      </c>
      <c r="C767" s="210"/>
      <c r="D767" s="210"/>
      <c r="E767" s="230" t="s">
        <v>1357</v>
      </c>
      <c r="F767" s="230" t="s">
        <v>168</v>
      </c>
      <c r="G767" s="231" t="s">
        <v>1358</v>
      </c>
      <c r="H767" s="231" t="s">
        <v>1375</v>
      </c>
      <c r="I767" s="232" t="s">
        <v>1428</v>
      </c>
      <c r="J767" s="233"/>
      <c r="K767" s="212" t="s">
        <v>1429</v>
      </c>
      <c r="L767" s="214" t="s">
        <v>1362</v>
      </c>
      <c r="M767" s="215">
        <v>2504961</v>
      </c>
      <c r="N767" s="234">
        <v>2504961</v>
      </c>
      <c r="O767" s="234"/>
      <c r="P767" s="234"/>
      <c r="Q767" s="235"/>
      <c r="R767" s="219" t="str">
        <f t="shared" si="11"/>
        <v/>
      </c>
    </row>
    <row r="768" spans="1:18">
      <c r="A768" s="208">
        <v>19001767</v>
      </c>
      <c r="B768" s="209">
        <v>20001767</v>
      </c>
      <c r="C768" s="210"/>
      <c r="D768" s="210"/>
      <c r="E768" s="230" t="s">
        <v>1357</v>
      </c>
      <c r="F768" s="230" t="s">
        <v>168</v>
      </c>
      <c r="G768" s="231" t="s">
        <v>1358</v>
      </c>
      <c r="H768" s="231" t="s">
        <v>1375</v>
      </c>
      <c r="I768" s="232" t="s">
        <v>1430</v>
      </c>
      <c r="J768" s="233"/>
      <c r="K768" s="212" t="s">
        <v>1431</v>
      </c>
      <c r="L768" s="214" t="s">
        <v>1362</v>
      </c>
      <c r="M768" s="215">
        <v>1043730</v>
      </c>
      <c r="N768" s="234">
        <v>1043730</v>
      </c>
      <c r="O768" s="234"/>
      <c r="P768" s="234"/>
      <c r="Q768" s="235"/>
      <c r="R768" s="219" t="str">
        <f t="shared" si="11"/>
        <v/>
      </c>
    </row>
    <row r="769" spans="1:18">
      <c r="A769" s="208">
        <v>19001768</v>
      </c>
      <c r="B769" s="209">
        <v>20001768</v>
      </c>
      <c r="C769" s="210"/>
      <c r="D769" s="210"/>
      <c r="E769" s="230" t="s">
        <v>1357</v>
      </c>
      <c r="F769" s="230" t="s">
        <v>168</v>
      </c>
      <c r="G769" s="231" t="s">
        <v>1358</v>
      </c>
      <c r="H769" s="231" t="s">
        <v>1375</v>
      </c>
      <c r="I769" s="232" t="s">
        <v>1432</v>
      </c>
      <c r="J769" s="233"/>
      <c r="K769" s="212" t="s">
        <v>1433</v>
      </c>
      <c r="L769" s="214" t="s">
        <v>1362</v>
      </c>
      <c r="M769" s="215">
        <v>2146865</v>
      </c>
      <c r="N769" s="234">
        <v>2146865</v>
      </c>
      <c r="O769" s="234"/>
      <c r="P769" s="234"/>
      <c r="Q769" s="235"/>
      <c r="R769" s="219" t="str">
        <f t="shared" si="11"/>
        <v/>
      </c>
    </row>
    <row r="770" spans="1:18">
      <c r="A770" s="208">
        <v>19001769</v>
      </c>
      <c r="B770" s="209">
        <v>20001769</v>
      </c>
      <c r="C770" s="210"/>
      <c r="D770" s="210"/>
      <c r="E770" s="230" t="s">
        <v>1357</v>
      </c>
      <c r="F770" s="230" t="s">
        <v>168</v>
      </c>
      <c r="G770" s="231" t="s">
        <v>1358</v>
      </c>
      <c r="H770" s="231" t="s">
        <v>1434</v>
      </c>
      <c r="I770" s="232" t="s">
        <v>1435</v>
      </c>
      <c r="J770" s="233"/>
      <c r="K770" s="212" t="s">
        <v>1436</v>
      </c>
      <c r="L770" s="214" t="s">
        <v>1362</v>
      </c>
      <c r="M770" s="215">
        <v>1235878</v>
      </c>
      <c r="N770" s="234">
        <v>1235878</v>
      </c>
      <c r="O770" s="234"/>
      <c r="P770" s="234"/>
      <c r="Q770" s="235"/>
      <c r="R770" s="219" t="str">
        <f t="shared" si="11"/>
        <v/>
      </c>
    </row>
    <row r="771" spans="1:18">
      <c r="A771" s="208">
        <v>19001770</v>
      </c>
      <c r="B771" s="209">
        <v>20001770</v>
      </c>
      <c r="C771" s="210"/>
      <c r="D771" s="210"/>
      <c r="E771" s="230" t="s">
        <v>1357</v>
      </c>
      <c r="F771" s="230" t="s">
        <v>168</v>
      </c>
      <c r="G771" s="231" t="s">
        <v>1358</v>
      </c>
      <c r="H771" s="231" t="s">
        <v>1434</v>
      </c>
      <c r="I771" s="232" t="s">
        <v>1437</v>
      </c>
      <c r="J771" s="233"/>
      <c r="K771" s="212" t="s">
        <v>1438</v>
      </c>
      <c r="L771" s="214" t="s">
        <v>1362</v>
      </c>
      <c r="M771" s="215">
        <v>411959</v>
      </c>
      <c r="N771" s="234">
        <v>411959</v>
      </c>
      <c r="O771" s="234"/>
      <c r="P771" s="234"/>
      <c r="Q771" s="235"/>
      <c r="R771" s="219" t="str">
        <f t="shared" ref="R771:R834" si="12">IF(Q771="유지보수",INT(N771*$T$2*$T$3),IF(Q771="단순정비",INT(N771*$T$2*$T$4),IF(Q771="지장전주",INT(N771*$T$2*$T$5),"")))</f>
        <v/>
      </c>
    </row>
    <row r="772" spans="1:18">
      <c r="A772" s="208">
        <v>19001771</v>
      </c>
      <c r="B772" s="209">
        <v>20001771</v>
      </c>
      <c r="C772" s="210"/>
      <c r="D772" s="210"/>
      <c r="E772" s="230" t="s">
        <v>1357</v>
      </c>
      <c r="F772" s="230" t="s">
        <v>168</v>
      </c>
      <c r="G772" s="231" t="s">
        <v>1358</v>
      </c>
      <c r="H772" s="231" t="s">
        <v>1434</v>
      </c>
      <c r="I772" s="232" t="s">
        <v>1439</v>
      </c>
      <c r="J772" s="233"/>
      <c r="K772" s="212" t="s">
        <v>1440</v>
      </c>
      <c r="L772" s="214" t="s">
        <v>1362</v>
      </c>
      <c r="M772" s="215">
        <v>823919</v>
      </c>
      <c r="N772" s="234">
        <v>823919</v>
      </c>
      <c r="O772" s="234"/>
      <c r="P772" s="234"/>
      <c r="Q772" s="235"/>
      <c r="R772" s="219" t="str">
        <f t="shared" si="12"/>
        <v/>
      </c>
    </row>
    <row r="773" spans="1:18">
      <c r="A773" s="208">
        <v>19001772</v>
      </c>
      <c r="B773" s="209">
        <v>20001772</v>
      </c>
      <c r="C773" s="210"/>
      <c r="D773" s="210"/>
      <c r="E773" s="230" t="s">
        <v>1357</v>
      </c>
      <c r="F773" s="230" t="s">
        <v>168</v>
      </c>
      <c r="G773" s="231" t="s">
        <v>1358</v>
      </c>
      <c r="H773" s="231" t="s">
        <v>1434</v>
      </c>
      <c r="I773" s="232" t="s">
        <v>1441</v>
      </c>
      <c r="J773" s="233"/>
      <c r="K773" s="212" t="s">
        <v>1442</v>
      </c>
      <c r="L773" s="214" t="s">
        <v>1362</v>
      </c>
      <c r="M773" s="215">
        <v>514949</v>
      </c>
      <c r="N773" s="234">
        <v>514949</v>
      </c>
      <c r="O773" s="234"/>
      <c r="P773" s="234"/>
      <c r="Q773" s="235"/>
      <c r="R773" s="219" t="str">
        <f t="shared" si="12"/>
        <v/>
      </c>
    </row>
    <row r="774" spans="1:18">
      <c r="A774" s="208">
        <v>19001773</v>
      </c>
      <c r="B774" s="209">
        <v>20001773</v>
      </c>
      <c r="C774" s="210"/>
      <c r="D774" s="210"/>
      <c r="E774" s="230" t="s">
        <v>1357</v>
      </c>
      <c r="F774" s="230" t="s">
        <v>168</v>
      </c>
      <c r="G774" s="231" t="s">
        <v>1358</v>
      </c>
      <c r="H774" s="231" t="s">
        <v>1434</v>
      </c>
      <c r="I774" s="232" t="s">
        <v>1443</v>
      </c>
      <c r="J774" s="233"/>
      <c r="K774" s="212" t="s">
        <v>1444</v>
      </c>
      <c r="L774" s="214" t="s">
        <v>1362</v>
      </c>
      <c r="M774" s="215">
        <v>2059797</v>
      </c>
      <c r="N774" s="234">
        <v>2059797</v>
      </c>
      <c r="O774" s="234"/>
      <c r="P774" s="234"/>
      <c r="Q774" s="235"/>
      <c r="R774" s="219" t="str">
        <f t="shared" si="12"/>
        <v/>
      </c>
    </row>
    <row r="775" spans="1:18">
      <c r="A775" s="208">
        <v>19001774</v>
      </c>
      <c r="B775" s="209">
        <v>20001774</v>
      </c>
      <c r="C775" s="210"/>
      <c r="D775" s="210"/>
      <c r="E775" s="230" t="s">
        <v>1357</v>
      </c>
      <c r="F775" s="230" t="s">
        <v>168</v>
      </c>
      <c r="G775" s="231" t="s">
        <v>1358</v>
      </c>
      <c r="H775" s="231" t="s">
        <v>1434</v>
      </c>
      <c r="I775" s="232" t="s">
        <v>1445</v>
      </c>
      <c r="J775" s="233"/>
      <c r="K775" s="212" t="s">
        <v>1446</v>
      </c>
      <c r="L775" s="214" t="s">
        <v>1362</v>
      </c>
      <c r="M775" s="215">
        <v>617939</v>
      </c>
      <c r="N775" s="234">
        <v>617939</v>
      </c>
      <c r="O775" s="234"/>
      <c r="P775" s="234"/>
      <c r="Q775" s="235"/>
      <c r="R775" s="219" t="str">
        <f t="shared" si="12"/>
        <v/>
      </c>
    </row>
    <row r="776" spans="1:18">
      <c r="A776" s="208">
        <v>19001775</v>
      </c>
      <c r="B776" s="209">
        <v>20001775</v>
      </c>
      <c r="C776" s="210"/>
      <c r="D776" s="210"/>
      <c r="E776" s="230" t="s">
        <v>1357</v>
      </c>
      <c r="F776" s="230" t="s">
        <v>168</v>
      </c>
      <c r="G776" s="231" t="s">
        <v>1358</v>
      </c>
      <c r="H776" s="231" t="s">
        <v>1434</v>
      </c>
      <c r="I776" s="232" t="s">
        <v>1447</v>
      </c>
      <c r="J776" s="233"/>
      <c r="K776" s="212" t="s">
        <v>1448</v>
      </c>
      <c r="L776" s="214" t="s">
        <v>1362</v>
      </c>
      <c r="M776" s="215">
        <v>823919</v>
      </c>
      <c r="N776" s="234">
        <v>823919</v>
      </c>
      <c r="O776" s="234"/>
      <c r="P776" s="234"/>
      <c r="Q776" s="235"/>
      <c r="R776" s="219" t="str">
        <f t="shared" si="12"/>
        <v/>
      </c>
    </row>
    <row r="777" spans="1:18">
      <c r="A777" s="208">
        <v>19001776</v>
      </c>
      <c r="B777" s="209">
        <v>20001776</v>
      </c>
      <c r="C777" s="210"/>
      <c r="D777" s="210"/>
      <c r="E777" s="230" t="s">
        <v>1357</v>
      </c>
      <c r="F777" s="230" t="s">
        <v>168</v>
      </c>
      <c r="G777" s="231" t="s">
        <v>1358</v>
      </c>
      <c r="H777" s="231" t="s">
        <v>1434</v>
      </c>
      <c r="I777" s="232" t="s">
        <v>1449</v>
      </c>
      <c r="J777" s="233"/>
      <c r="K777" s="212" t="s">
        <v>1450</v>
      </c>
      <c r="L777" s="214" t="s">
        <v>1362</v>
      </c>
      <c r="M777" s="215">
        <v>617939</v>
      </c>
      <c r="N777" s="234">
        <v>617939</v>
      </c>
      <c r="O777" s="234"/>
      <c r="P777" s="234"/>
      <c r="Q777" s="235"/>
      <c r="R777" s="219" t="str">
        <f t="shared" si="12"/>
        <v/>
      </c>
    </row>
    <row r="778" spans="1:18">
      <c r="A778" s="208">
        <v>19001777</v>
      </c>
      <c r="B778" s="209">
        <v>20001777</v>
      </c>
      <c r="C778" s="210"/>
      <c r="D778" s="210"/>
      <c r="E778" s="230" t="s">
        <v>1357</v>
      </c>
      <c r="F778" s="230" t="s">
        <v>168</v>
      </c>
      <c r="G778" s="231" t="s">
        <v>1358</v>
      </c>
      <c r="H778" s="231" t="s">
        <v>1434</v>
      </c>
      <c r="I778" s="232" t="s">
        <v>1451</v>
      </c>
      <c r="J778" s="233"/>
      <c r="K778" s="212" t="s">
        <v>1452</v>
      </c>
      <c r="L778" s="214" t="s">
        <v>1362</v>
      </c>
      <c r="M778" s="215">
        <v>1030</v>
      </c>
      <c r="N778" s="234">
        <v>1030</v>
      </c>
      <c r="O778" s="234"/>
      <c r="P778" s="234"/>
      <c r="Q778" s="235"/>
      <c r="R778" s="219" t="str">
        <f t="shared" si="12"/>
        <v/>
      </c>
    </row>
    <row r="779" spans="1:18">
      <c r="A779" s="208">
        <v>19001778</v>
      </c>
      <c r="B779" s="209">
        <v>20001778</v>
      </c>
      <c r="C779" s="210"/>
      <c r="D779" s="210"/>
      <c r="E779" s="230" t="s">
        <v>1357</v>
      </c>
      <c r="F779" s="230" t="s">
        <v>168</v>
      </c>
      <c r="G779" s="231" t="s">
        <v>1358</v>
      </c>
      <c r="H779" s="231" t="s">
        <v>1434</v>
      </c>
      <c r="I779" s="232" t="s">
        <v>1453</v>
      </c>
      <c r="J779" s="233"/>
      <c r="K779" s="212" t="s">
        <v>1454</v>
      </c>
      <c r="L779" s="214" t="s">
        <v>1362</v>
      </c>
      <c r="M779" s="215">
        <v>377630</v>
      </c>
      <c r="N779" s="234">
        <v>377630</v>
      </c>
      <c r="O779" s="234"/>
      <c r="P779" s="234"/>
      <c r="Q779" s="235"/>
      <c r="R779" s="219" t="str">
        <f t="shared" si="12"/>
        <v/>
      </c>
    </row>
    <row r="780" spans="1:18">
      <c r="A780" s="208">
        <v>19001779</v>
      </c>
      <c r="B780" s="209">
        <v>20001779</v>
      </c>
      <c r="C780" s="210"/>
      <c r="D780" s="210"/>
      <c r="E780" s="230" t="s">
        <v>1357</v>
      </c>
      <c r="F780" s="230" t="s">
        <v>168</v>
      </c>
      <c r="G780" s="231" t="s">
        <v>1358</v>
      </c>
      <c r="H780" s="231" t="s">
        <v>1434</v>
      </c>
      <c r="I780" s="232" t="s">
        <v>1455</v>
      </c>
      <c r="J780" s="233"/>
      <c r="K780" s="212" t="s">
        <v>1456</v>
      </c>
      <c r="L780" s="214" t="s">
        <v>1362</v>
      </c>
      <c r="M780" s="215">
        <v>566444</v>
      </c>
      <c r="N780" s="234">
        <v>566444</v>
      </c>
      <c r="O780" s="234"/>
      <c r="P780" s="234"/>
      <c r="Q780" s="235"/>
      <c r="R780" s="219" t="str">
        <f t="shared" si="12"/>
        <v/>
      </c>
    </row>
    <row r="781" spans="1:18">
      <c r="A781" s="208">
        <v>19001780</v>
      </c>
      <c r="B781" s="209">
        <v>20001780</v>
      </c>
      <c r="C781" s="210"/>
      <c r="D781" s="210"/>
      <c r="E781" s="230" t="s">
        <v>1357</v>
      </c>
      <c r="F781" s="230" t="s">
        <v>168</v>
      </c>
      <c r="G781" s="231" t="s">
        <v>1358</v>
      </c>
      <c r="H781" s="231" t="s">
        <v>1434</v>
      </c>
      <c r="I781" s="232" t="s">
        <v>1457</v>
      </c>
      <c r="J781" s="233"/>
      <c r="K781" s="212" t="s">
        <v>1458</v>
      </c>
      <c r="L781" s="214" t="s">
        <v>1362</v>
      </c>
      <c r="M781" s="215">
        <v>782342</v>
      </c>
      <c r="N781" s="234">
        <v>782342</v>
      </c>
      <c r="O781" s="234"/>
      <c r="P781" s="234"/>
      <c r="Q781" s="235"/>
      <c r="R781" s="219" t="str">
        <f t="shared" si="12"/>
        <v/>
      </c>
    </row>
    <row r="782" spans="1:18">
      <c r="A782" s="208">
        <v>19001781</v>
      </c>
      <c r="B782" s="209">
        <v>20001781</v>
      </c>
      <c r="C782" s="210"/>
      <c r="D782" s="210"/>
      <c r="E782" s="230" t="s">
        <v>1357</v>
      </c>
      <c r="F782" s="230" t="s">
        <v>168</v>
      </c>
      <c r="G782" s="231" t="s">
        <v>1358</v>
      </c>
      <c r="H782" s="231" t="s">
        <v>1434</v>
      </c>
      <c r="I782" s="232" t="s">
        <v>1459</v>
      </c>
      <c r="J782" s="233"/>
      <c r="K782" s="212" t="s">
        <v>1460</v>
      </c>
      <c r="L782" s="214" t="s">
        <v>1362</v>
      </c>
      <c r="M782" s="215">
        <v>778428</v>
      </c>
      <c r="N782" s="234">
        <v>778428</v>
      </c>
      <c r="O782" s="234"/>
      <c r="P782" s="234"/>
      <c r="Q782" s="235"/>
      <c r="R782" s="219" t="str">
        <f t="shared" si="12"/>
        <v/>
      </c>
    </row>
    <row r="783" spans="1:18">
      <c r="A783" s="208">
        <v>19001782</v>
      </c>
      <c r="B783" s="209">
        <v>20001782</v>
      </c>
      <c r="C783" s="210"/>
      <c r="D783" s="210"/>
      <c r="E783" s="230" t="s">
        <v>1357</v>
      </c>
      <c r="F783" s="230" t="s">
        <v>168</v>
      </c>
      <c r="G783" s="231" t="s">
        <v>1358</v>
      </c>
      <c r="H783" s="231" t="s">
        <v>1434</v>
      </c>
      <c r="I783" s="232" t="s">
        <v>1461</v>
      </c>
      <c r="J783" s="233"/>
      <c r="K783" s="212" t="s">
        <v>1462</v>
      </c>
      <c r="L783" s="214" t="s">
        <v>1362</v>
      </c>
      <c r="M783" s="215">
        <v>90818</v>
      </c>
      <c r="N783" s="234">
        <v>90818</v>
      </c>
      <c r="O783" s="234"/>
      <c r="P783" s="234"/>
      <c r="Q783" s="235"/>
      <c r="R783" s="219" t="str">
        <f t="shared" si="12"/>
        <v/>
      </c>
    </row>
    <row r="784" spans="1:18">
      <c r="A784" s="208">
        <v>19001783</v>
      </c>
      <c r="B784" s="209">
        <v>20001783</v>
      </c>
      <c r="C784" s="210"/>
      <c r="D784" s="210"/>
      <c r="E784" s="230" t="s">
        <v>1357</v>
      </c>
      <c r="F784" s="230" t="s">
        <v>168</v>
      </c>
      <c r="G784" s="231" t="s">
        <v>1358</v>
      </c>
      <c r="H784" s="231" t="s">
        <v>1434</v>
      </c>
      <c r="I784" s="232" t="s">
        <v>1463</v>
      </c>
      <c r="J784" s="233"/>
      <c r="K784" s="212" t="s">
        <v>1464</v>
      </c>
      <c r="L784" s="214" t="s">
        <v>1362</v>
      </c>
      <c r="M784" s="215">
        <v>26078</v>
      </c>
      <c r="N784" s="234">
        <v>26078</v>
      </c>
      <c r="O784" s="234"/>
      <c r="P784" s="234"/>
      <c r="Q784" s="235"/>
      <c r="R784" s="219" t="str">
        <f t="shared" si="12"/>
        <v/>
      </c>
    </row>
    <row r="785" spans="1:18">
      <c r="A785" s="208">
        <v>19001784</v>
      </c>
      <c r="B785" s="209">
        <v>20001784</v>
      </c>
      <c r="C785" s="210"/>
      <c r="D785" s="210"/>
      <c r="E785" s="230" t="s">
        <v>1357</v>
      </c>
      <c r="F785" s="230" t="s">
        <v>168</v>
      </c>
      <c r="G785" s="231" t="s">
        <v>1358</v>
      </c>
      <c r="H785" s="231" t="s">
        <v>1434</v>
      </c>
      <c r="I785" s="232" t="s">
        <v>1465</v>
      </c>
      <c r="J785" s="233"/>
      <c r="K785" s="212" t="s">
        <v>1466</v>
      </c>
      <c r="L785" s="214" t="s">
        <v>1362</v>
      </c>
      <c r="M785" s="215">
        <v>148496</v>
      </c>
      <c r="N785" s="234">
        <v>148496</v>
      </c>
      <c r="O785" s="234"/>
      <c r="P785" s="234"/>
      <c r="Q785" s="235"/>
      <c r="R785" s="219" t="str">
        <f t="shared" si="12"/>
        <v/>
      </c>
    </row>
    <row r="786" spans="1:18">
      <c r="A786" s="208">
        <v>19001785</v>
      </c>
      <c r="B786" s="209">
        <v>20001785</v>
      </c>
      <c r="C786" s="210"/>
      <c r="D786" s="210"/>
      <c r="E786" s="230" t="s">
        <v>1357</v>
      </c>
      <c r="F786" s="230" t="s">
        <v>168</v>
      </c>
      <c r="G786" s="231" t="s">
        <v>1358</v>
      </c>
      <c r="H786" s="231" t="s">
        <v>1434</v>
      </c>
      <c r="I786" s="236" t="s">
        <v>1467</v>
      </c>
      <c r="J786" s="233"/>
      <c r="K786" s="212" t="s">
        <v>1468</v>
      </c>
      <c r="L786" s="214" t="s">
        <v>1362</v>
      </c>
      <c r="M786" s="215">
        <v>52473</v>
      </c>
      <c r="N786" s="234">
        <v>52473</v>
      </c>
      <c r="O786" s="234"/>
      <c r="P786" s="234"/>
      <c r="Q786" s="235"/>
      <c r="R786" s="219" t="str">
        <f t="shared" si="12"/>
        <v/>
      </c>
    </row>
    <row r="787" spans="1:18">
      <c r="A787" s="208">
        <v>19001786</v>
      </c>
      <c r="B787" s="209">
        <v>20001786</v>
      </c>
      <c r="C787" s="210"/>
      <c r="D787" s="210"/>
      <c r="E787" s="230" t="s">
        <v>1357</v>
      </c>
      <c r="F787" s="230" t="s">
        <v>168</v>
      </c>
      <c r="G787" s="231" t="s">
        <v>1358</v>
      </c>
      <c r="H787" s="231" t="s">
        <v>1434</v>
      </c>
      <c r="I787" s="232" t="s">
        <v>1469</v>
      </c>
      <c r="J787" s="233"/>
      <c r="K787" s="212" t="s">
        <v>1470</v>
      </c>
      <c r="L787" s="214" t="s">
        <v>1362</v>
      </c>
      <c r="M787" s="215">
        <v>123835</v>
      </c>
      <c r="N787" s="234">
        <v>123835</v>
      </c>
      <c r="O787" s="234"/>
      <c r="P787" s="234"/>
      <c r="Q787" s="235"/>
      <c r="R787" s="219" t="str">
        <f t="shared" si="12"/>
        <v/>
      </c>
    </row>
    <row r="788" spans="1:18">
      <c r="A788" s="208">
        <v>19001787</v>
      </c>
      <c r="B788" s="209">
        <v>20001787</v>
      </c>
      <c r="C788" s="210"/>
      <c r="D788" s="210"/>
      <c r="E788" s="230" t="s">
        <v>1357</v>
      </c>
      <c r="F788" s="230" t="s">
        <v>168</v>
      </c>
      <c r="G788" s="231" t="s">
        <v>1358</v>
      </c>
      <c r="H788" s="231" t="s">
        <v>1434</v>
      </c>
      <c r="I788" s="232" t="s">
        <v>1471</v>
      </c>
      <c r="J788" s="233"/>
      <c r="K788" s="212" t="s">
        <v>1472</v>
      </c>
      <c r="L788" s="214" t="s">
        <v>1362</v>
      </c>
      <c r="M788" s="215">
        <v>14371</v>
      </c>
      <c r="N788" s="234">
        <v>14371</v>
      </c>
      <c r="O788" s="234"/>
      <c r="P788" s="234"/>
      <c r="Q788" s="235"/>
      <c r="R788" s="219" t="str">
        <f t="shared" si="12"/>
        <v/>
      </c>
    </row>
    <row r="789" spans="1:18">
      <c r="A789" s="208">
        <v>19001788</v>
      </c>
      <c r="B789" s="209">
        <v>20001788</v>
      </c>
      <c r="C789" s="210"/>
      <c r="D789" s="210"/>
      <c r="E789" s="230" t="s">
        <v>1357</v>
      </c>
      <c r="F789" s="230" t="s">
        <v>168</v>
      </c>
      <c r="G789" s="231" t="s">
        <v>1358</v>
      </c>
      <c r="H789" s="231" t="s">
        <v>1434</v>
      </c>
      <c r="I789" s="232" t="s">
        <v>1473</v>
      </c>
      <c r="J789" s="233"/>
      <c r="K789" s="212" t="s">
        <v>1474</v>
      </c>
      <c r="L789" s="214" t="s">
        <v>1362</v>
      </c>
      <c r="M789" s="215">
        <v>24274</v>
      </c>
      <c r="N789" s="234">
        <v>24274</v>
      </c>
      <c r="O789" s="234"/>
      <c r="P789" s="234"/>
      <c r="Q789" s="235"/>
      <c r="R789" s="219" t="str">
        <f t="shared" si="12"/>
        <v/>
      </c>
    </row>
    <row r="790" spans="1:18">
      <c r="A790" s="208">
        <v>19001789</v>
      </c>
      <c r="B790" s="209">
        <v>20001789</v>
      </c>
      <c r="C790" s="210"/>
      <c r="D790" s="210"/>
      <c r="E790" s="230" t="s">
        <v>1357</v>
      </c>
      <c r="F790" s="230" t="s">
        <v>168</v>
      </c>
      <c r="G790" s="231" t="s">
        <v>1358</v>
      </c>
      <c r="H790" s="231" t="s">
        <v>1434</v>
      </c>
      <c r="I790" s="232" t="s">
        <v>1475</v>
      </c>
      <c r="J790" s="233"/>
      <c r="K790" s="212" t="s">
        <v>1476</v>
      </c>
      <c r="L790" s="214" t="s">
        <v>1362</v>
      </c>
      <c r="M790" s="215">
        <v>169767</v>
      </c>
      <c r="N790" s="234">
        <v>169767</v>
      </c>
      <c r="O790" s="234"/>
      <c r="P790" s="234"/>
      <c r="Q790" s="235"/>
      <c r="R790" s="219" t="str">
        <f t="shared" si="12"/>
        <v/>
      </c>
    </row>
    <row r="791" spans="1:18">
      <c r="A791" s="208">
        <v>19001790</v>
      </c>
      <c r="B791" s="209">
        <v>20001790</v>
      </c>
      <c r="C791" s="210"/>
      <c r="D791" s="210"/>
      <c r="E791" s="230" t="s">
        <v>1357</v>
      </c>
      <c r="F791" s="230" t="s">
        <v>168</v>
      </c>
      <c r="G791" s="231" t="s">
        <v>1358</v>
      </c>
      <c r="H791" s="231" t="s">
        <v>1434</v>
      </c>
      <c r="I791" s="232" t="s">
        <v>1477</v>
      </c>
      <c r="J791" s="233"/>
      <c r="K791" s="212" t="s">
        <v>1478</v>
      </c>
      <c r="L791" s="214" t="s">
        <v>1362</v>
      </c>
      <c r="M791" s="215">
        <v>357576</v>
      </c>
      <c r="N791" s="234">
        <v>357576</v>
      </c>
      <c r="O791" s="234"/>
      <c r="P791" s="234"/>
      <c r="Q791" s="235"/>
      <c r="R791" s="219" t="str">
        <f t="shared" si="12"/>
        <v/>
      </c>
    </row>
    <row r="792" spans="1:18">
      <c r="A792" s="208">
        <v>19001791</v>
      </c>
      <c r="B792" s="209">
        <v>20001791</v>
      </c>
      <c r="C792" s="210"/>
      <c r="D792" s="210"/>
      <c r="E792" s="230" t="s">
        <v>1357</v>
      </c>
      <c r="F792" s="230" t="s">
        <v>168</v>
      </c>
      <c r="G792" s="231" t="s">
        <v>1358</v>
      </c>
      <c r="H792" s="231" t="s">
        <v>1434</v>
      </c>
      <c r="I792" s="232" t="s">
        <v>1479</v>
      </c>
      <c r="J792" s="233"/>
      <c r="K792" s="212" t="s">
        <v>1480</v>
      </c>
      <c r="L792" s="214" t="s">
        <v>1362</v>
      </c>
      <c r="M792" s="215">
        <v>1544848</v>
      </c>
      <c r="N792" s="234">
        <v>1544848</v>
      </c>
      <c r="O792" s="234"/>
      <c r="P792" s="234"/>
      <c r="Q792" s="235"/>
      <c r="R792" s="219" t="str">
        <f t="shared" si="12"/>
        <v/>
      </c>
    </row>
    <row r="793" spans="1:18">
      <c r="A793" s="208">
        <v>19001792</v>
      </c>
      <c r="B793" s="209">
        <v>20001792</v>
      </c>
      <c r="C793" s="210"/>
      <c r="D793" s="210"/>
      <c r="E793" s="230" t="s">
        <v>1357</v>
      </c>
      <c r="F793" s="230" t="s">
        <v>168</v>
      </c>
      <c r="G793" s="231" t="s">
        <v>1358</v>
      </c>
      <c r="H793" s="231" t="s">
        <v>1434</v>
      </c>
      <c r="I793" s="232" t="s">
        <v>1481</v>
      </c>
      <c r="J793" s="233"/>
      <c r="K793" s="212" t="s">
        <v>1482</v>
      </c>
      <c r="L793" s="214" t="s">
        <v>1362</v>
      </c>
      <c r="M793" s="215">
        <v>240084</v>
      </c>
      <c r="N793" s="234">
        <v>240084</v>
      </c>
      <c r="O793" s="234"/>
      <c r="P793" s="234"/>
      <c r="Q793" s="235"/>
      <c r="R793" s="219" t="str">
        <f t="shared" si="12"/>
        <v/>
      </c>
    </row>
    <row r="794" spans="1:18">
      <c r="A794" s="208">
        <v>19001793</v>
      </c>
      <c r="B794" s="209">
        <v>20001793</v>
      </c>
      <c r="C794" s="210"/>
      <c r="D794" s="210"/>
      <c r="E794" s="230" t="s">
        <v>1357</v>
      </c>
      <c r="F794" s="230" t="s">
        <v>168</v>
      </c>
      <c r="G794" s="231" t="s">
        <v>1358</v>
      </c>
      <c r="H794" s="231" t="s">
        <v>1434</v>
      </c>
      <c r="I794" s="232" t="s">
        <v>1483</v>
      </c>
      <c r="J794" s="233"/>
      <c r="K794" s="212" t="s">
        <v>1484</v>
      </c>
      <c r="L794" s="214" t="s">
        <v>1362</v>
      </c>
      <c r="M794" s="215">
        <v>455</v>
      </c>
      <c r="N794" s="234">
        <v>455</v>
      </c>
      <c r="O794" s="234"/>
      <c r="P794" s="234"/>
      <c r="Q794" s="235"/>
      <c r="R794" s="219" t="str">
        <f t="shared" si="12"/>
        <v/>
      </c>
    </row>
    <row r="795" spans="1:18">
      <c r="A795" s="208">
        <v>19001794</v>
      </c>
      <c r="B795" s="209">
        <v>20001794</v>
      </c>
      <c r="C795" s="210"/>
      <c r="D795" s="210"/>
      <c r="E795" s="230" t="s">
        <v>1357</v>
      </c>
      <c r="F795" s="230" t="s">
        <v>168</v>
      </c>
      <c r="G795" s="231" t="s">
        <v>1358</v>
      </c>
      <c r="H795" s="231" t="s">
        <v>1434</v>
      </c>
      <c r="I795" s="232" t="s">
        <v>1485</v>
      </c>
      <c r="J795" s="233"/>
      <c r="K795" s="212" t="s">
        <v>1486</v>
      </c>
      <c r="L795" s="214" t="s">
        <v>1362</v>
      </c>
      <c r="M795" s="215">
        <v>501</v>
      </c>
      <c r="N795" s="234">
        <v>501</v>
      </c>
      <c r="O795" s="234"/>
      <c r="P795" s="234"/>
      <c r="Q795" s="235"/>
      <c r="R795" s="219" t="str">
        <f t="shared" si="12"/>
        <v/>
      </c>
    </row>
    <row r="796" spans="1:18">
      <c r="A796" s="208">
        <v>19001795</v>
      </c>
      <c r="B796" s="209">
        <v>20001795</v>
      </c>
      <c r="C796" s="210"/>
      <c r="D796" s="210"/>
      <c r="E796" s="230" t="s">
        <v>1357</v>
      </c>
      <c r="F796" s="230" t="s">
        <v>168</v>
      </c>
      <c r="G796" s="231" t="s">
        <v>1358</v>
      </c>
      <c r="H796" s="231" t="s">
        <v>1434</v>
      </c>
      <c r="I796" s="232" t="s">
        <v>1487</v>
      </c>
      <c r="J796" s="233"/>
      <c r="K796" s="212" t="s">
        <v>1488</v>
      </c>
      <c r="L796" s="214" t="s">
        <v>1362</v>
      </c>
      <c r="M796" s="215">
        <v>514</v>
      </c>
      <c r="N796" s="234">
        <v>514</v>
      </c>
      <c r="O796" s="234"/>
      <c r="P796" s="234"/>
      <c r="Q796" s="235"/>
      <c r="R796" s="219" t="str">
        <f t="shared" si="12"/>
        <v/>
      </c>
    </row>
    <row r="797" spans="1:18">
      <c r="A797" s="208">
        <v>19001796</v>
      </c>
      <c r="B797" s="209">
        <v>20001796</v>
      </c>
      <c r="C797" s="210"/>
      <c r="D797" s="210"/>
      <c r="E797" s="230" t="s">
        <v>1357</v>
      </c>
      <c r="F797" s="230" t="s">
        <v>168</v>
      </c>
      <c r="G797" s="231" t="s">
        <v>1358</v>
      </c>
      <c r="H797" s="231" t="s">
        <v>1434</v>
      </c>
      <c r="I797" s="232" t="s">
        <v>1489</v>
      </c>
      <c r="J797" s="233"/>
      <c r="K797" s="212" t="s">
        <v>1490</v>
      </c>
      <c r="L797" s="214" t="s">
        <v>1362</v>
      </c>
      <c r="M797" s="215">
        <v>571</v>
      </c>
      <c r="N797" s="234">
        <v>571</v>
      </c>
      <c r="O797" s="234"/>
      <c r="P797" s="234"/>
      <c r="Q797" s="235"/>
      <c r="R797" s="219" t="str">
        <f t="shared" si="12"/>
        <v/>
      </c>
    </row>
    <row r="798" spans="1:18">
      <c r="A798" s="208">
        <v>19001797</v>
      </c>
      <c r="B798" s="209">
        <v>20001797</v>
      </c>
      <c r="C798" s="210"/>
      <c r="D798" s="210"/>
      <c r="E798" s="230" t="s">
        <v>1357</v>
      </c>
      <c r="F798" s="230" t="s">
        <v>168</v>
      </c>
      <c r="G798" s="231" t="s">
        <v>1358</v>
      </c>
      <c r="H798" s="231" t="s">
        <v>1434</v>
      </c>
      <c r="I798" s="232" t="s">
        <v>1491</v>
      </c>
      <c r="J798" s="233"/>
      <c r="K798" s="212" t="s">
        <v>1492</v>
      </c>
      <c r="L798" s="214" t="s">
        <v>1362</v>
      </c>
      <c r="M798" s="215">
        <v>580</v>
      </c>
      <c r="N798" s="234">
        <v>580</v>
      </c>
      <c r="O798" s="234"/>
      <c r="P798" s="234"/>
      <c r="Q798" s="235"/>
      <c r="R798" s="219" t="str">
        <f t="shared" si="12"/>
        <v/>
      </c>
    </row>
    <row r="799" spans="1:18">
      <c r="A799" s="208">
        <v>19001798</v>
      </c>
      <c r="B799" s="209">
        <v>20001798</v>
      </c>
      <c r="C799" s="210"/>
      <c r="D799" s="210"/>
      <c r="E799" s="230" t="s">
        <v>1357</v>
      </c>
      <c r="F799" s="230" t="s">
        <v>168</v>
      </c>
      <c r="G799" s="231" t="s">
        <v>1358</v>
      </c>
      <c r="H799" s="231" t="s">
        <v>1434</v>
      </c>
      <c r="I799" s="232" t="s">
        <v>1493</v>
      </c>
      <c r="J799" s="233"/>
      <c r="K799" s="212" t="s">
        <v>1494</v>
      </c>
      <c r="L799" s="214" t="s">
        <v>1362</v>
      </c>
      <c r="M799" s="215">
        <v>617</v>
      </c>
      <c r="N799" s="234">
        <v>617</v>
      </c>
      <c r="O799" s="234"/>
      <c r="P799" s="234"/>
      <c r="Q799" s="235"/>
      <c r="R799" s="219" t="str">
        <f t="shared" si="12"/>
        <v/>
      </c>
    </row>
    <row r="800" spans="1:18">
      <c r="A800" s="208">
        <v>19001799</v>
      </c>
      <c r="B800" s="209">
        <v>20001799</v>
      </c>
      <c r="C800" s="210"/>
      <c r="D800" s="210"/>
      <c r="E800" s="230" t="s">
        <v>1357</v>
      </c>
      <c r="F800" s="230" t="s">
        <v>168</v>
      </c>
      <c r="G800" s="231" t="s">
        <v>1358</v>
      </c>
      <c r="H800" s="231" t="s">
        <v>1434</v>
      </c>
      <c r="I800" s="232" t="s">
        <v>1495</v>
      </c>
      <c r="J800" s="233"/>
      <c r="K800" s="212" t="s">
        <v>1496</v>
      </c>
      <c r="L800" s="214" t="s">
        <v>1362</v>
      </c>
      <c r="M800" s="215">
        <v>525</v>
      </c>
      <c r="N800" s="234">
        <v>525</v>
      </c>
      <c r="O800" s="234"/>
      <c r="P800" s="234"/>
      <c r="Q800" s="235"/>
      <c r="R800" s="219" t="str">
        <f t="shared" si="12"/>
        <v/>
      </c>
    </row>
    <row r="801" spans="1:18">
      <c r="A801" s="208">
        <v>19001800</v>
      </c>
      <c r="B801" s="209">
        <v>20001800</v>
      </c>
      <c r="C801" s="210"/>
      <c r="D801" s="210"/>
      <c r="E801" s="230" t="s">
        <v>1357</v>
      </c>
      <c r="F801" s="230" t="s">
        <v>168</v>
      </c>
      <c r="G801" s="231" t="s">
        <v>1358</v>
      </c>
      <c r="H801" s="231" t="s">
        <v>1434</v>
      </c>
      <c r="I801" s="232" t="s">
        <v>1497</v>
      </c>
      <c r="J801" s="233"/>
      <c r="K801" s="212" t="s">
        <v>1498</v>
      </c>
      <c r="L801" s="214" t="s">
        <v>1362</v>
      </c>
      <c r="M801" s="215">
        <v>577</v>
      </c>
      <c r="N801" s="234">
        <v>577</v>
      </c>
      <c r="O801" s="234"/>
      <c r="P801" s="234"/>
      <c r="Q801" s="235"/>
      <c r="R801" s="219" t="str">
        <f t="shared" si="12"/>
        <v/>
      </c>
    </row>
    <row r="802" spans="1:18">
      <c r="A802" s="208">
        <v>19001801</v>
      </c>
      <c r="B802" s="209">
        <v>20001801</v>
      </c>
      <c r="C802" s="210"/>
      <c r="D802" s="210"/>
      <c r="E802" s="230" t="s">
        <v>1357</v>
      </c>
      <c r="F802" s="230" t="s">
        <v>168</v>
      </c>
      <c r="G802" s="231" t="s">
        <v>1358</v>
      </c>
      <c r="H802" s="231" t="s">
        <v>1434</v>
      </c>
      <c r="I802" s="232" t="s">
        <v>1499</v>
      </c>
      <c r="J802" s="233"/>
      <c r="K802" s="212" t="s">
        <v>1500</v>
      </c>
      <c r="L802" s="214" t="s">
        <v>1362</v>
      </c>
      <c r="M802" s="215">
        <v>525</v>
      </c>
      <c r="N802" s="234">
        <v>525</v>
      </c>
      <c r="O802" s="234"/>
      <c r="P802" s="234"/>
      <c r="Q802" s="235"/>
      <c r="R802" s="219" t="str">
        <f t="shared" si="12"/>
        <v/>
      </c>
    </row>
    <row r="803" spans="1:18">
      <c r="A803" s="208">
        <v>19001802</v>
      </c>
      <c r="B803" s="209">
        <v>20001802</v>
      </c>
      <c r="C803" s="210"/>
      <c r="D803" s="210"/>
      <c r="E803" s="230" t="s">
        <v>1357</v>
      </c>
      <c r="F803" s="230" t="s">
        <v>168</v>
      </c>
      <c r="G803" s="231" t="s">
        <v>1358</v>
      </c>
      <c r="H803" s="231" t="s">
        <v>1434</v>
      </c>
      <c r="I803" s="232" t="s">
        <v>1501</v>
      </c>
      <c r="J803" s="233"/>
      <c r="K803" s="212" t="s">
        <v>1502</v>
      </c>
      <c r="L803" s="214" t="s">
        <v>1362</v>
      </c>
      <c r="M803" s="215">
        <v>873364</v>
      </c>
      <c r="N803" s="234">
        <v>873364</v>
      </c>
      <c r="O803" s="234"/>
      <c r="P803" s="234"/>
      <c r="Q803" s="235"/>
      <c r="R803" s="219" t="str">
        <f t="shared" si="12"/>
        <v/>
      </c>
    </row>
    <row r="804" spans="1:18">
      <c r="A804" s="208">
        <v>19001803</v>
      </c>
      <c r="B804" s="209">
        <v>20001803</v>
      </c>
      <c r="C804" s="210"/>
      <c r="D804" s="210"/>
      <c r="E804" s="230" t="s">
        <v>1357</v>
      </c>
      <c r="F804" s="230" t="s">
        <v>168</v>
      </c>
      <c r="G804" s="231" t="s">
        <v>1358</v>
      </c>
      <c r="H804" s="231" t="s">
        <v>1434</v>
      </c>
      <c r="I804" s="232" t="s">
        <v>1503</v>
      </c>
      <c r="J804" s="233"/>
      <c r="K804" s="212" t="s">
        <v>1504</v>
      </c>
      <c r="L804" s="214" t="s">
        <v>1362</v>
      </c>
      <c r="M804" s="215">
        <v>102990</v>
      </c>
      <c r="N804" s="234">
        <v>102990</v>
      </c>
      <c r="O804" s="234"/>
      <c r="P804" s="234"/>
      <c r="Q804" s="235"/>
      <c r="R804" s="219" t="str">
        <f t="shared" si="12"/>
        <v/>
      </c>
    </row>
    <row r="805" spans="1:18">
      <c r="A805" s="208">
        <v>19001804</v>
      </c>
      <c r="B805" s="209">
        <v>20001804</v>
      </c>
      <c r="C805" s="210"/>
      <c r="D805" s="210"/>
      <c r="E805" s="230" t="s">
        <v>1357</v>
      </c>
      <c r="F805" s="230" t="s">
        <v>168</v>
      </c>
      <c r="G805" s="231" t="s">
        <v>1358</v>
      </c>
      <c r="H805" s="231" t="s">
        <v>1434</v>
      </c>
      <c r="I805" s="232" t="s">
        <v>1505</v>
      </c>
      <c r="J805" s="233"/>
      <c r="K805" s="212" t="s">
        <v>1506</v>
      </c>
      <c r="L805" s="214" t="s">
        <v>1362</v>
      </c>
      <c r="M805" s="215">
        <v>341504</v>
      </c>
      <c r="N805" s="234">
        <v>341504</v>
      </c>
      <c r="O805" s="234"/>
      <c r="P805" s="234"/>
      <c r="Q805" s="235"/>
      <c r="R805" s="219" t="str">
        <f t="shared" si="12"/>
        <v/>
      </c>
    </row>
    <row r="806" spans="1:18">
      <c r="A806" s="208">
        <v>19001805</v>
      </c>
      <c r="B806" s="209">
        <v>20001805</v>
      </c>
      <c r="C806" s="210"/>
      <c r="D806" s="210"/>
      <c r="E806" s="230" t="s">
        <v>1357</v>
      </c>
      <c r="F806" s="230" t="s">
        <v>168</v>
      </c>
      <c r="G806" s="231" t="s">
        <v>1358</v>
      </c>
      <c r="H806" s="231" t="s">
        <v>1434</v>
      </c>
      <c r="I806" s="232" t="s">
        <v>1507</v>
      </c>
      <c r="J806" s="233"/>
      <c r="K806" s="212" t="s">
        <v>1508</v>
      </c>
      <c r="L806" s="214" t="s">
        <v>1362</v>
      </c>
      <c r="M806" s="215">
        <v>4120</v>
      </c>
      <c r="N806" s="234">
        <v>4120</v>
      </c>
      <c r="O806" s="234"/>
      <c r="P806" s="234"/>
      <c r="Q806" s="235"/>
      <c r="R806" s="219" t="str">
        <f t="shared" si="12"/>
        <v/>
      </c>
    </row>
    <row r="807" spans="1:18">
      <c r="A807" s="208">
        <v>19001806</v>
      </c>
      <c r="B807" s="209">
        <v>20001806</v>
      </c>
      <c r="C807" s="210"/>
      <c r="D807" s="210"/>
      <c r="E807" s="230" t="s">
        <v>1357</v>
      </c>
      <c r="F807" s="230" t="s">
        <v>168</v>
      </c>
      <c r="G807" s="231" t="s">
        <v>1358</v>
      </c>
      <c r="H807" s="231" t="s">
        <v>1434</v>
      </c>
      <c r="I807" s="232" t="s">
        <v>1509</v>
      </c>
      <c r="J807" s="233"/>
      <c r="K807" s="212" t="s">
        <v>1510</v>
      </c>
      <c r="L807" s="214" t="s">
        <v>1362</v>
      </c>
      <c r="M807" s="215">
        <v>308970</v>
      </c>
      <c r="N807" s="234">
        <v>308970</v>
      </c>
      <c r="O807" s="234"/>
      <c r="P807" s="234"/>
      <c r="Q807" s="235"/>
      <c r="R807" s="219" t="str">
        <f t="shared" si="12"/>
        <v/>
      </c>
    </row>
    <row r="808" spans="1:18">
      <c r="A808" s="208">
        <v>19001807</v>
      </c>
      <c r="B808" s="209">
        <v>20001807</v>
      </c>
      <c r="C808" s="210"/>
      <c r="D808" s="210"/>
      <c r="E808" s="230" t="s">
        <v>1357</v>
      </c>
      <c r="F808" s="230" t="s">
        <v>168</v>
      </c>
      <c r="G808" s="231" t="s">
        <v>1358</v>
      </c>
      <c r="H808" s="231" t="s">
        <v>1434</v>
      </c>
      <c r="I808" s="232" t="s">
        <v>1511</v>
      </c>
      <c r="J808" s="233"/>
      <c r="K808" s="212" t="s">
        <v>1512</v>
      </c>
      <c r="L808" s="214" t="s">
        <v>1362</v>
      </c>
      <c r="M808" s="215">
        <v>2167844</v>
      </c>
      <c r="N808" s="234">
        <v>2167844</v>
      </c>
      <c r="O808" s="234"/>
      <c r="P808" s="234"/>
      <c r="Q808" s="235"/>
      <c r="R808" s="219" t="str">
        <f t="shared" si="12"/>
        <v/>
      </c>
    </row>
    <row r="809" spans="1:18">
      <c r="A809" s="208">
        <v>19001808</v>
      </c>
      <c r="B809" s="209">
        <v>20001808</v>
      </c>
      <c r="C809" s="210"/>
      <c r="D809" s="210"/>
      <c r="E809" s="230" t="s">
        <v>1357</v>
      </c>
      <c r="F809" s="230" t="s">
        <v>168</v>
      </c>
      <c r="G809" s="231" t="s">
        <v>1358</v>
      </c>
      <c r="H809" s="231" t="s">
        <v>1434</v>
      </c>
      <c r="I809" s="232" t="s">
        <v>1513</v>
      </c>
      <c r="J809" s="233"/>
      <c r="K809" s="212" t="s">
        <v>1514</v>
      </c>
      <c r="L809" s="214" t="s">
        <v>1362</v>
      </c>
      <c r="M809" s="215">
        <v>17416</v>
      </c>
      <c r="N809" s="234">
        <v>17416</v>
      </c>
      <c r="O809" s="234"/>
      <c r="P809" s="234"/>
      <c r="Q809" s="235"/>
      <c r="R809" s="219" t="str">
        <f t="shared" si="12"/>
        <v/>
      </c>
    </row>
    <row r="810" spans="1:18">
      <c r="A810" s="208">
        <v>19001809</v>
      </c>
      <c r="B810" s="209">
        <v>20001809</v>
      </c>
      <c r="C810" s="210"/>
      <c r="D810" s="210"/>
      <c r="E810" s="230" t="s">
        <v>1357</v>
      </c>
      <c r="F810" s="230" t="s">
        <v>168</v>
      </c>
      <c r="G810" s="231" t="s">
        <v>1358</v>
      </c>
      <c r="H810" s="231" t="s">
        <v>1434</v>
      </c>
      <c r="I810" s="232" t="s">
        <v>1515</v>
      </c>
      <c r="J810" s="233"/>
      <c r="K810" s="212" t="s">
        <v>1516</v>
      </c>
      <c r="L810" s="214" t="s">
        <v>1362</v>
      </c>
      <c r="M810" s="215">
        <v>341504</v>
      </c>
      <c r="N810" s="234">
        <v>341504</v>
      </c>
      <c r="O810" s="234"/>
      <c r="P810" s="234"/>
      <c r="Q810" s="235"/>
      <c r="R810" s="219" t="str">
        <f t="shared" si="12"/>
        <v/>
      </c>
    </row>
    <row r="811" spans="1:18">
      <c r="A811" s="208">
        <v>19001810</v>
      </c>
      <c r="B811" s="209">
        <v>20001810</v>
      </c>
      <c r="C811" s="210"/>
      <c r="D811" s="210"/>
      <c r="E811" s="230" t="s">
        <v>1357</v>
      </c>
      <c r="F811" s="230" t="s">
        <v>168</v>
      </c>
      <c r="G811" s="231" t="s">
        <v>1358</v>
      </c>
      <c r="H811" s="231" t="s">
        <v>1434</v>
      </c>
      <c r="I811" s="232" t="s">
        <v>1517</v>
      </c>
      <c r="J811" s="233"/>
      <c r="K811" s="212" t="s">
        <v>1518</v>
      </c>
      <c r="L811" s="214" t="s">
        <v>1362</v>
      </c>
      <c r="M811" s="215">
        <v>1298</v>
      </c>
      <c r="N811" s="234">
        <v>1298</v>
      </c>
      <c r="O811" s="234"/>
      <c r="P811" s="234"/>
      <c r="Q811" s="235"/>
      <c r="R811" s="219" t="str">
        <f t="shared" si="12"/>
        <v/>
      </c>
    </row>
    <row r="812" spans="1:18">
      <c r="A812" s="208">
        <v>19001811</v>
      </c>
      <c r="B812" s="209">
        <v>20001811</v>
      </c>
      <c r="C812" s="210"/>
      <c r="D812" s="210"/>
      <c r="E812" s="230" t="s">
        <v>1357</v>
      </c>
      <c r="F812" s="230" t="s">
        <v>168</v>
      </c>
      <c r="G812" s="231" t="s">
        <v>1358</v>
      </c>
      <c r="H812" s="231" t="s">
        <v>1434</v>
      </c>
      <c r="I812" s="232" t="s">
        <v>1519</v>
      </c>
      <c r="J812" s="233"/>
      <c r="K812" s="212" t="s">
        <v>1520</v>
      </c>
      <c r="L812" s="214" t="s">
        <v>1362</v>
      </c>
      <c r="M812" s="215">
        <v>1128</v>
      </c>
      <c r="N812" s="234">
        <v>1128</v>
      </c>
      <c r="O812" s="234"/>
      <c r="P812" s="234"/>
      <c r="Q812" s="235"/>
      <c r="R812" s="219" t="str">
        <f t="shared" si="12"/>
        <v/>
      </c>
    </row>
    <row r="813" spans="1:18">
      <c r="A813" s="208">
        <v>19001812</v>
      </c>
      <c r="B813" s="209">
        <v>20001812</v>
      </c>
      <c r="C813" s="210"/>
      <c r="D813" s="210"/>
      <c r="E813" s="230" t="s">
        <v>1357</v>
      </c>
      <c r="F813" s="230" t="s">
        <v>168</v>
      </c>
      <c r="G813" s="231" t="s">
        <v>1358</v>
      </c>
      <c r="H813" s="231" t="s">
        <v>1434</v>
      </c>
      <c r="I813" s="232" t="s">
        <v>1521</v>
      </c>
      <c r="J813" s="233"/>
      <c r="K813" s="212" t="s">
        <v>1522</v>
      </c>
      <c r="L813" s="214" t="s">
        <v>1362</v>
      </c>
      <c r="M813" s="215">
        <v>205980</v>
      </c>
      <c r="N813" s="234">
        <v>205980</v>
      </c>
      <c r="O813" s="234"/>
      <c r="P813" s="234"/>
      <c r="Q813" s="235"/>
      <c r="R813" s="219" t="str">
        <f t="shared" si="12"/>
        <v/>
      </c>
    </row>
    <row r="814" spans="1:18">
      <c r="A814" s="208">
        <v>19001813</v>
      </c>
      <c r="B814" s="209">
        <v>20001813</v>
      </c>
      <c r="C814" s="210"/>
      <c r="D814" s="210"/>
      <c r="E814" s="230" t="s">
        <v>1357</v>
      </c>
      <c r="F814" s="230" t="s">
        <v>168</v>
      </c>
      <c r="G814" s="231" t="s">
        <v>1358</v>
      </c>
      <c r="H814" s="231" t="s">
        <v>1434</v>
      </c>
      <c r="I814" s="232" t="s">
        <v>1523</v>
      </c>
      <c r="J814" s="233"/>
      <c r="K814" s="212" t="s">
        <v>1524</v>
      </c>
      <c r="L814" s="214" t="s">
        <v>1362</v>
      </c>
      <c r="M814" s="215">
        <v>414915</v>
      </c>
      <c r="N814" s="234">
        <v>414915</v>
      </c>
      <c r="O814" s="234"/>
      <c r="P814" s="234"/>
      <c r="Q814" s="235"/>
      <c r="R814" s="219" t="str">
        <f t="shared" si="12"/>
        <v/>
      </c>
    </row>
    <row r="815" spans="1:18">
      <c r="A815" s="208">
        <v>19001814</v>
      </c>
      <c r="B815" s="209">
        <v>20001814</v>
      </c>
      <c r="C815" s="210"/>
      <c r="D815" s="210"/>
      <c r="E815" s="230" t="s">
        <v>1357</v>
      </c>
      <c r="F815" s="230" t="s">
        <v>168</v>
      </c>
      <c r="G815" s="231" t="s">
        <v>1358</v>
      </c>
      <c r="H815" s="231" t="s">
        <v>1434</v>
      </c>
      <c r="I815" s="232" t="s">
        <v>1525</v>
      </c>
      <c r="J815" s="233"/>
      <c r="K815" s="212" t="s">
        <v>1526</v>
      </c>
      <c r="L815" s="214" t="s">
        <v>1362</v>
      </c>
      <c r="M815" s="215">
        <v>414915</v>
      </c>
      <c r="N815" s="234">
        <v>414915</v>
      </c>
      <c r="O815" s="234"/>
      <c r="P815" s="234"/>
      <c r="Q815" s="235"/>
      <c r="R815" s="219" t="str">
        <f t="shared" si="12"/>
        <v/>
      </c>
    </row>
    <row r="816" spans="1:18">
      <c r="A816" s="208">
        <v>19001815</v>
      </c>
      <c r="B816" s="209">
        <v>20001815</v>
      </c>
      <c r="C816" s="210"/>
      <c r="D816" s="210"/>
      <c r="E816" s="230" t="s">
        <v>1357</v>
      </c>
      <c r="F816" s="230" t="s">
        <v>168</v>
      </c>
      <c r="G816" s="231" t="s">
        <v>1358</v>
      </c>
      <c r="H816" s="231" t="s">
        <v>1434</v>
      </c>
      <c r="I816" s="232" t="s">
        <v>1527</v>
      </c>
      <c r="J816" s="233"/>
      <c r="K816" s="212" t="s">
        <v>1528</v>
      </c>
      <c r="L816" s="214" t="s">
        <v>1362</v>
      </c>
      <c r="M816" s="215">
        <v>1230</v>
      </c>
      <c r="N816" s="234">
        <v>1230</v>
      </c>
      <c r="O816" s="234"/>
      <c r="P816" s="234"/>
      <c r="Q816" s="235"/>
      <c r="R816" s="219" t="str">
        <f t="shared" si="12"/>
        <v/>
      </c>
    </row>
    <row r="817" spans="1:18">
      <c r="A817" s="208">
        <v>19001816</v>
      </c>
      <c r="B817" s="209">
        <v>20001816</v>
      </c>
      <c r="C817" s="210"/>
      <c r="D817" s="210"/>
      <c r="E817" s="230" t="s">
        <v>1357</v>
      </c>
      <c r="F817" s="230" t="s">
        <v>168</v>
      </c>
      <c r="G817" s="231" t="s">
        <v>1358</v>
      </c>
      <c r="H817" s="231" t="s">
        <v>1434</v>
      </c>
      <c r="I817" s="232" t="s">
        <v>1529</v>
      </c>
      <c r="J817" s="233"/>
      <c r="K817" s="212" t="s">
        <v>1530</v>
      </c>
      <c r="L817" s="214" t="s">
        <v>1362</v>
      </c>
      <c r="M817" s="215">
        <v>3985</v>
      </c>
      <c r="N817" s="234">
        <v>3985</v>
      </c>
      <c r="O817" s="234"/>
      <c r="P817" s="234"/>
      <c r="Q817" s="235"/>
      <c r="R817" s="219" t="str">
        <f t="shared" si="12"/>
        <v/>
      </c>
    </row>
    <row r="818" spans="1:18">
      <c r="A818" s="208">
        <v>19001817</v>
      </c>
      <c r="B818" s="209">
        <v>20001817</v>
      </c>
      <c r="C818" s="210"/>
      <c r="D818" s="210"/>
      <c r="E818" s="230" t="s">
        <v>1357</v>
      </c>
      <c r="F818" s="230" t="s">
        <v>168</v>
      </c>
      <c r="G818" s="231" t="s">
        <v>1358</v>
      </c>
      <c r="H818" s="231" t="s">
        <v>1434</v>
      </c>
      <c r="I818" s="232" t="s">
        <v>1531</v>
      </c>
      <c r="J818" s="233"/>
      <c r="K818" s="212" t="s">
        <v>1532</v>
      </c>
      <c r="L818" s="214" t="s">
        <v>1362</v>
      </c>
      <c r="M818" s="215">
        <v>411959</v>
      </c>
      <c r="N818" s="234">
        <v>411959</v>
      </c>
      <c r="O818" s="234"/>
      <c r="P818" s="234"/>
      <c r="Q818" s="235"/>
      <c r="R818" s="219" t="str">
        <f t="shared" si="12"/>
        <v/>
      </c>
    </row>
    <row r="819" spans="1:18">
      <c r="A819" s="208">
        <v>19001818</v>
      </c>
      <c r="B819" s="209">
        <v>20001818</v>
      </c>
      <c r="C819" s="210"/>
      <c r="D819" s="210"/>
      <c r="E819" s="230" t="s">
        <v>1357</v>
      </c>
      <c r="F819" s="230" t="s">
        <v>168</v>
      </c>
      <c r="G819" s="231" t="s">
        <v>1358</v>
      </c>
      <c r="H819" s="231" t="s">
        <v>1434</v>
      </c>
      <c r="I819" s="232" t="s">
        <v>1533</v>
      </c>
      <c r="J819" s="233"/>
      <c r="K819" s="212" t="s">
        <v>1534</v>
      </c>
      <c r="L819" s="214" t="s">
        <v>1362</v>
      </c>
      <c r="M819" s="215">
        <v>205980</v>
      </c>
      <c r="N819" s="234">
        <v>205980</v>
      </c>
      <c r="O819" s="234"/>
      <c r="P819" s="234"/>
      <c r="Q819" s="235"/>
      <c r="R819" s="219" t="str">
        <f t="shared" si="12"/>
        <v/>
      </c>
    </row>
    <row r="820" spans="1:18">
      <c r="A820" s="208">
        <v>19001819</v>
      </c>
      <c r="B820" s="209">
        <v>20001819</v>
      </c>
      <c r="C820" s="210"/>
      <c r="D820" s="210"/>
      <c r="E820" s="230" t="s">
        <v>1357</v>
      </c>
      <c r="F820" s="230" t="s">
        <v>168</v>
      </c>
      <c r="G820" s="231" t="s">
        <v>1358</v>
      </c>
      <c r="H820" s="231" t="s">
        <v>1434</v>
      </c>
      <c r="I820" s="232" t="s">
        <v>1535</v>
      </c>
      <c r="J820" s="233"/>
      <c r="K820" s="212" t="s">
        <v>1536</v>
      </c>
      <c r="L820" s="214" t="s">
        <v>1362</v>
      </c>
      <c r="M820" s="215">
        <v>522872</v>
      </c>
      <c r="N820" s="234">
        <v>522872</v>
      </c>
      <c r="O820" s="234"/>
      <c r="P820" s="234"/>
      <c r="Q820" s="235"/>
      <c r="R820" s="219" t="str">
        <f t="shared" si="12"/>
        <v/>
      </c>
    </row>
    <row r="821" spans="1:18">
      <c r="A821" s="208">
        <v>19001820</v>
      </c>
      <c r="B821" s="209">
        <v>20001820</v>
      </c>
      <c r="C821" s="210"/>
      <c r="D821" s="210"/>
      <c r="E821" s="230" t="s">
        <v>1357</v>
      </c>
      <c r="F821" s="230" t="s">
        <v>168</v>
      </c>
      <c r="G821" s="231" t="s">
        <v>1358</v>
      </c>
      <c r="H821" s="231" t="s">
        <v>1434</v>
      </c>
      <c r="I821" s="232" t="s">
        <v>1537</v>
      </c>
      <c r="J821" s="233"/>
      <c r="K821" s="212" t="s">
        <v>1538</v>
      </c>
      <c r="L821" s="214" t="s">
        <v>1362</v>
      </c>
      <c r="M821" s="215">
        <v>117439</v>
      </c>
      <c r="N821" s="234">
        <v>117439</v>
      </c>
      <c r="O821" s="234"/>
      <c r="P821" s="234"/>
      <c r="Q821" s="235"/>
      <c r="R821" s="219" t="str">
        <f t="shared" si="12"/>
        <v/>
      </c>
    </row>
    <row r="822" spans="1:18">
      <c r="A822" s="208">
        <v>19001821</v>
      </c>
      <c r="B822" s="209">
        <v>20001821</v>
      </c>
      <c r="C822" s="210"/>
      <c r="D822" s="210"/>
      <c r="E822" s="230" t="s">
        <v>1357</v>
      </c>
      <c r="F822" s="230" t="s">
        <v>168</v>
      </c>
      <c r="G822" s="231" t="s">
        <v>1358</v>
      </c>
      <c r="H822" s="231" t="s">
        <v>1434</v>
      </c>
      <c r="I822" s="232" t="s">
        <v>1539</v>
      </c>
      <c r="J822" s="233"/>
      <c r="K822" s="212" t="s">
        <v>1540</v>
      </c>
      <c r="L822" s="214" t="s">
        <v>1362</v>
      </c>
      <c r="M822" s="215">
        <v>864744</v>
      </c>
      <c r="N822" s="234">
        <v>864744</v>
      </c>
      <c r="O822" s="234"/>
      <c r="P822" s="234"/>
      <c r="Q822" s="235"/>
      <c r="R822" s="219" t="str">
        <f t="shared" si="12"/>
        <v/>
      </c>
    </row>
    <row r="823" spans="1:18">
      <c r="A823" s="208">
        <v>19001822</v>
      </c>
      <c r="B823" s="209">
        <v>20001822</v>
      </c>
      <c r="C823" s="210"/>
      <c r="D823" s="210"/>
      <c r="E823" s="230" t="s">
        <v>1357</v>
      </c>
      <c r="F823" s="230" t="s">
        <v>168</v>
      </c>
      <c r="G823" s="231" t="s">
        <v>1358</v>
      </c>
      <c r="H823" s="231" t="s">
        <v>1434</v>
      </c>
      <c r="I823" s="232" t="s">
        <v>1541</v>
      </c>
      <c r="J823" s="233"/>
      <c r="K823" s="212" t="s">
        <v>1542</v>
      </c>
      <c r="L823" s="214" t="s">
        <v>1362</v>
      </c>
      <c r="M823" s="215">
        <v>1513086</v>
      </c>
      <c r="N823" s="234">
        <v>1513086</v>
      </c>
      <c r="O823" s="234"/>
      <c r="P823" s="234"/>
      <c r="Q823" s="235"/>
      <c r="R823" s="219" t="str">
        <f t="shared" si="12"/>
        <v/>
      </c>
    </row>
    <row r="824" spans="1:18">
      <c r="A824" s="208">
        <v>19001823</v>
      </c>
      <c r="B824" s="209">
        <v>20001823</v>
      </c>
      <c r="C824" s="210"/>
      <c r="D824" s="210"/>
      <c r="E824" s="230" t="s">
        <v>1357</v>
      </c>
      <c r="F824" s="230" t="s">
        <v>168</v>
      </c>
      <c r="G824" s="231" t="s">
        <v>1358</v>
      </c>
      <c r="H824" s="231" t="s">
        <v>1543</v>
      </c>
      <c r="I824" s="232" t="s">
        <v>1544</v>
      </c>
      <c r="J824" s="233"/>
      <c r="K824" s="212" t="s">
        <v>1545</v>
      </c>
      <c r="L824" s="214" t="s">
        <v>1362</v>
      </c>
      <c r="M824" s="215">
        <v>24718</v>
      </c>
      <c r="N824" s="234">
        <v>24718</v>
      </c>
      <c r="O824" s="234"/>
      <c r="P824" s="234"/>
      <c r="Q824" s="235"/>
      <c r="R824" s="219" t="str">
        <f t="shared" si="12"/>
        <v/>
      </c>
    </row>
    <row r="825" spans="1:18">
      <c r="A825" s="208">
        <v>19001824</v>
      </c>
      <c r="B825" s="209">
        <v>20001824</v>
      </c>
      <c r="C825" s="210"/>
      <c r="D825" s="210"/>
      <c r="E825" s="230" t="s">
        <v>1357</v>
      </c>
      <c r="F825" s="230" t="s">
        <v>168</v>
      </c>
      <c r="G825" s="231" t="s">
        <v>1358</v>
      </c>
      <c r="H825" s="231" t="s">
        <v>1543</v>
      </c>
      <c r="I825" s="232" t="s">
        <v>1546</v>
      </c>
      <c r="J825" s="233"/>
      <c r="K825" s="212" t="s">
        <v>1547</v>
      </c>
      <c r="L825" s="214" t="s">
        <v>1362</v>
      </c>
      <c r="M825" s="215">
        <v>1615163</v>
      </c>
      <c r="N825" s="234">
        <v>1615163</v>
      </c>
      <c r="O825" s="234"/>
      <c r="P825" s="234"/>
      <c r="Q825" s="235"/>
      <c r="R825" s="219" t="str">
        <f t="shared" si="12"/>
        <v/>
      </c>
    </row>
    <row r="826" spans="1:18">
      <c r="A826" s="208">
        <v>19001825</v>
      </c>
      <c r="B826" s="209">
        <v>20001825</v>
      </c>
      <c r="C826" s="210"/>
      <c r="D826" s="210"/>
      <c r="E826" s="230" t="s">
        <v>1357</v>
      </c>
      <c r="F826" s="230" t="s">
        <v>168</v>
      </c>
      <c r="G826" s="231" t="s">
        <v>1358</v>
      </c>
      <c r="H826" s="231" t="s">
        <v>1543</v>
      </c>
      <c r="I826" s="232" t="s">
        <v>1548</v>
      </c>
      <c r="J826" s="233"/>
      <c r="K826" s="212" t="s">
        <v>1549</v>
      </c>
      <c r="L826" s="214" t="s">
        <v>1362</v>
      </c>
      <c r="M826" s="215">
        <v>1321991</v>
      </c>
      <c r="N826" s="234">
        <v>1321991</v>
      </c>
      <c r="O826" s="234"/>
      <c r="P826" s="234"/>
      <c r="Q826" s="235"/>
      <c r="R826" s="219" t="str">
        <f t="shared" si="12"/>
        <v/>
      </c>
    </row>
    <row r="827" spans="1:18">
      <c r="A827" s="208">
        <v>19001826</v>
      </c>
      <c r="B827" s="209">
        <v>20001826</v>
      </c>
      <c r="C827" s="210"/>
      <c r="D827" s="210"/>
      <c r="E827" s="230" t="s">
        <v>1357</v>
      </c>
      <c r="F827" s="230" t="s">
        <v>168</v>
      </c>
      <c r="G827" s="231" t="s">
        <v>1358</v>
      </c>
      <c r="H827" s="231" t="s">
        <v>1543</v>
      </c>
      <c r="I827" s="232" t="s">
        <v>1550</v>
      </c>
      <c r="J827" s="233"/>
      <c r="K827" s="212" t="s">
        <v>1551</v>
      </c>
      <c r="L827" s="214" t="s">
        <v>1362</v>
      </c>
      <c r="M827" s="215">
        <v>497526</v>
      </c>
      <c r="N827" s="234">
        <v>497526</v>
      </c>
      <c r="O827" s="234"/>
      <c r="P827" s="234"/>
      <c r="Q827" s="235"/>
      <c r="R827" s="219" t="str">
        <f t="shared" si="12"/>
        <v/>
      </c>
    </row>
    <row r="828" spans="1:18">
      <c r="A828" s="208">
        <v>19001827</v>
      </c>
      <c r="B828" s="209">
        <v>20001827</v>
      </c>
      <c r="C828" s="210"/>
      <c r="D828" s="210"/>
      <c r="E828" s="230" t="s">
        <v>1357</v>
      </c>
      <c r="F828" s="230" t="s">
        <v>168</v>
      </c>
      <c r="G828" s="231" t="s">
        <v>1358</v>
      </c>
      <c r="H828" s="231" t="s">
        <v>1543</v>
      </c>
      <c r="I828" s="232" t="s">
        <v>1552</v>
      </c>
      <c r="J828" s="233"/>
      <c r="K828" s="212" t="s">
        <v>1553</v>
      </c>
      <c r="L828" s="214" t="s">
        <v>1362</v>
      </c>
      <c r="M828" s="215">
        <v>1489246</v>
      </c>
      <c r="N828" s="234">
        <v>1489246</v>
      </c>
      <c r="O828" s="234"/>
      <c r="P828" s="234"/>
      <c r="Q828" s="235"/>
      <c r="R828" s="219" t="str">
        <f t="shared" si="12"/>
        <v/>
      </c>
    </row>
    <row r="829" spans="1:18">
      <c r="A829" s="208">
        <v>19001828</v>
      </c>
      <c r="B829" s="209">
        <v>20001828</v>
      </c>
      <c r="C829" s="210"/>
      <c r="D829" s="210"/>
      <c r="E829" s="230" t="s">
        <v>1357</v>
      </c>
      <c r="F829" s="230" t="s">
        <v>168</v>
      </c>
      <c r="G829" s="231" t="s">
        <v>1358</v>
      </c>
      <c r="H829" s="231" t="s">
        <v>1543</v>
      </c>
      <c r="I829" s="232" t="s">
        <v>1554</v>
      </c>
      <c r="J829" s="233"/>
      <c r="K829" s="212" t="s">
        <v>1555</v>
      </c>
      <c r="L829" s="214" t="s">
        <v>1362</v>
      </c>
      <c r="M829" s="215">
        <v>554141</v>
      </c>
      <c r="N829" s="234">
        <v>554141</v>
      </c>
      <c r="O829" s="234"/>
      <c r="P829" s="234"/>
      <c r="Q829" s="235"/>
      <c r="R829" s="219" t="str">
        <f t="shared" si="12"/>
        <v/>
      </c>
    </row>
    <row r="830" spans="1:18">
      <c r="A830" s="208">
        <v>19001829</v>
      </c>
      <c r="B830" s="209">
        <v>20001829</v>
      </c>
      <c r="C830" s="210"/>
      <c r="D830" s="210"/>
      <c r="E830" s="230" t="s">
        <v>1357</v>
      </c>
      <c r="F830" s="230" t="s">
        <v>168</v>
      </c>
      <c r="G830" s="231" t="s">
        <v>1358</v>
      </c>
      <c r="H830" s="231" t="s">
        <v>1556</v>
      </c>
      <c r="I830" s="232" t="s">
        <v>1557</v>
      </c>
      <c r="J830" s="233"/>
      <c r="K830" s="212" t="s">
        <v>1558</v>
      </c>
      <c r="L830" s="214" t="s">
        <v>1362</v>
      </c>
      <c r="M830" s="215">
        <v>275568</v>
      </c>
      <c r="N830" s="234">
        <v>275568</v>
      </c>
      <c r="O830" s="234"/>
      <c r="P830" s="234"/>
      <c r="Q830" s="235"/>
      <c r="R830" s="219" t="str">
        <f t="shared" si="12"/>
        <v/>
      </c>
    </row>
    <row r="831" spans="1:18">
      <c r="A831" s="208">
        <v>19001830</v>
      </c>
      <c r="B831" s="209">
        <v>20001830</v>
      </c>
      <c r="C831" s="210"/>
      <c r="D831" s="210"/>
      <c r="E831" s="230" t="s">
        <v>1357</v>
      </c>
      <c r="F831" s="230" t="s">
        <v>168</v>
      </c>
      <c r="G831" s="231" t="s">
        <v>1358</v>
      </c>
      <c r="H831" s="231" t="s">
        <v>1556</v>
      </c>
      <c r="I831" s="232" t="s">
        <v>1559</v>
      </c>
      <c r="J831" s="233"/>
      <c r="K831" s="212" t="s">
        <v>1560</v>
      </c>
      <c r="L831" s="214" t="s">
        <v>1362</v>
      </c>
      <c r="M831" s="215">
        <v>1092630</v>
      </c>
      <c r="N831" s="234">
        <v>1092630</v>
      </c>
      <c r="O831" s="234"/>
      <c r="P831" s="234"/>
      <c r="Q831" s="235"/>
      <c r="R831" s="219" t="str">
        <f t="shared" si="12"/>
        <v/>
      </c>
    </row>
    <row r="832" spans="1:18">
      <c r="A832" s="208">
        <v>19001831</v>
      </c>
      <c r="B832" s="209">
        <v>20001831</v>
      </c>
      <c r="C832" s="210"/>
      <c r="D832" s="210"/>
      <c r="E832" s="230" t="s">
        <v>1357</v>
      </c>
      <c r="F832" s="230" t="s">
        <v>168</v>
      </c>
      <c r="G832" s="231" t="s">
        <v>1561</v>
      </c>
      <c r="H832" s="231" t="s">
        <v>220</v>
      </c>
      <c r="I832" s="232" t="s">
        <v>1562</v>
      </c>
      <c r="J832" s="233"/>
      <c r="K832" s="212" t="s">
        <v>1563</v>
      </c>
      <c r="L832" s="214" t="s">
        <v>1362</v>
      </c>
      <c r="M832" s="215">
        <v>7021026</v>
      </c>
      <c r="N832" s="234">
        <v>7021026</v>
      </c>
      <c r="O832" s="234"/>
      <c r="P832" s="234"/>
      <c r="Q832" s="235"/>
      <c r="R832" s="219" t="str">
        <f t="shared" si="12"/>
        <v/>
      </c>
    </row>
    <row r="833" spans="1:18">
      <c r="A833" s="208">
        <v>19001832</v>
      </c>
      <c r="B833" s="209">
        <v>20001832</v>
      </c>
      <c r="C833" s="210"/>
      <c r="D833" s="210"/>
      <c r="E833" s="230" t="s">
        <v>1357</v>
      </c>
      <c r="F833" s="230" t="s">
        <v>168</v>
      </c>
      <c r="G833" s="231" t="s">
        <v>1561</v>
      </c>
      <c r="H833" s="231" t="s">
        <v>220</v>
      </c>
      <c r="I833" s="232" t="s">
        <v>1564</v>
      </c>
      <c r="J833" s="233"/>
      <c r="K833" s="212" t="s">
        <v>1565</v>
      </c>
      <c r="L833" s="214" t="s">
        <v>1362</v>
      </c>
      <c r="M833" s="215">
        <v>979248</v>
      </c>
      <c r="N833" s="234">
        <v>979248</v>
      </c>
      <c r="O833" s="234"/>
      <c r="P833" s="234"/>
      <c r="Q833" s="235"/>
      <c r="R833" s="219" t="str">
        <f t="shared" si="12"/>
        <v/>
      </c>
    </row>
    <row r="834" spans="1:18">
      <c r="A834" s="208">
        <v>19001833</v>
      </c>
      <c r="B834" s="209">
        <v>20001833</v>
      </c>
      <c r="C834" s="210"/>
      <c r="D834" s="210"/>
      <c r="E834" s="230" t="s">
        <v>1357</v>
      </c>
      <c r="F834" s="230" t="s">
        <v>168</v>
      </c>
      <c r="G834" s="231" t="s">
        <v>1561</v>
      </c>
      <c r="H834" s="231" t="s">
        <v>283</v>
      </c>
      <c r="I834" s="232" t="s">
        <v>1566</v>
      </c>
      <c r="J834" s="233"/>
      <c r="K834" s="212" t="s">
        <v>1567</v>
      </c>
      <c r="L834" s="214" t="s">
        <v>1362</v>
      </c>
      <c r="M834" s="215">
        <v>117247</v>
      </c>
      <c r="N834" s="234">
        <v>117247</v>
      </c>
      <c r="O834" s="234"/>
      <c r="P834" s="234"/>
      <c r="Q834" s="235"/>
      <c r="R834" s="219" t="str">
        <f t="shared" si="12"/>
        <v/>
      </c>
    </row>
    <row r="835" spans="1:18">
      <c r="A835" s="208">
        <v>19001834</v>
      </c>
      <c r="B835" s="209">
        <v>20001834</v>
      </c>
      <c r="C835" s="210"/>
      <c r="D835" s="210"/>
      <c r="E835" s="230" t="s">
        <v>1357</v>
      </c>
      <c r="F835" s="230" t="s">
        <v>168</v>
      </c>
      <c r="G835" s="231" t="s">
        <v>1561</v>
      </c>
      <c r="H835" s="231" t="s">
        <v>283</v>
      </c>
      <c r="I835" s="232" t="s">
        <v>1568</v>
      </c>
      <c r="J835" s="233"/>
      <c r="K835" s="212" t="s">
        <v>1569</v>
      </c>
      <c r="L835" s="214" t="s">
        <v>1362</v>
      </c>
      <c r="M835" s="215">
        <v>1642501</v>
      </c>
      <c r="N835" s="234">
        <v>1642501</v>
      </c>
      <c r="O835" s="234"/>
      <c r="P835" s="234"/>
      <c r="Q835" s="235"/>
      <c r="R835" s="219" t="str">
        <f t="shared" ref="R835:R898" si="13">IF(Q835="유지보수",INT(N835*$T$2*$T$3),IF(Q835="단순정비",INT(N835*$T$2*$T$4),IF(Q835="지장전주",INT(N835*$T$2*$T$5),"")))</f>
        <v/>
      </c>
    </row>
    <row r="836" spans="1:18">
      <c r="A836" s="208">
        <v>19001835</v>
      </c>
      <c r="B836" s="209">
        <v>20001835</v>
      </c>
      <c r="C836" s="210"/>
      <c r="D836" s="210"/>
      <c r="E836" s="230" t="s">
        <v>1357</v>
      </c>
      <c r="F836" s="230" t="s">
        <v>168</v>
      </c>
      <c r="G836" s="231" t="s">
        <v>1561</v>
      </c>
      <c r="H836" s="231" t="s">
        <v>283</v>
      </c>
      <c r="I836" s="232" t="s">
        <v>1570</v>
      </c>
      <c r="J836" s="233"/>
      <c r="K836" s="212" t="s">
        <v>1571</v>
      </c>
      <c r="L836" s="214" t="s">
        <v>1362</v>
      </c>
      <c r="M836" s="215">
        <v>128115</v>
      </c>
      <c r="N836" s="234">
        <v>128115</v>
      </c>
      <c r="O836" s="234"/>
      <c r="P836" s="234"/>
      <c r="Q836" s="235"/>
      <c r="R836" s="219" t="str">
        <f t="shared" si="13"/>
        <v/>
      </c>
    </row>
    <row r="837" spans="1:18">
      <c r="A837" s="208">
        <v>19001836</v>
      </c>
      <c r="B837" s="209">
        <v>20001836</v>
      </c>
      <c r="C837" s="210"/>
      <c r="D837" s="210"/>
      <c r="E837" s="230" t="s">
        <v>1357</v>
      </c>
      <c r="F837" s="230" t="s">
        <v>168</v>
      </c>
      <c r="G837" s="231" t="s">
        <v>1561</v>
      </c>
      <c r="H837" s="231" t="s">
        <v>283</v>
      </c>
      <c r="I837" s="232" t="s">
        <v>1572</v>
      </c>
      <c r="J837" s="233"/>
      <c r="K837" s="212" t="s">
        <v>1573</v>
      </c>
      <c r="L837" s="214" t="s">
        <v>1362</v>
      </c>
      <c r="M837" s="215">
        <v>593920</v>
      </c>
      <c r="N837" s="234">
        <v>593920</v>
      </c>
      <c r="O837" s="234"/>
      <c r="P837" s="234"/>
      <c r="Q837" s="235"/>
      <c r="R837" s="219" t="str">
        <f t="shared" si="13"/>
        <v/>
      </c>
    </row>
    <row r="838" spans="1:18">
      <c r="A838" s="208">
        <v>19001837</v>
      </c>
      <c r="B838" s="209">
        <v>20001837</v>
      </c>
      <c r="C838" s="210"/>
      <c r="D838" s="210"/>
      <c r="E838" s="230" t="s">
        <v>1357</v>
      </c>
      <c r="F838" s="230" t="s">
        <v>168</v>
      </c>
      <c r="G838" s="231" t="s">
        <v>1574</v>
      </c>
      <c r="H838" s="231" t="s">
        <v>1575</v>
      </c>
      <c r="I838" s="232" t="s">
        <v>1576</v>
      </c>
      <c r="J838" s="233"/>
      <c r="K838" s="212" t="s">
        <v>1577</v>
      </c>
      <c r="L838" s="214" t="s">
        <v>1362</v>
      </c>
      <c r="M838" s="215">
        <v>26161</v>
      </c>
      <c r="N838" s="234">
        <v>26161</v>
      </c>
      <c r="O838" s="234"/>
      <c r="P838" s="234"/>
      <c r="Q838" s="235"/>
      <c r="R838" s="219" t="str">
        <f t="shared" si="13"/>
        <v/>
      </c>
    </row>
    <row r="839" spans="1:18">
      <c r="A839" s="208">
        <v>19001838</v>
      </c>
      <c r="B839" s="209">
        <v>20001838</v>
      </c>
      <c r="C839" s="210"/>
      <c r="D839" s="210"/>
      <c r="E839" s="230" t="s">
        <v>1357</v>
      </c>
      <c r="F839" s="230" t="s">
        <v>168</v>
      </c>
      <c r="G839" s="231" t="s">
        <v>1574</v>
      </c>
      <c r="H839" s="231" t="s">
        <v>1575</v>
      </c>
      <c r="I839" s="232" t="s">
        <v>1578</v>
      </c>
      <c r="J839" s="233"/>
      <c r="K839" s="212" t="s">
        <v>1579</v>
      </c>
      <c r="L839" s="214" t="s">
        <v>1362</v>
      </c>
      <c r="M839" s="215">
        <v>635448</v>
      </c>
      <c r="N839" s="234">
        <v>635448</v>
      </c>
      <c r="O839" s="234"/>
      <c r="P839" s="234"/>
      <c r="Q839" s="235"/>
      <c r="R839" s="219" t="str">
        <f t="shared" si="13"/>
        <v/>
      </c>
    </row>
    <row r="840" spans="1:18">
      <c r="A840" s="208">
        <v>19001839</v>
      </c>
      <c r="B840" s="209">
        <v>20001839</v>
      </c>
      <c r="C840" s="210"/>
      <c r="D840" s="210"/>
      <c r="E840" s="230" t="s">
        <v>1357</v>
      </c>
      <c r="F840" s="230" t="s">
        <v>168</v>
      </c>
      <c r="G840" s="231" t="s">
        <v>1574</v>
      </c>
      <c r="H840" s="231" t="s">
        <v>1575</v>
      </c>
      <c r="I840" s="232" t="s">
        <v>1580</v>
      </c>
      <c r="J840" s="233"/>
      <c r="K840" s="212" t="s">
        <v>1581</v>
      </c>
      <c r="L840" s="214" t="s">
        <v>1362</v>
      </c>
      <c r="M840" s="215">
        <v>74291</v>
      </c>
      <c r="N840" s="234">
        <v>74291</v>
      </c>
      <c r="O840" s="234"/>
      <c r="P840" s="234"/>
      <c r="Q840" s="235"/>
      <c r="R840" s="219" t="str">
        <f t="shared" si="13"/>
        <v/>
      </c>
    </row>
    <row r="841" spans="1:18">
      <c r="A841" s="208">
        <v>19001840</v>
      </c>
      <c r="B841" s="209">
        <v>20001840</v>
      </c>
      <c r="C841" s="210"/>
      <c r="D841" s="210"/>
      <c r="E841" s="230" t="s">
        <v>1357</v>
      </c>
      <c r="F841" s="230" t="s">
        <v>168</v>
      </c>
      <c r="G841" s="231" t="s">
        <v>1574</v>
      </c>
      <c r="H841" s="231" t="s">
        <v>1575</v>
      </c>
      <c r="I841" s="236" t="s">
        <v>1582</v>
      </c>
      <c r="J841" s="233"/>
      <c r="K841" s="212" t="s">
        <v>1583</v>
      </c>
      <c r="L841" s="214" t="s">
        <v>1362</v>
      </c>
      <c r="M841" s="215">
        <v>48244</v>
      </c>
      <c r="N841" s="234">
        <v>48244</v>
      </c>
      <c r="O841" s="234"/>
      <c r="P841" s="234"/>
      <c r="Q841" s="235"/>
      <c r="R841" s="219" t="str">
        <f t="shared" si="13"/>
        <v/>
      </c>
    </row>
    <row r="842" spans="1:18">
      <c r="A842" s="208">
        <v>19001841</v>
      </c>
      <c r="B842" s="209">
        <v>20001841</v>
      </c>
      <c r="C842" s="210"/>
      <c r="D842" s="210"/>
      <c r="E842" s="230" t="s">
        <v>1357</v>
      </c>
      <c r="F842" s="230" t="s">
        <v>168</v>
      </c>
      <c r="G842" s="231" t="s">
        <v>1574</v>
      </c>
      <c r="H842" s="231" t="s">
        <v>1575</v>
      </c>
      <c r="I842" s="236" t="s">
        <v>1584</v>
      </c>
      <c r="J842" s="233"/>
      <c r="K842" s="212" t="s">
        <v>1585</v>
      </c>
      <c r="L842" s="214" t="s">
        <v>1362</v>
      </c>
      <c r="M842" s="215">
        <v>33410</v>
      </c>
      <c r="N842" s="234">
        <v>33410</v>
      </c>
      <c r="O842" s="234"/>
      <c r="P842" s="234"/>
      <c r="Q842" s="235"/>
      <c r="R842" s="219" t="str">
        <f t="shared" si="13"/>
        <v/>
      </c>
    </row>
    <row r="843" spans="1:18">
      <c r="A843" s="208">
        <v>19001842</v>
      </c>
      <c r="B843" s="209">
        <v>20001842</v>
      </c>
      <c r="C843" s="210"/>
      <c r="D843" s="210"/>
      <c r="E843" s="230" t="s">
        <v>1357</v>
      </c>
      <c r="F843" s="230" t="s">
        <v>168</v>
      </c>
      <c r="G843" s="231" t="s">
        <v>1574</v>
      </c>
      <c r="H843" s="231" t="s">
        <v>1575</v>
      </c>
      <c r="I843" s="236" t="s">
        <v>1586</v>
      </c>
      <c r="J843" s="233"/>
      <c r="K843" s="212" t="s">
        <v>1587</v>
      </c>
      <c r="L843" s="214" t="s">
        <v>1362</v>
      </c>
      <c r="M843" s="215">
        <v>5079564</v>
      </c>
      <c r="N843" s="234">
        <v>5079564</v>
      </c>
      <c r="O843" s="234"/>
      <c r="P843" s="234"/>
      <c r="Q843" s="235"/>
      <c r="R843" s="219" t="str">
        <f t="shared" si="13"/>
        <v/>
      </c>
    </row>
    <row r="844" spans="1:18">
      <c r="A844" s="208">
        <v>19001843</v>
      </c>
      <c r="B844" s="209">
        <v>20001843</v>
      </c>
      <c r="C844" s="210"/>
      <c r="D844" s="210"/>
      <c r="E844" s="230" t="s">
        <v>1357</v>
      </c>
      <c r="F844" s="230" t="s">
        <v>168</v>
      </c>
      <c r="G844" s="231" t="s">
        <v>1574</v>
      </c>
      <c r="H844" s="231" t="s">
        <v>1575</v>
      </c>
      <c r="I844" s="236" t="s">
        <v>1588</v>
      </c>
      <c r="J844" s="233"/>
      <c r="K844" s="212" t="s">
        <v>1589</v>
      </c>
      <c r="L844" s="214" t="s">
        <v>1362</v>
      </c>
      <c r="M844" s="215">
        <v>87644</v>
      </c>
      <c r="N844" s="234">
        <v>87644</v>
      </c>
      <c r="O844" s="234"/>
      <c r="P844" s="234"/>
      <c r="Q844" s="235"/>
      <c r="R844" s="219" t="str">
        <f t="shared" si="13"/>
        <v/>
      </c>
    </row>
    <row r="845" spans="1:18">
      <c r="A845" s="208">
        <v>19001844</v>
      </c>
      <c r="B845" s="209">
        <v>20001844</v>
      </c>
      <c r="C845" s="210"/>
      <c r="D845" s="210"/>
      <c r="E845" s="230" t="s">
        <v>1357</v>
      </c>
      <c r="F845" s="230" t="s">
        <v>168</v>
      </c>
      <c r="G845" s="231" t="s">
        <v>1574</v>
      </c>
      <c r="H845" s="231" t="s">
        <v>1575</v>
      </c>
      <c r="I845" s="236" t="s">
        <v>1590</v>
      </c>
      <c r="J845" s="233"/>
      <c r="K845" s="212" t="s">
        <v>1591</v>
      </c>
      <c r="L845" s="214" t="s">
        <v>1362</v>
      </c>
      <c r="M845" s="215">
        <v>1526150</v>
      </c>
      <c r="N845" s="234">
        <v>1526150</v>
      </c>
      <c r="O845" s="234"/>
      <c r="P845" s="234"/>
      <c r="Q845" s="235"/>
      <c r="R845" s="219" t="str">
        <f t="shared" si="13"/>
        <v/>
      </c>
    </row>
    <row r="846" spans="1:18">
      <c r="A846" s="208">
        <v>19001845</v>
      </c>
      <c r="B846" s="209">
        <v>20001845</v>
      </c>
      <c r="C846" s="210"/>
      <c r="D846" s="210"/>
      <c r="E846" s="230" t="s">
        <v>1357</v>
      </c>
      <c r="F846" s="230" t="s">
        <v>168</v>
      </c>
      <c r="G846" s="231" t="s">
        <v>1574</v>
      </c>
      <c r="H846" s="231" t="s">
        <v>1575</v>
      </c>
      <c r="I846" s="236" t="s">
        <v>1592</v>
      </c>
      <c r="J846" s="233"/>
      <c r="K846" s="212" t="s">
        <v>1593</v>
      </c>
      <c r="L846" s="214" t="s">
        <v>1362</v>
      </c>
      <c r="M846" s="215">
        <v>267071</v>
      </c>
      <c r="N846" s="234">
        <v>267071</v>
      </c>
      <c r="O846" s="234"/>
      <c r="P846" s="234"/>
      <c r="Q846" s="235"/>
      <c r="R846" s="219" t="str">
        <f t="shared" si="13"/>
        <v/>
      </c>
    </row>
    <row r="847" spans="1:18">
      <c r="A847" s="208">
        <v>19001846</v>
      </c>
      <c r="B847" s="209">
        <v>20001846</v>
      </c>
      <c r="C847" s="210"/>
      <c r="D847" s="210"/>
      <c r="E847" s="230" t="s">
        <v>1357</v>
      </c>
      <c r="F847" s="230" t="s">
        <v>168</v>
      </c>
      <c r="G847" s="231" t="s">
        <v>1574</v>
      </c>
      <c r="H847" s="231" t="s">
        <v>1575</v>
      </c>
      <c r="I847" s="236" t="s">
        <v>1594</v>
      </c>
      <c r="J847" s="233"/>
      <c r="K847" s="212" t="s">
        <v>1595</v>
      </c>
      <c r="L847" s="214" t="s">
        <v>1362</v>
      </c>
      <c r="M847" s="215">
        <v>1473682</v>
      </c>
      <c r="N847" s="234">
        <v>1473682</v>
      </c>
      <c r="O847" s="234"/>
      <c r="P847" s="234"/>
      <c r="Q847" s="235"/>
      <c r="R847" s="219" t="str">
        <f t="shared" si="13"/>
        <v/>
      </c>
    </row>
    <row r="848" spans="1:18">
      <c r="A848" s="208">
        <v>19001847</v>
      </c>
      <c r="B848" s="209">
        <v>20001847</v>
      </c>
      <c r="C848" s="210"/>
      <c r="D848" s="210"/>
      <c r="E848" s="230" t="s">
        <v>1357</v>
      </c>
      <c r="F848" s="230" t="s">
        <v>168</v>
      </c>
      <c r="G848" s="231" t="s">
        <v>1574</v>
      </c>
      <c r="H848" s="231" t="s">
        <v>1575</v>
      </c>
      <c r="I848" s="237" t="s">
        <v>1596</v>
      </c>
      <c r="J848" s="233"/>
      <c r="K848" s="212" t="s">
        <v>1597</v>
      </c>
      <c r="L848" s="214" t="s">
        <v>1362</v>
      </c>
      <c r="M848" s="215">
        <v>671902</v>
      </c>
      <c r="N848" s="234">
        <v>671902</v>
      </c>
      <c r="O848" s="234"/>
      <c r="P848" s="234"/>
      <c r="Q848" s="235"/>
      <c r="R848" s="219" t="str">
        <f t="shared" si="13"/>
        <v/>
      </c>
    </row>
    <row r="849" spans="1:18">
      <c r="A849" s="208">
        <v>19001848</v>
      </c>
      <c r="B849" s="209">
        <v>20001848</v>
      </c>
      <c r="C849" s="210"/>
      <c r="D849" s="210"/>
      <c r="E849" s="230" t="s">
        <v>1357</v>
      </c>
      <c r="F849" s="230" t="s">
        <v>168</v>
      </c>
      <c r="G849" s="231" t="s">
        <v>1574</v>
      </c>
      <c r="H849" s="231" t="s">
        <v>1575</v>
      </c>
      <c r="I849" s="237" t="s">
        <v>1598</v>
      </c>
      <c r="J849" s="233"/>
      <c r="K849" s="212" t="s">
        <v>1599</v>
      </c>
      <c r="L849" s="214" t="s">
        <v>1362</v>
      </c>
      <c r="M849" s="215">
        <v>443205</v>
      </c>
      <c r="N849" s="234">
        <v>443205</v>
      </c>
      <c r="O849" s="234"/>
      <c r="P849" s="234"/>
      <c r="Q849" s="235"/>
      <c r="R849" s="219" t="str">
        <f t="shared" si="13"/>
        <v/>
      </c>
    </row>
    <row r="850" spans="1:18">
      <c r="A850" s="208">
        <v>19001849</v>
      </c>
      <c r="B850" s="209">
        <v>20001849</v>
      </c>
      <c r="C850" s="210"/>
      <c r="D850" s="210"/>
      <c r="E850" s="230" t="s">
        <v>1357</v>
      </c>
      <c r="F850" s="230" t="s">
        <v>168</v>
      </c>
      <c r="G850" s="231" t="s">
        <v>1574</v>
      </c>
      <c r="H850" s="231" t="s">
        <v>1575</v>
      </c>
      <c r="I850" s="237" t="s">
        <v>1600</v>
      </c>
      <c r="J850" s="233"/>
      <c r="K850" s="212" t="s">
        <v>1601</v>
      </c>
      <c r="L850" s="214" t="s">
        <v>1362</v>
      </c>
      <c r="M850" s="215">
        <v>28562</v>
      </c>
      <c r="N850" s="234">
        <v>28562</v>
      </c>
      <c r="O850" s="234"/>
      <c r="P850" s="234"/>
      <c r="Q850" s="235"/>
      <c r="R850" s="219" t="str">
        <f t="shared" si="13"/>
        <v/>
      </c>
    </row>
    <row r="851" spans="1:18">
      <c r="A851" s="208">
        <v>19001850</v>
      </c>
      <c r="B851" s="209">
        <v>20001850</v>
      </c>
      <c r="C851" s="210"/>
      <c r="D851" s="210"/>
      <c r="E851" s="230" t="s">
        <v>1357</v>
      </c>
      <c r="F851" s="230" t="s">
        <v>168</v>
      </c>
      <c r="G851" s="231" t="s">
        <v>1574</v>
      </c>
      <c r="H851" s="231" t="s">
        <v>1575</v>
      </c>
      <c r="I851" s="237" t="s">
        <v>1602</v>
      </c>
      <c r="J851" s="233"/>
      <c r="K851" s="212" t="s">
        <v>1603</v>
      </c>
      <c r="L851" s="214" t="s">
        <v>1362</v>
      </c>
      <c r="M851" s="215">
        <v>39639</v>
      </c>
      <c r="N851" s="234">
        <v>39639</v>
      </c>
      <c r="O851" s="234"/>
      <c r="P851" s="234"/>
      <c r="Q851" s="235"/>
      <c r="R851" s="219" t="str">
        <f t="shared" si="13"/>
        <v/>
      </c>
    </row>
    <row r="852" spans="1:18">
      <c r="A852" s="208">
        <v>19001851</v>
      </c>
      <c r="B852" s="209">
        <v>20001851</v>
      </c>
      <c r="C852" s="210"/>
      <c r="D852" s="210"/>
      <c r="E852" s="230" t="s">
        <v>1357</v>
      </c>
      <c r="F852" s="230" t="s">
        <v>168</v>
      </c>
      <c r="G852" s="231" t="s">
        <v>1574</v>
      </c>
      <c r="H852" s="231" t="s">
        <v>1575</v>
      </c>
      <c r="I852" s="236" t="s">
        <v>1604</v>
      </c>
      <c r="J852" s="233"/>
      <c r="K852" s="212" t="s">
        <v>1605</v>
      </c>
      <c r="L852" s="214" t="s">
        <v>1362</v>
      </c>
      <c r="M852" s="215">
        <v>978404</v>
      </c>
      <c r="N852" s="234">
        <v>978404</v>
      </c>
      <c r="O852" s="234"/>
      <c r="P852" s="234"/>
      <c r="Q852" s="235"/>
      <c r="R852" s="219" t="str">
        <f t="shared" si="13"/>
        <v/>
      </c>
    </row>
    <row r="853" spans="1:18">
      <c r="A853" s="208">
        <v>19001852</v>
      </c>
      <c r="B853" s="209">
        <v>20001852</v>
      </c>
      <c r="C853" s="210"/>
      <c r="D853" s="210"/>
      <c r="E853" s="230" t="s">
        <v>1357</v>
      </c>
      <c r="F853" s="230" t="s">
        <v>168</v>
      </c>
      <c r="G853" s="231" t="s">
        <v>1574</v>
      </c>
      <c r="H853" s="231" t="s">
        <v>1575</v>
      </c>
      <c r="I853" s="232" t="s">
        <v>1606</v>
      </c>
      <c r="J853" s="233"/>
      <c r="K853" s="212" t="s">
        <v>1607</v>
      </c>
      <c r="L853" s="214" t="s">
        <v>1362</v>
      </c>
      <c r="M853" s="215">
        <v>39396</v>
      </c>
      <c r="N853" s="234">
        <v>39396</v>
      </c>
      <c r="O853" s="234"/>
      <c r="P853" s="234"/>
      <c r="Q853" s="235"/>
      <c r="R853" s="219" t="str">
        <f t="shared" si="13"/>
        <v/>
      </c>
    </row>
    <row r="854" spans="1:18">
      <c r="A854" s="208">
        <v>19001853</v>
      </c>
      <c r="B854" s="209">
        <v>20001853</v>
      </c>
      <c r="C854" s="210"/>
      <c r="D854" s="210"/>
      <c r="E854" s="230" t="s">
        <v>1357</v>
      </c>
      <c r="F854" s="230" t="s">
        <v>168</v>
      </c>
      <c r="G854" s="231" t="s">
        <v>1574</v>
      </c>
      <c r="H854" s="231" t="s">
        <v>1575</v>
      </c>
      <c r="I854" s="232" t="s">
        <v>1608</v>
      </c>
      <c r="J854" s="233"/>
      <c r="K854" s="212" t="s">
        <v>1609</v>
      </c>
      <c r="L854" s="214" t="s">
        <v>1362</v>
      </c>
      <c r="M854" s="215">
        <v>118188</v>
      </c>
      <c r="N854" s="234">
        <v>118188</v>
      </c>
      <c r="O854" s="234"/>
      <c r="P854" s="234"/>
      <c r="Q854" s="235"/>
      <c r="R854" s="219" t="str">
        <f t="shared" si="13"/>
        <v/>
      </c>
    </row>
    <row r="855" spans="1:18">
      <c r="A855" s="208">
        <v>19001854</v>
      </c>
      <c r="B855" s="209">
        <v>20001854</v>
      </c>
      <c r="C855" s="210"/>
      <c r="D855" s="210"/>
      <c r="E855" s="230" t="s">
        <v>1357</v>
      </c>
      <c r="F855" s="230" t="s">
        <v>168</v>
      </c>
      <c r="G855" s="231" t="s">
        <v>1574</v>
      </c>
      <c r="H855" s="231" t="s">
        <v>1575</v>
      </c>
      <c r="I855" s="232" t="s">
        <v>1610</v>
      </c>
      <c r="J855" s="233"/>
      <c r="K855" s="212" t="s">
        <v>1611</v>
      </c>
      <c r="L855" s="214" t="s">
        <v>1362</v>
      </c>
      <c r="M855" s="215">
        <v>984068</v>
      </c>
      <c r="N855" s="234">
        <v>984068</v>
      </c>
      <c r="O855" s="234"/>
      <c r="P855" s="234"/>
      <c r="Q855" s="235"/>
      <c r="R855" s="219" t="str">
        <f t="shared" si="13"/>
        <v/>
      </c>
    </row>
    <row r="856" spans="1:18">
      <c r="A856" s="208">
        <v>19001855</v>
      </c>
      <c r="B856" s="209">
        <v>20001855</v>
      </c>
      <c r="C856" s="210"/>
      <c r="D856" s="210"/>
      <c r="E856" s="230" t="s">
        <v>1357</v>
      </c>
      <c r="F856" s="230" t="s">
        <v>168</v>
      </c>
      <c r="G856" s="231" t="s">
        <v>1574</v>
      </c>
      <c r="H856" s="231" t="s">
        <v>1575</v>
      </c>
      <c r="I856" s="232" t="s">
        <v>1612</v>
      </c>
      <c r="J856" s="233"/>
      <c r="K856" s="212" t="s">
        <v>1613</v>
      </c>
      <c r="L856" s="214" t="s">
        <v>1362</v>
      </c>
      <c r="M856" s="215">
        <v>1824678</v>
      </c>
      <c r="N856" s="234">
        <v>1824678</v>
      </c>
      <c r="O856" s="234"/>
      <c r="P856" s="234"/>
      <c r="Q856" s="235"/>
      <c r="R856" s="219" t="str">
        <f t="shared" si="13"/>
        <v/>
      </c>
    </row>
    <row r="857" spans="1:18">
      <c r="A857" s="208">
        <v>19001856</v>
      </c>
      <c r="B857" s="209">
        <v>20001856</v>
      </c>
      <c r="C857" s="210"/>
      <c r="D857" s="210"/>
      <c r="E857" s="230" t="s">
        <v>1357</v>
      </c>
      <c r="F857" s="230" t="s">
        <v>168</v>
      </c>
      <c r="G857" s="231" t="s">
        <v>1574</v>
      </c>
      <c r="H857" s="231" t="s">
        <v>1575</v>
      </c>
      <c r="I857" s="232" t="s">
        <v>1614</v>
      </c>
      <c r="J857" s="233"/>
      <c r="K857" s="212" t="s">
        <v>1615</v>
      </c>
      <c r="L857" s="214" t="s">
        <v>1362</v>
      </c>
      <c r="M857" s="215">
        <v>1064274</v>
      </c>
      <c r="N857" s="234">
        <v>1064274</v>
      </c>
      <c r="O857" s="234"/>
      <c r="P857" s="234"/>
      <c r="Q857" s="235"/>
      <c r="R857" s="219" t="str">
        <f t="shared" si="13"/>
        <v/>
      </c>
    </row>
    <row r="858" spans="1:18">
      <c r="A858" s="208">
        <v>19001857</v>
      </c>
      <c r="B858" s="209">
        <v>20001857</v>
      </c>
      <c r="C858" s="210"/>
      <c r="D858" s="210"/>
      <c r="E858" s="230" t="s">
        <v>1357</v>
      </c>
      <c r="F858" s="230" t="s">
        <v>168</v>
      </c>
      <c r="G858" s="231" t="s">
        <v>1574</v>
      </c>
      <c r="H858" s="231" t="s">
        <v>1575</v>
      </c>
      <c r="I858" s="232" t="s">
        <v>1616</v>
      </c>
      <c r="J858" s="233"/>
      <c r="K858" s="212" t="s">
        <v>1617</v>
      </c>
      <c r="L858" s="214" t="s">
        <v>1362</v>
      </c>
      <c r="M858" s="215">
        <v>21310</v>
      </c>
      <c r="N858" s="234">
        <v>21310</v>
      </c>
      <c r="O858" s="234"/>
      <c r="P858" s="234"/>
      <c r="Q858" s="235"/>
      <c r="R858" s="219" t="str">
        <f t="shared" si="13"/>
        <v/>
      </c>
    </row>
    <row r="859" spans="1:18">
      <c r="A859" s="208">
        <v>19001858</v>
      </c>
      <c r="B859" s="209">
        <v>20001858</v>
      </c>
      <c r="C859" s="210"/>
      <c r="D859" s="210"/>
      <c r="E859" s="230" t="s">
        <v>1357</v>
      </c>
      <c r="F859" s="230" t="s">
        <v>168</v>
      </c>
      <c r="G859" s="231" t="s">
        <v>1574</v>
      </c>
      <c r="H859" s="231" t="s">
        <v>1575</v>
      </c>
      <c r="I859" s="232" t="s">
        <v>1618</v>
      </c>
      <c r="J859" s="233"/>
      <c r="K859" s="212" t="s">
        <v>1619</v>
      </c>
      <c r="L859" s="214" t="s">
        <v>1362</v>
      </c>
      <c r="M859" s="215">
        <v>439853</v>
      </c>
      <c r="N859" s="234">
        <v>439853</v>
      </c>
      <c r="O859" s="234"/>
      <c r="P859" s="234"/>
      <c r="Q859" s="235"/>
      <c r="R859" s="219" t="str">
        <f t="shared" si="13"/>
        <v/>
      </c>
    </row>
    <row r="860" spans="1:18">
      <c r="A860" s="208">
        <v>19001859</v>
      </c>
      <c r="B860" s="209">
        <v>20001859</v>
      </c>
      <c r="C860" s="210"/>
      <c r="D860" s="210"/>
      <c r="E860" s="230" t="s">
        <v>1357</v>
      </c>
      <c r="F860" s="230" t="s">
        <v>168</v>
      </c>
      <c r="G860" s="231" t="s">
        <v>1574</v>
      </c>
      <c r="H860" s="231" t="s">
        <v>1575</v>
      </c>
      <c r="I860" s="232" t="s">
        <v>1620</v>
      </c>
      <c r="J860" s="233"/>
      <c r="K860" s="212" t="s">
        <v>1621</v>
      </c>
      <c r="L860" s="214" t="s">
        <v>1362</v>
      </c>
      <c r="M860" s="215">
        <v>432557</v>
      </c>
      <c r="N860" s="234">
        <v>432557</v>
      </c>
      <c r="O860" s="234"/>
      <c r="P860" s="234"/>
      <c r="Q860" s="235"/>
      <c r="R860" s="219" t="str">
        <f t="shared" si="13"/>
        <v/>
      </c>
    </row>
    <row r="861" spans="1:18">
      <c r="A861" s="208">
        <v>19001860</v>
      </c>
      <c r="B861" s="209">
        <v>20001860</v>
      </c>
      <c r="C861" s="210"/>
      <c r="D861" s="210"/>
      <c r="E861" s="230" t="s">
        <v>1357</v>
      </c>
      <c r="F861" s="230" t="s">
        <v>168</v>
      </c>
      <c r="G861" s="231" t="s">
        <v>1574</v>
      </c>
      <c r="H861" s="231" t="s">
        <v>1575</v>
      </c>
      <c r="I861" s="232" t="s">
        <v>1622</v>
      </c>
      <c r="J861" s="233"/>
      <c r="K861" s="212" t="s">
        <v>1623</v>
      </c>
      <c r="L861" s="214" t="s">
        <v>1362</v>
      </c>
      <c r="M861" s="215">
        <v>968105</v>
      </c>
      <c r="N861" s="234">
        <v>968105</v>
      </c>
      <c r="O861" s="234"/>
      <c r="P861" s="234"/>
      <c r="Q861" s="235"/>
      <c r="R861" s="219" t="str">
        <f t="shared" si="13"/>
        <v/>
      </c>
    </row>
    <row r="862" spans="1:18">
      <c r="A862" s="208">
        <v>19001861</v>
      </c>
      <c r="B862" s="209">
        <v>20001861</v>
      </c>
      <c r="C862" s="210"/>
      <c r="D862" s="210"/>
      <c r="E862" s="230" t="s">
        <v>1357</v>
      </c>
      <c r="F862" s="230" t="s">
        <v>168</v>
      </c>
      <c r="G862" s="231" t="s">
        <v>1574</v>
      </c>
      <c r="H862" s="231" t="s">
        <v>1575</v>
      </c>
      <c r="I862" s="232" t="s">
        <v>1624</v>
      </c>
      <c r="J862" s="233"/>
      <c r="K862" s="212" t="s">
        <v>1625</v>
      </c>
      <c r="L862" s="214" t="s">
        <v>1362</v>
      </c>
      <c r="M862" s="215">
        <v>720929</v>
      </c>
      <c r="N862" s="234">
        <v>720929</v>
      </c>
      <c r="O862" s="234"/>
      <c r="P862" s="234"/>
      <c r="Q862" s="235"/>
      <c r="R862" s="219" t="str">
        <f t="shared" si="13"/>
        <v/>
      </c>
    </row>
    <row r="863" spans="1:18">
      <c r="A863" s="208">
        <v>19001862</v>
      </c>
      <c r="B863" s="209">
        <v>20001862</v>
      </c>
      <c r="C863" s="210"/>
      <c r="D863" s="210"/>
      <c r="E863" s="230" t="s">
        <v>1357</v>
      </c>
      <c r="F863" s="230" t="s">
        <v>168</v>
      </c>
      <c r="G863" s="231" t="s">
        <v>1574</v>
      </c>
      <c r="H863" s="231" t="s">
        <v>1575</v>
      </c>
      <c r="I863" s="232" t="s">
        <v>1626</v>
      </c>
      <c r="J863" s="233"/>
      <c r="K863" s="212" t="s">
        <v>1627</v>
      </c>
      <c r="L863" s="214" t="s">
        <v>1362</v>
      </c>
      <c r="M863" s="215">
        <v>762125</v>
      </c>
      <c r="N863" s="234">
        <v>762125</v>
      </c>
      <c r="O863" s="234"/>
      <c r="P863" s="234"/>
      <c r="Q863" s="235"/>
      <c r="R863" s="219" t="str">
        <f t="shared" si="13"/>
        <v/>
      </c>
    </row>
    <row r="864" spans="1:18">
      <c r="A864" s="208">
        <v>19001863</v>
      </c>
      <c r="B864" s="209">
        <v>20001863</v>
      </c>
      <c r="C864" s="210"/>
      <c r="D864" s="210"/>
      <c r="E864" s="230" t="s">
        <v>1357</v>
      </c>
      <c r="F864" s="230" t="s">
        <v>168</v>
      </c>
      <c r="G864" s="231" t="s">
        <v>1574</v>
      </c>
      <c r="H864" s="231" t="s">
        <v>1575</v>
      </c>
      <c r="I864" s="232" t="s">
        <v>1628</v>
      </c>
      <c r="J864" s="233"/>
      <c r="K864" s="212" t="s">
        <v>1629</v>
      </c>
      <c r="L864" s="214" t="s">
        <v>1362</v>
      </c>
      <c r="M864" s="215">
        <v>297684</v>
      </c>
      <c r="N864" s="234">
        <v>297684</v>
      </c>
      <c r="O864" s="234"/>
      <c r="P864" s="234"/>
      <c r="Q864" s="235"/>
      <c r="R864" s="219" t="str">
        <f t="shared" si="13"/>
        <v/>
      </c>
    </row>
    <row r="865" spans="1:18">
      <c r="A865" s="208">
        <v>19001864</v>
      </c>
      <c r="B865" s="209">
        <v>20001864</v>
      </c>
      <c r="C865" s="210"/>
      <c r="D865" s="210"/>
      <c r="E865" s="230" t="s">
        <v>1357</v>
      </c>
      <c r="F865" s="230" t="s">
        <v>168</v>
      </c>
      <c r="G865" s="231" t="s">
        <v>1574</v>
      </c>
      <c r="H865" s="231" t="s">
        <v>1575</v>
      </c>
      <c r="I865" s="232" t="s">
        <v>1630</v>
      </c>
      <c r="J865" s="233"/>
      <c r="K865" s="212" t="s">
        <v>1631</v>
      </c>
      <c r="L865" s="214" t="s">
        <v>1362</v>
      </c>
      <c r="M865" s="215">
        <v>703561</v>
      </c>
      <c r="N865" s="234">
        <v>703561</v>
      </c>
      <c r="O865" s="234"/>
      <c r="P865" s="234"/>
      <c r="Q865" s="235"/>
      <c r="R865" s="219" t="str">
        <f t="shared" si="13"/>
        <v/>
      </c>
    </row>
    <row r="866" spans="1:18">
      <c r="A866" s="208">
        <v>19001865</v>
      </c>
      <c r="B866" s="209">
        <v>20001865</v>
      </c>
      <c r="C866" s="210"/>
      <c r="D866" s="210"/>
      <c r="E866" s="230" t="s">
        <v>1357</v>
      </c>
      <c r="F866" s="230" t="s">
        <v>168</v>
      </c>
      <c r="G866" s="231" t="s">
        <v>1574</v>
      </c>
      <c r="H866" s="231" t="s">
        <v>1575</v>
      </c>
      <c r="I866" s="232" t="s">
        <v>1632</v>
      </c>
      <c r="J866" s="233"/>
      <c r="K866" s="212" t="s">
        <v>1633</v>
      </c>
      <c r="L866" s="214" t="s">
        <v>1362</v>
      </c>
      <c r="M866" s="215">
        <v>14534</v>
      </c>
      <c r="N866" s="234">
        <v>14534</v>
      </c>
      <c r="O866" s="234"/>
      <c r="P866" s="234"/>
      <c r="Q866" s="235"/>
      <c r="R866" s="219" t="str">
        <f t="shared" si="13"/>
        <v/>
      </c>
    </row>
    <row r="867" spans="1:18">
      <c r="A867" s="208">
        <v>19001866</v>
      </c>
      <c r="B867" s="209">
        <v>20001866</v>
      </c>
      <c r="C867" s="210"/>
      <c r="D867" s="210"/>
      <c r="E867" s="230" t="s">
        <v>1357</v>
      </c>
      <c r="F867" s="230" t="s">
        <v>168</v>
      </c>
      <c r="G867" s="231" t="s">
        <v>1634</v>
      </c>
      <c r="H867" s="231" t="s">
        <v>441</v>
      </c>
      <c r="I867" s="232" t="s">
        <v>1635</v>
      </c>
      <c r="J867" s="233"/>
      <c r="K867" s="212" t="s">
        <v>1636</v>
      </c>
      <c r="L867" s="214" t="s">
        <v>1362</v>
      </c>
      <c r="M867" s="215">
        <v>85684</v>
      </c>
      <c r="N867" s="234">
        <v>85684</v>
      </c>
      <c r="O867" s="234"/>
      <c r="P867" s="234"/>
      <c r="Q867" s="235"/>
      <c r="R867" s="219" t="str">
        <f t="shared" si="13"/>
        <v/>
      </c>
    </row>
    <row r="868" spans="1:18">
      <c r="A868" s="208">
        <v>19001867</v>
      </c>
      <c r="B868" s="209">
        <v>20001867</v>
      </c>
      <c r="C868" s="210"/>
      <c r="D868" s="210"/>
      <c r="E868" s="230" t="s">
        <v>1357</v>
      </c>
      <c r="F868" s="230" t="s">
        <v>168</v>
      </c>
      <c r="G868" s="231" t="s">
        <v>1634</v>
      </c>
      <c r="H868" s="231" t="s">
        <v>441</v>
      </c>
      <c r="I868" s="232" t="s">
        <v>1637</v>
      </c>
      <c r="J868" s="233"/>
      <c r="K868" s="212" t="s">
        <v>1638</v>
      </c>
      <c r="L868" s="214" t="s">
        <v>1362</v>
      </c>
      <c r="M868" s="215">
        <v>846288</v>
      </c>
      <c r="N868" s="234">
        <v>846288</v>
      </c>
      <c r="O868" s="234"/>
      <c r="P868" s="234"/>
      <c r="Q868" s="235"/>
      <c r="R868" s="219" t="str">
        <f t="shared" si="13"/>
        <v/>
      </c>
    </row>
    <row r="869" spans="1:18">
      <c r="A869" s="208">
        <v>19001868</v>
      </c>
      <c r="B869" s="209">
        <v>20001868</v>
      </c>
      <c r="C869" s="210"/>
      <c r="D869" s="210"/>
      <c r="E869" s="230" t="s">
        <v>1357</v>
      </c>
      <c r="F869" s="230" t="s">
        <v>168</v>
      </c>
      <c r="G869" s="231" t="s">
        <v>1634</v>
      </c>
      <c r="H869" s="231" t="s">
        <v>441</v>
      </c>
      <c r="I869" s="232" t="s">
        <v>1639</v>
      </c>
      <c r="J869" s="233"/>
      <c r="K869" s="212" t="s">
        <v>1640</v>
      </c>
      <c r="L869" s="214" t="s">
        <v>1362</v>
      </c>
      <c r="M869" s="215">
        <v>1424</v>
      </c>
      <c r="N869" s="234">
        <v>1424</v>
      </c>
      <c r="O869" s="234"/>
      <c r="P869" s="234"/>
      <c r="Q869" s="235"/>
      <c r="R869" s="219" t="str">
        <f t="shared" si="13"/>
        <v/>
      </c>
    </row>
    <row r="870" spans="1:18">
      <c r="A870" s="208">
        <v>19001869</v>
      </c>
      <c r="B870" s="209">
        <v>20001869</v>
      </c>
      <c r="C870" s="210"/>
      <c r="D870" s="210"/>
      <c r="E870" s="230" t="s">
        <v>1357</v>
      </c>
      <c r="F870" s="230" t="s">
        <v>168</v>
      </c>
      <c r="G870" s="231" t="s">
        <v>1634</v>
      </c>
      <c r="H870" s="231" t="s">
        <v>441</v>
      </c>
      <c r="I870" s="232" t="s">
        <v>1641</v>
      </c>
      <c r="J870" s="233"/>
      <c r="K870" s="212" t="s">
        <v>1642</v>
      </c>
      <c r="L870" s="214" t="s">
        <v>1362</v>
      </c>
      <c r="M870" s="215">
        <v>455</v>
      </c>
      <c r="N870" s="234">
        <v>455</v>
      </c>
      <c r="O870" s="234"/>
      <c r="P870" s="234"/>
      <c r="Q870" s="235"/>
      <c r="R870" s="219" t="str">
        <f t="shared" si="13"/>
        <v/>
      </c>
    </row>
    <row r="871" spans="1:18">
      <c r="A871" s="208">
        <v>19001870</v>
      </c>
      <c r="B871" s="209">
        <v>20001870</v>
      </c>
      <c r="C871" s="210"/>
      <c r="D871" s="210"/>
      <c r="E871" s="230" t="s">
        <v>1357</v>
      </c>
      <c r="F871" s="230" t="s">
        <v>168</v>
      </c>
      <c r="G871" s="231" t="s">
        <v>1634</v>
      </c>
      <c r="H871" s="231" t="s">
        <v>441</v>
      </c>
      <c r="I871" s="232" t="s">
        <v>1643</v>
      </c>
      <c r="J871" s="233"/>
      <c r="K871" s="212" t="s">
        <v>1644</v>
      </c>
      <c r="L871" s="214" t="s">
        <v>1362</v>
      </c>
      <c r="M871" s="215">
        <v>42859</v>
      </c>
      <c r="N871" s="234">
        <v>42859</v>
      </c>
      <c r="O871" s="234"/>
      <c r="P871" s="234"/>
      <c r="Q871" s="235"/>
      <c r="R871" s="219" t="str">
        <f t="shared" si="13"/>
        <v/>
      </c>
    </row>
    <row r="872" spans="1:18">
      <c r="A872" s="208">
        <v>19001871</v>
      </c>
      <c r="B872" s="209">
        <v>20001871</v>
      </c>
      <c r="C872" s="210"/>
      <c r="D872" s="210"/>
      <c r="E872" s="230" t="s">
        <v>1357</v>
      </c>
      <c r="F872" s="230" t="s">
        <v>168</v>
      </c>
      <c r="G872" s="231" t="s">
        <v>1574</v>
      </c>
      <c r="H872" s="231" t="s">
        <v>1575</v>
      </c>
      <c r="I872" s="232" t="s">
        <v>1645</v>
      </c>
      <c r="J872" s="233"/>
      <c r="K872" s="212" t="s">
        <v>1646</v>
      </c>
      <c r="L872" s="214" t="s">
        <v>1362</v>
      </c>
      <c r="M872" s="215">
        <v>274983</v>
      </c>
      <c r="N872" s="234">
        <v>274983</v>
      </c>
      <c r="O872" s="234"/>
      <c r="P872" s="234"/>
      <c r="Q872" s="235"/>
      <c r="R872" s="219" t="str">
        <f t="shared" si="13"/>
        <v/>
      </c>
    </row>
    <row r="873" spans="1:18">
      <c r="A873" s="208">
        <v>19001872</v>
      </c>
      <c r="B873" s="209">
        <v>20001872</v>
      </c>
      <c r="C873" s="210"/>
      <c r="D873" s="210"/>
      <c r="E873" s="230" t="s">
        <v>1357</v>
      </c>
      <c r="F873" s="230" t="s">
        <v>168</v>
      </c>
      <c r="G873" s="231" t="s">
        <v>1647</v>
      </c>
      <c r="H873" s="231" t="s">
        <v>500</v>
      </c>
      <c r="I873" s="232" t="s">
        <v>1648</v>
      </c>
      <c r="J873" s="233"/>
      <c r="K873" s="212" t="s">
        <v>1649</v>
      </c>
      <c r="L873" s="214" t="s">
        <v>1362</v>
      </c>
      <c r="M873" s="215">
        <v>845988</v>
      </c>
      <c r="N873" s="234">
        <v>845988</v>
      </c>
      <c r="O873" s="234"/>
      <c r="P873" s="234"/>
      <c r="Q873" s="235"/>
      <c r="R873" s="219" t="str">
        <f t="shared" si="13"/>
        <v/>
      </c>
    </row>
    <row r="874" spans="1:18">
      <c r="A874" s="208">
        <v>19001873</v>
      </c>
      <c r="B874" s="209">
        <v>20001873</v>
      </c>
      <c r="C874" s="210"/>
      <c r="D874" s="210"/>
      <c r="E874" s="230" t="s">
        <v>1357</v>
      </c>
      <c r="F874" s="230" t="s">
        <v>168</v>
      </c>
      <c r="G874" s="231" t="s">
        <v>1647</v>
      </c>
      <c r="H874" s="231" t="s">
        <v>500</v>
      </c>
      <c r="I874" s="232" t="s">
        <v>1650</v>
      </c>
      <c r="J874" s="233"/>
      <c r="K874" s="212" t="s">
        <v>1651</v>
      </c>
      <c r="L874" s="214" t="s">
        <v>1362</v>
      </c>
      <c r="M874" s="215">
        <v>187946</v>
      </c>
      <c r="N874" s="234">
        <v>187946</v>
      </c>
      <c r="O874" s="234"/>
      <c r="P874" s="234"/>
      <c r="Q874" s="235"/>
      <c r="R874" s="219" t="str">
        <f t="shared" si="13"/>
        <v/>
      </c>
    </row>
    <row r="875" spans="1:18">
      <c r="A875" s="208">
        <v>19001874</v>
      </c>
      <c r="B875" s="209">
        <v>20001874</v>
      </c>
      <c r="C875" s="210"/>
      <c r="D875" s="210"/>
      <c r="E875" s="230" t="s">
        <v>1357</v>
      </c>
      <c r="F875" s="230" t="s">
        <v>168</v>
      </c>
      <c r="G875" s="231" t="s">
        <v>1358</v>
      </c>
      <c r="H875" s="231" t="s">
        <v>1375</v>
      </c>
      <c r="I875" s="232" t="s">
        <v>1652</v>
      </c>
      <c r="J875" s="233"/>
      <c r="K875" s="212" t="s">
        <v>1653</v>
      </c>
      <c r="L875" s="214" t="s">
        <v>1362</v>
      </c>
      <c r="M875" s="215">
        <v>641946</v>
      </c>
      <c r="N875" s="234">
        <v>641946</v>
      </c>
      <c r="O875" s="234"/>
      <c r="P875" s="234"/>
      <c r="Q875" s="235"/>
      <c r="R875" s="219" t="str">
        <f t="shared" si="13"/>
        <v/>
      </c>
    </row>
    <row r="876" spans="1:18">
      <c r="A876" s="208">
        <v>19001875</v>
      </c>
      <c r="B876" s="209">
        <v>20001875</v>
      </c>
      <c r="C876" s="210"/>
      <c r="D876" s="210"/>
      <c r="E876" s="230" t="s">
        <v>1357</v>
      </c>
      <c r="F876" s="230" t="s">
        <v>168</v>
      </c>
      <c r="G876" s="231" t="s">
        <v>1358</v>
      </c>
      <c r="H876" s="231" t="s">
        <v>1375</v>
      </c>
      <c r="I876" s="232" t="s">
        <v>1654</v>
      </c>
      <c r="J876" s="233"/>
      <c r="K876" s="212" t="s">
        <v>1655</v>
      </c>
      <c r="L876" s="214" t="s">
        <v>1362</v>
      </c>
      <c r="M876" s="215">
        <v>4170081</v>
      </c>
      <c r="N876" s="234">
        <v>4170081</v>
      </c>
      <c r="O876" s="234"/>
      <c r="P876" s="234"/>
      <c r="Q876" s="235"/>
      <c r="R876" s="219" t="str">
        <f t="shared" si="13"/>
        <v/>
      </c>
    </row>
    <row r="877" spans="1:18">
      <c r="A877" s="208">
        <v>19001876</v>
      </c>
      <c r="B877" s="209">
        <v>20001876</v>
      </c>
      <c r="C877" s="210"/>
      <c r="D877" s="210"/>
      <c r="E877" s="230" t="s">
        <v>1357</v>
      </c>
      <c r="F877" s="230" t="s">
        <v>168</v>
      </c>
      <c r="G877" s="231" t="s">
        <v>1358</v>
      </c>
      <c r="H877" s="231" t="s">
        <v>1375</v>
      </c>
      <c r="I877" s="232" t="s">
        <v>1656</v>
      </c>
      <c r="J877" s="233"/>
      <c r="K877" s="212" t="s">
        <v>1657</v>
      </c>
      <c r="L877" s="214" t="s">
        <v>1362</v>
      </c>
      <c r="M877" s="215">
        <v>445081</v>
      </c>
      <c r="N877" s="234">
        <v>445081</v>
      </c>
      <c r="O877" s="234"/>
      <c r="P877" s="234"/>
      <c r="Q877" s="235"/>
      <c r="R877" s="219" t="str">
        <f t="shared" si="13"/>
        <v/>
      </c>
    </row>
    <row r="878" spans="1:18">
      <c r="A878" s="208">
        <v>19001877</v>
      </c>
      <c r="B878" s="209">
        <v>20001877</v>
      </c>
      <c r="C878" s="210"/>
      <c r="D878" s="210"/>
      <c r="E878" s="230" t="s">
        <v>1357</v>
      </c>
      <c r="F878" s="230" t="s">
        <v>168</v>
      </c>
      <c r="G878" s="231" t="s">
        <v>1574</v>
      </c>
      <c r="H878" s="231" t="s">
        <v>1575</v>
      </c>
      <c r="I878" s="232" t="s">
        <v>1658</v>
      </c>
      <c r="J878" s="233"/>
      <c r="K878" s="212" t="s">
        <v>1659</v>
      </c>
      <c r="L878" s="214" t="s">
        <v>1362</v>
      </c>
      <c r="M878" s="215">
        <v>7762</v>
      </c>
      <c r="N878" s="234">
        <v>7762</v>
      </c>
      <c r="O878" s="234"/>
      <c r="P878" s="234"/>
      <c r="Q878" s="235"/>
      <c r="R878" s="219" t="str">
        <f t="shared" si="13"/>
        <v/>
      </c>
    </row>
    <row r="879" spans="1:18">
      <c r="A879" s="208">
        <v>19001878</v>
      </c>
      <c r="B879" s="209">
        <v>20001878</v>
      </c>
      <c r="C879" s="210"/>
      <c r="D879" s="210"/>
      <c r="E879" s="230" t="s">
        <v>1357</v>
      </c>
      <c r="F879" s="230" t="s">
        <v>168</v>
      </c>
      <c r="G879" s="231" t="s">
        <v>1574</v>
      </c>
      <c r="H879" s="231" t="s">
        <v>1575</v>
      </c>
      <c r="I879" s="232" t="s">
        <v>1660</v>
      </c>
      <c r="J879" s="233"/>
      <c r="K879" s="212" t="s">
        <v>1661</v>
      </c>
      <c r="L879" s="214" t="s">
        <v>1362</v>
      </c>
      <c r="M879" s="215">
        <v>7762</v>
      </c>
      <c r="N879" s="234">
        <v>7762</v>
      </c>
      <c r="O879" s="234"/>
      <c r="P879" s="234"/>
      <c r="Q879" s="235"/>
      <c r="R879" s="219" t="str">
        <f t="shared" si="13"/>
        <v/>
      </c>
    </row>
    <row r="880" spans="1:18">
      <c r="A880" s="208">
        <v>19001879</v>
      </c>
      <c r="B880" s="209">
        <v>20001879</v>
      </c>
      <c r="C880" s="210"/>
      <c r="D880" s="210"/>
      <c r="E880" s="230" t="s">
        <v>1357</v>
      </c>
      <c r="F880" s="230" t="s">
        <v>168</v>
      </c>
      <c r="G880" s="231" t="s">
        <v>1574</v>
      </c>
      <c r="H880" s="231" t="s">
        <v>1575</v>
      </c>
      <c r="I880" s="232" t="s">
        <v>1662</v>
      </c>
      <c r="J880" s="233"/>
      <c r="K880" s="212" t="s">
        <v>1663</v>
      </c>
      <c r="L880" s="214" t="s">
        <v>1362</v>
      </c>
      <c r="M880" s="215">
        <v>7762</v>
      </c>
      <c r="N880" s="234">
        <v>7762</v>
      </c>
      <c r="O880" s="234"/>
      <c r="P880" s="234"/>
      <c r="Q880" s="235"/>
      <c r="R880" s="219" t="str">
        <f t="shared" si="13"/>
        <v/>
      </c>
    </row>
    <row r="881" spans="1:18">
      <c r="A881" s="208">
        <v>19001880</v>
      </c>
      <c r="B881" s="209">
        <v>20001880</v>
      </c>
      <c r="C881" s="210"/>
      <c r="D881" s="210"/>
      <c r="E881" s="230" t="s">
        <v>1357</v>
      </c>
      <c r="F881" s="230" t="s">
        <v>168</v>
      </c>
      <c r="G881" s="231" t="s">
        <v>1574</v>
      </c>
      <c r="H881" s="231" t="s">
        <v>1575</v>
      </c>
      <c r="I881" s="232" t="s">
        <v>1664</v>
      </c>
      <c r="J881" s="233"/>
      <c r="K881" s="212" t="s">
        <v>1665</v>
      </c>
      <c r="L881" s="214" t="s">
        <v>1362</v>
      </c>
      <c r="M881" s="215">
        <v>7762</v>
      </c>
      <c r="N881" s="234">
        <v>7762</v>
      </c>
      <c r="O881" s="234"/>
      <c r="P881" s="234"/>
      <c r="Q881" s="235"/>
      <c r="R881" s="219" t="str">
        <f t="shared" si="13"/>
        <v/>
      </c>
    </row>
    <row r="882" spans="1:18">
      <c r="A882" s="208">
        <v>19001881</v>
      </c>
      <c r="B882" s="209">
        <v>20001881</v>
      </c>
      <c r="C882" s="210"/>
      <c r="D882" s="210"/>
      <c r="E882" s="230" t="s">
        <v>1357</v>
      </c>
      <c r="F882" s="230" t="s">
        <v>168</v>
      </c>
      <c r="G882" s="231" t="s">
        <v>1574</v>
      </c>
      <c r="H882" s="231" t="s">
        <v>1575</v>
      </c>
      <c r="I882" s="232" t="s">
        <v>1666</v>
      </c>
      <c r="J882" s="233"/>
      <c r="K882" s="212" t="s">
        <v>1667</v>
      </c>
      <c r="L882" s="214" t="s">
        <v>1362</v>
      </c>
      <c r="M882" s="215">
        <v>7762</v>
      </c>
      <c r="N882" s="234">
        <v>7762</v>
      </c>
      <c r="O882" s="234"/>
      <c r="P882" s="234"/>
      <c r="Q882" s="235"/>
      <c r="R882" s="219" t="str">
        <f t="shared" si="13"/>
        <v/>
      </c>
    </row>
    <row r="883" spans="1:18">
      <c r="A883" s="208">
        <v>19001882</v>
      </c>
      <c r="B883" s="209">
        <v>20001882</v>
      </c>
      <c r="C883" s="210"/>
      <c r="D883" s="210"/>
      <c r="E883" s="230" t="s">
        <v>1357</v>
      </c>
      <c r="F883" s="230" t="s">
        <v>168</v>
      </c>
      <c r="G883" s="231" t="s">
        <v>1574</v>
      </c>
      <c r="H883" s="231" t="s">
        <v>1575</v>
      </c>
      <c r="I883" s="232" t="s">
        <v>1668</v>
      </c>
      <c r="J883" s="233"/>
      <c r="K883" s="212" t="s">
        <v>1669</v>
      </c>
      <c r="L883" s="214" t="s">
        <v>1362</v>
      </c>
      <c r="M883" s="215">
        <v>7762</v>
      </c>
      <c r="N883" s="234">
        <v>7762</v>
      </c>
      <c r="O883" s="234"/>
      <c r="P883" s="234"/>
      <c r="Q883" s="235"/>
      <c r="R883" s="219" t="str">
        <f t="shared" si="13"/>
        <v/>
      </c>
    </row>
    <row r="884" spans="1:18">
      <c r="A884" s="208">
        <v>19001883</v>
      </c>
      <c r="B884" s="209">
        <v>20001883</v>
      </c>
      <c r="C884" s="210"/>
      <c r="D884" s="210"/>
      <c r="E884" s="230" t="s">
        <v>1357</v>
      </c>
      <c r="F884" s="230" t="s">
        <v>168</v>
      </c>
      <c r="G884" s="231" t="s">
        <v>1574</v>
      </c>
      <c r="H884" s="231" t="s">
        <v>1575</v>
      </c>
      <c r="I884" s="232" t="s">
        <v>1670</v>
      </c>
      <c r="J884" s="233"/>
      <c r="K884" s="212" t="s">
        <v>1671</v>
      </c>
      <c r="L884" s="214" t="s">
        <v>1362</v>
      </c>
      <c r="M884" s="215">
        <v>7762</v>
      </c>
      <c r="N884" s="234">
        <v>7762</v>
      </c>
      <c r="O884" s="234"/>
      <c r="P884" s="234"/>
      <c r="Q884" s="235"/>
      <c r="R884" s="219" t="str">
        <f t="shared" si="13"/>
        <v/>
      </c>
    </row>
    <row r="885" spans="1:18">
      <c r="A885" s="208">
        <v>19001884</v>
      </c>
      <c r="B885" s="209">
        <v>20001884</v>
      </c>
      <c r="C885" s="210"/>
      <c r="D885" s="210"/>
      <c r="E885" s="230" t="s">
        <v>1357</v>
      </c>
      <c r="F885" s="230" t="s">
        <v>168</v>
      </c>
      <c r="G885" s="231" t="s">
        <v>1574</v>
      </c>
      <c r="H885" s="231" t="s">
        <v>1575</v>
      </c>
      <c r="I885" s="232" t="s">
        <v>1672</v>
      </c>
      <c r="J885" s="233"/>
      <c r="K885" s="212" t="s">
        <v>1673</v>
      </c>
      <c r="L885" s="214" t="s">
        <v>1362</v>
      </c>
      <c r="M885" s="215">
        <v>7762</v>
      </c>
      <c r="N885" s="234">
        <v>7762</v>
      </c>
      <c r="O885" s="234"/>
      <c r="P885" s="234"/>
      <c r="Q885" s="235"/>
      <c r="R885" s="219" t="str">
        <f t="shared" si="13"/>
        <v/>
      </c>
    </row>
    <row r="886" spans="1:18">
      <c r="A886" s="208">
        <v>19001885</v>
      </c>
      <c r="B886" s="209">
        <v>20001885</v>
      </c>
      <c r="C886" s="210"/>
      <c r="D886" s="210"/>
      <c r="E886" s="230" t="s">
        <v>1357</v>
      </c>
      <c r="F886" s="230" t="s">
        <v>168</v>
      </c>
      <c r="G886" s="231" t="s">
        <v>1574</v>
      </c>
      <c r="H886" s="231" t="s">
        <v>1575</v>
      </c>
      <c r="I886" s="232" t="s">
        <v>1674</v>
      </c>
      <c r="J886" s="233"/>
      <c r="K886" s="212" t="s">
        <v>1675</v>
      </c>
      <c r="L886" s="214" t="s">
        <v>1362</v>
      </c>
      <c r="M886" s="215">
        <v>899328</v>
      </c>
      <c r="N886" s="234">
        <v>899328</v>
      </c>
      <c r="O886" s="234"/>
      <c r="P886" s="234"/>
      <c r="Q886" s="235"/>
      <c r="R886" s="219" t="str">
        <f t="shared" si="13"/>
        <v/>
      </c>
    </row>
    <row r="887" spans="1:18">
      <c r="A887" s="208">
        <v>19001886</v>
      </c>
      <c r="B887" s="209">
        <v>20001886</v>
      </c>
      <c r="C887" s="210"/>
      <c r="D887" s="210"/>
      <c r="E887" s="230" t="s">
        <v>1357</v>
      </c>
      <c r="F887" s="230" t="s">
        <v>168</v>
      </c>
      <c r="G887" s="231" t="s">
        <v>1574</v>
      </c>
      <c r="H887" s="231" t="s">
        <v>1575</v>
      </c>
      <c r="I887" s="232" t="s">
        <v>1676</v>
      </c>
      <c r="J887" s="233"/>
      <c r="K887" s="212" t="s">
        <v>1677</v>
      </c>
      <c r="L887" s="214" t="s">
        <v>1362</v>
      </c>
      <c r="M887" s="215">
        <v>739632</v>
      </c>
      <c r="N887" s="234">
        <v>739632</v>
      </c>
      <c r="O887" s="234"/>
      <c r="P887" s="234"/>
      <c r="Q887" s="235"/>
      <c r="R887" s="219" t="str">
        <f t="shared" si="13"/>
        <v/>
      </c>
    </row>
    <row r="888" spans="1:18">
      <c r="A888" s="208">
        <v>19001887</v>
      </c>
      <c r="B888" s="209">
        <v>20001887</v>
      </c>
      <c r="C888" s="210"/>
      <c r="D888" s="210"/>
      <c r="E888" s="230" t="s">
        <v>1357</v>
      </c>
      <c r="F888" s="230" t="s">
        <v>168</v>
      </c>
      <c r="G888" s="231" t="s">
        <v>1574</v>
      </c>
      <c r="H888" s="231" t="s">
        <v>1575</v>
      </c>
      <c r="I888" s="232" t="s">
        <v>1678</v>
      </c>
      <c r="J888" s="233"/>
      <c r="K888" s="212" t="s">
        <v>1679</v>
      </c>
      <c r="L888" s="214" t="s">
        <v>1362</v>
      </c>
      <c r="M888" s="215">
        <v>935071</v>
      </c>
      <c r="N888" s="234">
        <v>935071</v>
      </c>
      <c r="O888" s="234"/>
      <c r="P888" s="234"/>
      <c r="Q888" s="235"/>
      <c r="R888" s="219" t="str">
        <f t="shared" si="13"/>
        <v/>
      </c>
    </row>
    <row r="889" spans="1:18">
      <c r="A889" s="208">
        <v>19001888</v>
      </c>
      <c r="B889" s="209">
        <v>20001888</v>
      </c>
      <c r="C889" s="210"/>
      <c r="D889" s="210"/>
      <c r="E889" s="230" t="s">
        <v>1357</v>
      </c>
      <c r="F889" s="230" t="s">
        <v>168</v>
      </c>
      <c r="G889" s="231" t="s">
        <v>1574</v>
      </c>
      <c r="H889" s="231" t="s">
        <v>1575</v>
      </c>
      <c r="I889" s="232" t="s">
        <v>1680</v>
      </c>
      <c r="J889" s="233"/>
      <c r="K889" s="212" t="s">
        <v>1681</v>
      </c>
      <c r="L889" s="214" t="s">
        <v>1362</v>
      </c>
      <c r="M889" s="215">
        <v>823919</v>
      </c>
      <c r="N889" s="234">
        <v>823919</v>
      </c>
      <c r="O889" s="234"/>
      <c r="P889" s="234"/>
      <c r="Q889" s="235"/>
      <c r="R889" s="219" t="str">
        <f t="shared" si="13"/>
        <v/>
      </c>
    </row>
    <row r="890" spans="1:18">
      <c r="A890" s="208">
        <v>19001889</v>
      </c>
      <c r="B890" s="209">
        <v>20001889</v>
      </c>
      <c r="C890" s="210"/>
      <c r="D890" s="210"/>
      <c r="E890" s="230" t="s">
        <v>1357</v>
      </c>
      <c r="F890" s="230" t="s">
        <v>168</v>
      </c>
      <c r="G890" s="231" t="s">
        <v>1574</v>
      </c>
      <c r="H890" s="231" t="s">
        <v>1575</v>
      </c>
      <c r="I890" s="232" t="s">
        <v>1682</v>
      </c>
      <c r="J890" s="233"/>
      <c r="K890" s="212" t="s">
        <v>1683</v>
      </c>
      <c r="L890" s="214" t="s">
        <v>1362</v>
      </c>
      <c r="M890" s="215">
        <v>1050</v>
      </c>
      <c r="N890" s="234">
        <v>1050</v>
      </c>
      <c r="O890" s="234"/>
      <c r="P890" s="234"/>
      <c r="Q890" s="235"/>
      <c r="R890" s="219" t="str">
        <f t="shared" si="13"/>
        <v/>
      </c>
    </row>
    <row r="891" spans="1:18">
      <c r="A891" s="208">
        <v>19001890</v>
      </c>
      <c r="B891" s="209">
        <v>20001890</v>
      </c>
      <c r="C891" s="210"/>
      <c r="D891" s="210"/>
      <c r="E891" s="230" t="s">
        <v>1357</v>
      </c>
      <c r="F891" s="230" t="s">
        <v>168</v>
      </c>
      <c r="G891" s="231" t="s">
        <v>1574</v>
      </c>
      <c r="H891" s="231" t="s">
        <v>1575</v>
      </c>
      <c r="I891" s="232" t="s">
        <v>1684</v>
      </c>
      <c r="J891" s="233"/>
      <c r="K891" s="212" t="s">
        <v>1685</v>
      </c>
      <c r="L891" s="214" t="s">
        <v>1362</v>
      </c>
      <c r="M891" s="215">
        <v>881</v>
      </c>
      <c r="N891" s="234">
        <v>881</v>
      </c>
      <c r="O891" s="234"/>
      <c r="P891" s="234"/>
      <c r="Q891" s="235"/>
      <c r="R891" s="219" t="str">
        <f t="shared" si="13"/>
        <v/>
      </c>
    </row>
    <row r="892" spans="1:18">
      <c r="A892" s="208">
        <v>19001891</v>
      </c>
      <c r="B892" s="209">
        <v>20001891</v>
      </c>
      <c r="C892" s="210"/>
      <c r="D892" s="210"/>
      <c r="E892" s="230" t="s">
        <v>1357</v>
      </c>
      <c r="F892" s="230" t="s">
        <v>168</v>
      </c>
      <c r="G892" s="231" t="s">
        <v>1574</v>
      </c>
      <c r="H892" s="231" t="s">
        <v>1575</v>
      </c>
      <c r="I892" s="232" t="s">
        <v>1686</v>
      </c>
      <c r="J892" s="233"/>
      <c r="K892" s="212" t="s">
        <v>1687</v>
      </c>
      <c r="L892" s="214" t="s">
        <v>1362</v>
      </c>
      <c r="M892" s="215">
        <v>622059</v>
      </c>
      <c r="N892" s="234">
        <v>622059</v>
      </c>
      <c r="O892" s="234"/>
      <c r="P892" s="234"/>
      <c r="Q892" s="235"/>
      <c r="R892" s="219" t="str">
        <f t="shared" si="13"/>
        <v/>
      </c>
    </row>
    <row r="893" spans="1:18">
      <c r="A893" s="208">
        <v>19001892</v>
      </c>
      <c r="B893" s="209">
        <v>20001892</v>
      </c>
      <c r="C893" s="210"/>
      <c r="D893" s="210"/>
      <c r="E893" s="230" t="s">
        <v>1357</v>
      </c>
      <c r="F893" s="230" t="s">
        <v>168</v>
      </c>
      <c r="G893" s="231" t="s">
        <v>1574</v>
      </c>
      <c r="H893" s="231" t="s">
        <v>1575</v>
      </c>
      <c r="I893" s="232" t="s">
        <v>1688</v>
      </c>
      <c r="J893" s="233"/>
      <c r="K893" s="212" t="s">
        <v>1689</v>
      </c>
      <c r="L893" s="214" t="s">
        <v>1362</v>
      </c>
      <c r="M893" s="215">
        <v>1544848</v>
      </c>
      <c r="N893" s="234">
        <v>1544848</v>
      </c>
      <c r="O893" s="234"/>
      <c r="P893" s="234"/>
      <c r="Q893" s="235"/>
      <c r="R893" s="219" t="str">
        <f t="shared" si="13"/>
        <v/>
      </c>
    </row>
    <row r="894" spans="1:18">
      <c r="A894" s="208">
        <v>19001893</v>
      </c>
      <c r="B894" s="209">
        <v>20001893</v>
      </c>
      <c r="C894" s="210"/>
      <c r="D894" s="210"/>
      <c r="E894" s="230" t="s">
        <v>1357</v>
      </c>
      <c r="F894" s="230" t="s">
        <v>168</v>
      </c>
      <c r="G894" s="231" t="s">
        <v>1574</v>
      </c>
      <c r="H894" s="231" t="s">
        <v>1575</v>
      </c>
      <c r="I894" s="232" t="s">
        <v>1690</v>
      </c>
      <c r="J894" s="233"/>
      <c r="K894" s="212" t="s">
        <v>1691</v>
      </c>
      <c r="L894" s="214" t="s">
        <v>1362</v>
      </c>
      <c r="M894" s="215">
        <v>1667406</v>
      </c>
      <c r="N894" s="234">
        <v>1667406</v>
      </c>
      <c r="O894" s="234"/>
      <c r="P894" s="234"/>
      <c r="Q894" s="235"/>
      <c r="R894" s="219" t="str">
        <f t="shared" si="13"/>
        <v/>
      </c>
    </row>
    <row r="895" spans="1:18">
      <c r="A895" s="208">
        <v>19001894</v>
      </c>
      <c r="B895" s="209">
        <v>20001894</v>
      </c>
      <c r="C895" s="210"/>
      <c r="D895" s="210"/>
      <c r="E895" s="230" t="s">
        <v>1357</v>
      </c>
      <c r="F895" s="230" t="s">
        <v>168</v>
      </c>
      <c r="G895" s="231" t="s">
        <v>1574</v>
      </c>
      <c r="H895" s="231" t="s">
        <v>1575</v>
      </c>
      <c r="I895" s="232" t="s">
        <v>1692</v>
      </c>
      <c r="J895" s="233"/>
      <c r="K895" s="212" t="s">
        <v>1693</v>
      </c>
      <c r="L895" s="214" t="s">
        <v>1362</v>
      </c>
      <c r="M895" s="215">
        <v>477</v>
      </c>
      <c r="N895" s="234">
        <v>477</v>
      </c>
      <c r="O895" s="234"/>
      <c r="P895" s="234"/>
      <c r="Q895" s="235"/>
      <c r="R895" s="219" t="str">
        <f t="shared" si="13"/>
        <v/>
      </c>
    </row>
    <row r="896" spans="1:18">
      <c r="A896" s="208">
        <v>19001895</v>
      </c>
      <c r="B896" s="209">
        <v>20001895</v>
      </c>
      <c r="C896" s="210"/>
      <c r="D896" s="210"/>
      <c r="E896" s="230" t="s">
        <v>1357</v>
      </c>
      <c r="F896" s="230" t="s">
        <v>168</v>
      </c>
      <c r="G896" s="231" t="s">
        <v>1574</v>
      </c>
      <c r="H896" s="231" t="s">
        <v>1575</v>
      </c>
      <c r="I896" s="232" t="s">
        <v>1694</v>
      </c>
      <c r="J896" s="233"/>
      <c r="K896" s="212" t="s">
        <v>1695</v>
      </c>
      <c r="L896" s="214" t="s">
        <v>1362</v>
      </c>
      <c r="M896" s="215">
        <v>36288</v>
      </c>
      <c r="N896" s="234">
        <v>36288</v>
      </c>
      <c r="O896" s="234"/>
      <c r="P896" s="234"/>
      <c r="Q896" s="235"/>
      <c r="R896" s="219" t="str">
        <f t="shared" si="13"/>
        <v/>
      </c>
    </row>
    <row r="897" spans="1:18">
      <c r="A897" s="208">
        <v>19001896</v>
      </c>
      <c r="B897" s="209">
        <v>20001896</v>
      </c>
      <c r="C897" s="210"/>
      <c r="D897" s="210"/>
      <c r="E897" s="230" t="s">
        <v>1357</v>
      </c>
      <c r="F897" s="230" t="s">
        <v>168</v>
      </c>
      <c r="G897" s="231" t="s">
        <v>1574</v>
      </c>
      <c r="H897" s="231" t="s">
        <v>1575</v>
      </c>
      <c r="I897" s="232" t="s">
        <v>1696</v>
      </c>
      <c r="J897" s="233"/>
      <c r="K897" s="212" t="s">
        <v>1697</v>
      </c>
      <c r="L897" s="214" t="s">
        <v>1362</v>
      </c>
      <c r="M897" s="215">
        <v>42950</v>
      </c>
      <c r="N897" s="234">
        <v>42950</v>
      </c>
      <c r="O897" s="234"/>
      <c r="P897" s="234"/>
      <c r="Q897" s="235"/>
      <c r="R897" s="219" t="str">
        <f t="shared" si="13"/>
        <v/>
      </c>
    </row>
    <row r="898" spans="1:18">
      <c r="A898" s="208">
        <v>19001897</v>
      </c>
      <c r="B898" s="209">
        <v>20001897</v>
      </c>
      <c r="C898" s="210"/>
      <c r="D898" s="210"/>
      <c r="E898" s="230" t="s">
        <v>1357</v>
      </c>
      <c r="F898" s="230" t="s">
        <v>168</v>
      </c>
      <c r="G898" s="231" t="s">
        <v>1574</v>
      </c>
      <c r="H898" s="231" t="s">
        <v>1575</v>
      </c>
      <c r="I898" s="232" t="s">
        <v>1698</v>
      </c>
      <c r="J898" s="233"/>
      <c r="K898" s="212" t="s">
        <v>1699</v>
      </c>
      <c r="L898" s="214" t="s">
        <v>1362</v>
      </c>
      <c r="M898" s="215">
        <v>312657</v>
      </c>
      <c r="N898" s="234">
        <v>312657</v>
      </c>
      <c r="O898" s="234"/>
      <c r="P898" s="234"/>
      <c r="Q898" s="235"/>
      <c r="R898" s="219" t="str">
        <f t="shared" si="13"/>
        <v/>
      </c>
    </row>
    <row r="899" spans="1:18">
      <c r="A899" s="208">
        <v>19001898</v>
      </c>
      <c r="B899" s="209">
        <v>20001898</v>
      </c>
      <c r="C899" s="210"/>
      <c r="D899" s="210"/>
      <c r="E899" s="230" t="s">
        <v>1357</v>
      </c>
      <c r="F899" s="230" t="s">
        <v>168</v>
      </c>
      <c r="G899" s="231" t="s">
        <v>1574</v>
      </c>
      <c r="H899" s="231" t="s">
        <v>1575</v>
      </c>
      <c r="I899" s="232" t="s">
        <v>1700</v>
      </c>
      <c r="J899" s="233"/>
      <c r="K899" s="212" t="s">
        <v>1701</v>
      </c>
      <c r="L899" s="214" t="s">
        <v>1362</v>
      </c>
      <c r="M899" s="215">
        <v>360032</v>
      </c>
      <c r="N899" s="234">
        <v>360032</v>
      </c>
      <c r="O899" s="234"/>
      <c r="P899" s="234"/>
      <c r="Q899" s="235"/>
      <c r="R899" s="219" t="str">
        <f t="shared" ref="R899:R962" si="14">IF(Q899="유지보수",INT(N899*$T$2*$T$3),IF(Q899="단순정비",INT(N899*$T$2*$T$4),IF(Q899="지장전주",INT(N899*$T$2*$T$5),"")))</f>
        <v/>
      </c>
    </row>
    <row r="900" spans="1:18">
      <c r="A900" s="208">
        <v>19001899</v>
      </c>
      <c r="B900" s="209">
        <v>20001899</v>
      </c>
      <c r="C900" s="210"/>
      <c r="D900" s="210"/>
      <c r="E900" s="230" t="s">
        <v>1357</v>
      </c>
      <c r="F900" s="230" t="s">
        <v>168</v>
      </c>
      <c r="G900" s="231" t="s">
        <v>1574</v>
      </c>
      <c r="H900" s="231" t="s">
        <v>1575</v>
      </c>
      <c r="I900" s="232" t="s">
        <v>1702</v>
      </c>
      <c r="J900" s="233"/>
      <c r="K900" s="212" t="s">
        <v>1703</v>
      </c>
      <c r="L900" s="214" t="s">
        <v>1362</v>
      </c>
      <c r="M900" s="215">
        <v>6633</v>
      </c>
      <c r="N900" s="234">
        <v>6633</v>
      </c>
      <c r="O900" s="234"/>
      <c r="P900" s="234"/>
      <c r="Q900" s="235"/>
      <c r="R900" s="219" t="str">
        <f t="shared" si="14"/>
        <v/>
      </c>
    </row>
    <row r="901" spans="1:18">
      <c r="A901" s="208">
        <v>19001900</v>
      </c>
      <c r="B901" s="209">
        <v>20001900</v>
      </c>
      <c r="C901" s="210"/>
      <c r="D901" s="210"/>
      <c r="E901" s="230" t="s">
        <v>1357</v>
      </c>
      <c r="F901" s="230" t="s">
        <v>168</v>
      </c>
      <c r="G901" s="231" t="s">
        <v>1574</v>
      </c>
      <c r="H901" s="231" t="s">
        <v>1575</v>
      </c>
      <c r="I901" s="232" t="s">
        <v>1704</v>
      </c>
      <c r="J901" s="233"/>
      <c r="K901" s="212" t="s">
        <v>1705</v>
      </c>
      <c r="L901" s="214" t="s">
        <v>1362</v>
      </c>
      <c r="M901" s="215">
        <v>77842</v>
      </c>
      <c r="N901" s="234">
        <v>77842</v>
      </c>
      <c r="O901" s="234"/>
      <c r="P901" s="234"/>
      <c r="Q901" s="235"/>
      <c r="R901" s="219" t="str">
        <f t="shared" si="14"/>
        <v/>
      </c>
    </row>
    <row r="902" spans="1:18">
      <c r="A902" s="208">
        <v>19001901</v>
      </c>
      <c r="B902" s="209">
        <v>20001901</v>
      </c>
      <c r="C902" s="210"/>
      <c r="D902" s="210"/>
      <c r="E902" s="230" t="s">
        <v>1357</v>
      </c>
      <c r="F902" s="230" t="s">
        <v>168</v>
      </c>
      <c r="G902" s="231" t="s">
        <v>1574</v>
      </c>
      <c r="H902" s="231" t="s">
        <v>1575</v>
      </c>
      <c r="I902" s="232" t="s">
        <v>1706</v>
      </c>
      <c r="J902" s="233"/>
      <c r="K902" s="212" t="s">
        <v>1707</v>
      </c>
      <c r="L902" s="214" t="s">
        <v>1362</v>
      </c>
      <c r="M902" s="215">
        <v>518526</v>
      </c>
      <c r="N902" s="234">
        <v>518526</v>
      </c>
      <c r="O902" s="234"/>
      <c r="P902" s="234"/>
      <c r="Q902" s="235"/>
      <c r="R902" s="219" t="str">
        <f t="shared" si="14"/>
        <v/>
      </c>
    </row>
    <row r="903" spans="1:18">
      <c r="A903" s="208">
        <v>19001902</v>
      </c>
      <c r="B903" s="209">
        <v>20001902</v>
      </c>
      <c r="C903" s="210"/>
      <c r="D903" s="210"/>
      <c r="E903" s="230" t="s">
        <v>1357</v>
      </c>
      <c r="F903" s="230" t="s">
        <v>168</v>
      </c>
      <c r="G903" s="231" t="s">
        <v>1574</v>
      </c>
      <c r="H903" s="231" t="s">
        <v>1575</v>
      </c>
      <c r="I903" s="232" t="s">
        <v>1708</v>
      </c>
      <c r="J903" s="233"/>
      <c r="K903" s="212" t="s">
        <v>1709</v>
      </c>
      <c r="L903" s="214" t="s">
        <v>1362</v>
      </c>
      <c r="M903" s="215">
        <v>261594</v>
      </c>
      <c r="N903" s="234">
        <v>261594</v>
      </c>
      <c r="O903" s="234"/>
      <c r="P903" s="234"/>
      <c r="Q903" s="235"/>
      <c r="R903" s="219" t="str">
        <f t="shared" si="14"/>
        <v/>
      </c>
    </row>
    <row r="904" spans="1:18">
      <c r="A904" s="208">
        <v>19001903</v>
      </c>
      <c r="B904" s="209">
        <v>20001903</v>
      </c>
      <c r="C904" s="210"/>
      <c r="D904" s="210"/>
      <c r="E904" s="230" t="s">
        <v>1357</v>
      </c>
      <c r="F904" s="230" t="s">
        <v>168</v>
      </c>
      <c r="G904" s="231" t="s">
        <v>1634</v>
      </c>
      <c r="H904" s="231" t="s">
        <v>441</v>
      </c>
      <c r="I904" s="232" t="s">
        <v>1710</v>
      </c>
      <c r="J904" s="233"/>
      <c r="K904" s="212" t="s">
        <v>1711</v>
      </c>
      <c r="L904" s="214" t="s">
        <v>1362</v>
      </c>
      <c r="M904" s="215">
        <v>189512</v>
      </c>
      <c r="N904" s="234">
        <v>189512</v>
      </c>
      <c r="O904" s="234"/>
      <c r="P904" s="234"/>
      <c r="Q904" s="235"/>
      <c r="R904" s="219" t="str">
        <f t="shared" si="14"/>
        <v/>
      </c>
    </row>
    <row r="905" spans="1:18">
      <c r="A905" s="208">
        <v>19001904</v>
      </c>
      <c r="B905" s="209">
        <v>20001904</v>
      </c>
      <c r="C905" s="210"/>
      <c r="D905" s="210"/>
      <c r="E905" s="230" t="s">
        <v>1357</v>
      </c>
      <c r="F905" s="230" t="s">
        <v>168</v>
      </c>
      <c r="G905" s="231" t="s">
        <v>1634</v>
      </c>
      <c r="H905" s="231" t="s">
        <v>441</v>
      </c>
      <c r="I905" s="232" t="s">
        <v>1712</v>
      </c>
      <c r="J905" s="233"/>
      <c r="K905" s="212" t="s">
        <v>1713</v>
      </c>
      <c r="L905" s="214" t="s">
        <v>1362</v>
      </c>
      <c r="M905" s="215">
        <v>914737</v>
      </c>
      <c r="N905" s="234">
        <v>914737</v>
      </c>
      <c r="O905" s="234"/>
      <c r="P905" s="234"/>
      <c r="Q905" s="235"/>
      <c r="R905" s="219" t="str">
        <f t="shared" si="14"/>
        <v/>
      </c>
    </row>
    <row r="906" spans="1:18">
      <c r="A906" s="208">
        <v>19001905</v>
      </c>
      <c r="B906" s="209">
        <v>20001905</v>
      </c>
      <c r="C906" s="210"/>
      <c r="D906" s="210"/>
      <c r="E906" s="230" t="s">
        <v>1357</v>
      </c>
      <c r="F906" s="230" t="s">
        <v>168</v>
      </c>
      <c r="G906" s="231" t="s">
        <v>1634</v>
      </c>
      <c r="H906" s="231" t="s">
        <v>441</v>
      </c>
      <c r="I906" s="232" t="s">
        <v>1714</v>
      </c>
      <c r="J906" s="233"/>
      <c r="K906" s="212" t="s">
        <v>1715</v>
      </c>
      <c r="L906" s="214" t="s">
        <v>1362</v>
      </c>
      <c r="M906" s="215">
        <v>53806</v>
      </c>
      <c r="N906" s="234">
        <v>53806</v>
      </c>
      <c r="O906" s="234"/>
      <c r="P906" s="234"/>
      <c r="Q906" s="235"/>
      <c r="R906" s="219" t="str">
        <f t="shared" si="14"/>
        <v/>
      </c>
    </row>
    <row r="907" spans="1:18">
      <c r="A907" s="208">
        <v>19001906</v>
      </c>
      <c r="B907" s="209">
        <v>20001906</v>
      </c>
      <c r="C907" s="210"/>
      <c r="D907" s="210"/>
      <c r="E907" s="230" t="s">
        <v>1357</v>
      </c>
      <c r="F907" s="230" t="s">
        <v>168</v>
      </c>
      <c r="G907" s="231" t="s">
        <v>1634</v>
      </c>
      <c r="H907" s="231" t="s">
        <v>441</v>
      </c>
      <c r="I907" s="232" t="s">
        <v>1716</v>
      </c>
      <c r="J907" s="233"/>
      <c r="K907" s="212" t="s">
        <v>1717</v>
      </c>
      <c r="L907" s="214" t="s">
        <v>1362</v>
      </c>
      <c r="M907" s="215">
        <v>2641</v>
      </c>
      <c r="N907" s="234">
        <v>2641</v>
      </c>
      <c r="O907" s="234"/>
      <c r="P907" s="234"/>
      <c r="Q907" s="235"/>
      <c r="R907" s="219" t="str">
        <f t="shared" si="14"/>
        <v/>
      </c>
    </row>
    <row r="908" spans="1:18">
      <c r="A908" s="208">
        <v>19001907</v>
      </c>
      <c r="B908" s="209">
        <v>20001907</v>
      </c>
      <c r="C908" s="210"/>
      <c r="D908" s="210"/>
      <c r="E908" s="230" t="s">
        <v>1357</v>
      </c>
      <c r="F908" s="230" t="s">
        <v>168</v>
      </c>
      <c r="G908" s="231" t="s">
        <v>1634</v>
      </c>
      <c r="H908" s="231" t="s">
        <v>441</v>
      </c>
      <c r="I908" s="232" t="s">
        <v>1718</v>
      </c>
      <c r="J908" s="233"/>
      <c r="K908" s="212" t="s">
        <v>1719</v>
      </c>
      <c r="L908" s="214" t="s">
        <v>1362</v>
      </c>
      <c r="M908" s="215">
        <v>247176</v>
      </c>
      <c r="N908" s="234">
        <v>247176</v>
      </c>
      <c r="O908" s="234"/>
      <c r="P908" s="234"/>
      <c r="Q908" s="235"/>
      <c r="R908" s="219" t="str">
        <f t="shared" si="14"/>
        <v/>
      </c>
    </row>
    <row r="909" spans="1:18">
      <c r="A909" s="208">
        <v>19001908</v>
      </c>
      <c r="B909" s="209">
        <v>20001908</v>
      </c>
      <c r="C909" s="210"/>
      <c r="D909" s="210"/>
      <c r="E909" s="230" t="s">
        <v>1357</v>
      </c>
      <c r="F909" s="230" t="s">
        <v>168</v>
      </c>
      <c r="G909" s="231" t="s">
        <v>1634</v>
      </c>
      <c r="H909" s="231" t="s">
        <v>441</v>
      </c>
      <c r="I909" s="232" t="s">
        <v>1720</v>
      </c>
      <c r="J909" s="233"/>
      <c r="K909" s="212" t="s">
        <v>1721</v>
      </c>
      <c r="L909" s="214" t="s">
        <v>1362</v>
      </c>
      <c r="M909" s="215">
        <v>525248</v>
      </c>
      <c r="N909" s="234">
        <v>525248</v>
      </c>
      <c r="O909" s="234"/>
      <c r="P909" s="234"/>
      <c r="Q909" s="235"/>
      <c r="R909" s="219" t="str">
        <f t="shared" si="14"/>
        <v/>
      </c>
    </row>
    <row r="910" spans="1:18">
      <c r="A910" s="208">
        <v>19001909</v>
      </c>
      <c r="B910" s="209">
        <v>20001909</v>
      </c>
      <c r="C910" s="210"/>
      <c r="D910" s="210"/>
      <c r="E910" s="230" t="s">
        <v>1357</v>
      </c>
      <c r="F910" s="230" t="s">
        <v>168</v>
      </c>
      <c r="G910" s="231" t="s">
        <v>1634</v>
      </c>
      <c r="H910" s="231" t="s">
        <v>441</v>
      </c>
      <c r="I910" s="232" t="s">
        <v>1722</v>
      </c>
      <c r="J910" s="233"/>
      <c r="K910" s="212" t="s">
        <v>1723</v>
      </c>
      <c r="L910" s="214" t="s">
        <v>1362</v>
      </c>
      <c r="M910" s="215">
        <v>205</v>
      </c>
      <c r="N910" s="234">
        <v>205</v>
      </c>
      <c r="O910" s="234"/>
      <c r="P910" s="234"/>
      <c r="Q910" s="235"/>
      <c r="R910" s="219" t="str">
        <f t="shared" si="14"/>
        <v/>
      </c>
    </row>
    <row r="911" spans="1:18">
      <c r="A911" s="208">
        <v>19001910</v>
      </c>
      <c r="B911" s="209">
        <v>20001910</v>
      </c>
      <c r="C911" s="210"/>
      <c r="D911" s="210"/>
      <c r="E911" s="230" t="s">
        <v>1357</v>
      </c>
      <c r="F911" s="230" t="s">
        <v>168</v>
      </c>
      <c r="G911" s="231" t="s">
        <v>1634</v>
      </c>
      <c r="H911" s="231" t="s">
        <v>441</v>
      </c>
      <c r="I911" s="232" t="s">
        <v>1724</v>
      </c>
      <c r="J911" s="233"/>
      <c r="K911" s="212" t="s">
        <v>1725</v>
      </c>
      <c r="L911" s="214" t="s">
        <v>1362</v>
      </c>
      <c r="M911" s="215">
        <v>7809652</v>
      </c>
      <c r="N911" s="234">
        <v>7809652</v>
      </c>
      <c r="O911" s="234"/>
      <c r="P911" s="234"/>
      <c r="Q911" s="235"/>
      <c r="R911" s="219" t="str">
        <f t="shared" si="14"/>
        <v/>
      </c>
    </row>
    <row r="912" spans="1:18">
      <c r="A912" s="208">
        <v>19001911</v>
      </c>
      <c r="B912" s="209">
        <v>20001911</v>
      </c>
      <c r="C912" s="210"/>
      <c r="D912" s="210"/>
      <c r="E912" s="230" t="s">
        <v>1357</v>
      </c>
      <c r="F912" s="230" t="s">
        <v>168</v>
      </c>
      <c r="G912" s="231" t="s">
        <v>1634</v>
      </c>
      <c r="H912" s="231" t="s">
        <v>441</v>
      </c>
      <c r="I912" s="232" t="s">
        <v>1726</v>
      </c>
      <c r="J912" s="233"/>
      <c r="K912" s="212" t="s">
        <v>1727</v>
      </c>
      <c r="L912" s="214" t="s">
        <v>1362</v>
      </c>
      <c r="M912" s="215">
        <v>266950</v>
      </c>
      <c r="N912" s="234">
        <v>266950</v>
      </c>
      <c r="O912" s="234"/>
      <c r="P912" s="234"/>
      <c r="Q912" s="235"/>
      <c r="R912" s="219" t="str">
        <f t="shared" si="14"/>
        <v/>
      </c>
    </row>
    <row r="913" spans="1:18">
      <c r="A913" s="208">
        <v>19001912</v>
      </c>
      <c r="B913" s="209">
        <v>20001912</v>
      </c>
      <c r="C913" s="210"/>
      <c r="D913" s="210"/>
      <c r="E913" s="230" t="s">
        <v>1357</v>
      </c>
      <c r="F913" s="230" t="s">
        <v>168</v>
      </c>
      <c r="G913" s="231" t="s">
        <v>1634</v>
      </c>
      <c r="H913" s="231" t="s">
        <v>441</v>
      </c>
      <c r="I913" s="232" t="s">
        <v>1728</v>
      </c>
      <c r="J913" s="233"/>
      <c r="K913" s="212" t="s">
        <v>1729</v>
      </c>
      <c r="L913" s="214" t="s">
        <v>1362</v>
      </c>
      <c r="M913" s="215">
        <v>316900</v>
      </c>
      <c r="N913" s="234">
        <v>316900</v>
      </c>
      <c r="O913" s="234"/>
      <c r="P913" s="234"/>
      <c r="Q913" s="235"/>
      <c r="R913" s="219" t="str">
        <f t="shared" si="14"/>
        <v/>
      </c>
    </row>
    <row r="914" spans="1:18">
      <c r="A914" s="208">
        <v>19001913</v>
      </c>
      <c r="B914" s="209">
        <v>20001913</v>
      </c>
      <c r="C914" s="210"/>
      <c r="D914" s="210"/>
      <c r="E914" s="230" t="s">
        <v>1357</v>
      </c>
      <c r="F914" s="230" t="s">
        <v>168</v>
      </c>
      <c r="G914" s="231" t="s">
        <v>942</v>
      </c>
      <c r="H914" s="231" t="s">
        <v>942</v>
      </c>
      <c r="I914" s="232" t="s">
        <v>1730</v>
      </c>
      <c r="J914" s="233"/>
      <c r="K914" s="212" t="s">
        <v>1731</v>
      </c>
      <c r="L914" s="214" t="s">
        <v>1362</v>
      </c>
      <c r="M914" s="215">
        <v>4086638</v>
      </c>
      <c r="N914" s="234">
        <v>4086638</v>
      </c>
      <c r="O914" s="234"/>
      <c r="P914" s="234"/>
      <c r="Q914" s="235"/>
      <c r="R914" s="219" t="str">
        <f t="shared" si="14"/>
        <v/>
      </c>
    </row>
    <row r="915" spans="1:18">
      <c r="A915" s="208">
        <v>19001914</v>
      </c>
      <c r="B915" s="209">
        <v>20001914</v>
      </c>
      <c r="C915" s="210"/>
      <c r="D915" s="210"/>
      <c r="E915" s="230" t="s">
        <v>1357</v>
      </c>
      <c r="F915" s="230" t="s">
        <v>168</v>
      </c>
      <c r="G915" s="231" t="s">
        <v>1647</v>
      </c>
      <c r="H915" s="231" t="s">
        <v>500</v>
      </c>
      <c r="I915" s="232" t="s">
        <v>1732</v>
      </c>
      <c r="J915" s="233"/>
      <c r="K915" s="212" t="s">
        <v>1733</v>
      </c>
      <c r="L915" s="214" t="s">
        <v>1362</v>
      </c>
      <c r="M915" s="215">
        <v>3168463</v>
      </c>
      <c r="N915" s="234">
        <v>3168463</v>
      </c>
      <c r="O915" s="234"/>
      <c r="P915" s="234"/>
      <c r="Q915" s="235"/>
      <c r="R915" s="219" t="str">
        <f t="shared" si="14"/>
        <v/>
      </c>
    </row>
    <row r="916" spans="1:18">
      <c r="A916" s="208">
        <v>19001915</v>
      </c>
      <c r="B916" s="209">
        <v>20001915</v>
      </c>
      <c r="C916" s="210"/>
      <c r="D916" s="210"/>
      <c r="E916" s="230" t="s">
        <v>1357</v>
      </c>
      <c r="F916" s="230" t="s">
        <v>168</v>
      </c>
      <c r="G916" s="231" t="s">
        <v>1647</v>
      </c>
      <c r="H916" s="231" t="s">
        <v>500</v>
      </c>
      <c r="I916" s="232" t="s">
        <v>1734</v>
      </c>
      <c r="J916" s="233"/>
      <c r="K916" s="212" t="s">
        <v>1735</v>
      </c>
      <c r="L916" s="214" t="s">
        <v>1362</v>
      </c>
      <c r="M916" s="215">
        <v>150571</v>
      </c>
      <c r="N916" s="234">
        <v>150571</v>
      </c>
      <c r="O916" s="234"/>
      <c r="P916" s="234"/>
      <c r="Q916" s="235"/>
      <c r="R916" s="219" t="str">
        <f t="shared" si="14"/>
        <v/>
      </c>
    </row>
    <row r="917" spans="1:18">
      <c r="A917" s="208">
        <v>19001916</v>
      </c>
      <c r="B917" s="209">
        <v>20001916</v>
      </c>
      <c r="C917" s="210"/>
      <c r="D917" s="210"/>
      <c r="E917" s="230" t="s">
        <v>1357</v>
      </c>
      <c r="F917" s="230" t="s">
        <v>168</v>
      </c>
      <c r="G917" s="231" t="s">
        <v>1358</v>
      </c>
      <c r="H917" s="231" t="s">
        <v>500</v>
      </c>
      <c r="I917" s="232" t="s">
        <v>1736</v>
      </c>
      <c r="J917" s="233"/>
      <c r="K917" s="212" t="s">
        <v>1737</v>
      </c>
      <c r="L917" s="214" t="s">
        <v>1362</v>
      </c>
      <c r="M917" s="215">
        <v>5164941</v>
      </c>
      <c r="N917" s="234">
        <v>5164941</v>
      </c>
      <c r="O917" s="234"/>
      <c r="P917" s="234"/>
      <c r="Q917" s="235"/>
      <c r="R917" s="219" t="str">
        <f t="shared" si="14"/>
        <v/>
      </c>
    </row>
    <row r="918" spans="1:18">
      <c r="A918" s="208">
        <v>19001917</v>
      </c>
      <c r="B918" s="209">
        <v>20001917</v>
      </c>
      <c r="C918" s="210"/>
      <c r="D918" s="210"/>
      <c r="E918" s="230" t="s">
        <v>1357</v>
      </c>
      <c r="F918" s="230" t="s">
        <v>168</v>
      </c>
      <c r="G918" s="231" t="s">
        <v>1358</v>
      </c>
      <c r="H918" s="231" t="s">
        <v>1375</v>
      </c>
      <c r="I918" s="232" t="s">
        <v>1738</v>
      </c>
      <c r="J918" s="233"/>
      <c r="K918" s="212" t="s">
        <v>1739</v>
      </c>
      <c r="L918" s="214" t="s">
        <v>1362</v>
      </c>
      <c r="M918" s="215">
        <v>2523757</v>
      </c>
      <c r="N918" s="234">
        <v>2523757</v>
      </c>
      <c r="O918" s="234"/>
      <c r="P918" s="234"/>
      <c r="Q918" s="235"/>
      <c r="R918" s="219" t="str">
        <f t="shared" si="14"/>
        <v/>
      </c>
    </row>
    <row r="919" spans="1:18">
      <c r="A919" s="208">
        <v>19001918</v>
      </c>
      <c r="B919" s="209">
        <v>20001918</v>
      </c>
      <c r="C919" s="210"/>
      <c r="D919" s="210"/>
      <c r="E919" s="230" t="s">
        <v>1357</v>
      </c>
      <c r="F919" s="230" t="s">
        <v>168</v>
      </c>
      <c r="G919" s="231" t="s">
        <v>1358</v>
      </c>
      <c r="H919" s="231" t="s">
        <v>1375</v>
      </c>
      <c r="I919" s="232" t="s">
        <v>1740</v>
      </c>
      <c r="J919" s="233"/>
      <c r="K919" s="212" t="s">
        <v>1741</v>
      </c>
      <c r="L919" s="214" t="s">
        <v>1362</v>
      </c>
      <c r="M919" s="215">
        <v>1951205</v>
      </c>
      <c r="N919" s="234">
        <v>1951205</v>
      </c>
      <c r="O919" s="234"/>
      <c r="P919" s="234"/>
      <c r="Q919" s="235"/>
      <c r="R919" s="219" t="str">
        <f t="shared" si="14"/>
        <v/>
      </c>
    </row>
    <row r="920" spans="1:18">
      <c r="A920" s="208">
        <v>19001919</v>
      </c>
      <c r="B920" s="209">
        <v>20001919</v>
      </c>
      <c r="C920" s="210"/>
      <c r="D920" s="210"/>
      <c r="E920" s="230" t="s">
        <v>1357</v>
      </c>
      <c r="F920" s="230" t="s">
        <v>168</v>
      </c>
      <c r="G920" s="231" t="s">
        <v>1358</v>
      </c>
      <c r="H920" s="231" t="s">
        <v>1375</v>
      </c>
      <c r="I920" s="232" t="s">
        <v>1742</v>
      </c>
      <c r="J920" s="233"/>
      <c r="K920" s="212" t="s">
        <v>1743</v>
      </c>
      <c r="L920" s="214" t="s">
        <v>1362</v>
      </c>
      <c r="M920" s="215">
        <v>2383515</v>
      </c>
      <c r="N920" s="234">
        <v>2383515</v>
      </c>
      <c r="O920" s="234"/>
      <c r="P920" s="234"/>
      <c r="Q920" s="235"/>
      <c r="R920" s="219" t="str">
        <f t="shared" si="14"/>
        <v/>
      </c>
    </row>
    <row r="921" spans="1:18">
      <c r="A921" s="208">
        <v>19001920</v>
      </c>
      <c r="B921" s="209">
        <v>20001920</v>
      </c>
      <c r="C921" s="210"/>
      <c r="D921" s="210"/>
      <c r="E921" s="230" t="s">
        <v>1357</v>
      </c>
      <c r="F921" s="230" t="s">
        <v>168</v>
      </c>
      <c r="G921" s="231" t="s">
        <v>1358</v>
      </c>
      <c r="H921" s="231" t="s">
        <v>1375</v>
      </c>
      <c r="I921" s="232" t="s">
        <v>1744</v>
      </c>
      <c r="J921" s="233"/>
      <c r="K921" s="212" t="s">
        <v>1745</v>
      </c>
      <c r="L921" s="214" t="s">
        <v>1362</v>
      </c>
      <c r="M921" s="215">
        <v>2148647</v>
      </c>
      <c r="N921" s="234">
        <v>2148647</v>
      </c>
      <c r="O921" s="234"/>
      <c r="P921" s="234"/>
      <c r="Q921" s="235"/>
      <c r="R921" s="219" t="str">
        <f t="shared" si="14"/>
        <v/>
      </c>
    </row>
    <row r="922" spans="1:18">
      <c r="A922" s="208">
        <v>19001921</v>
      </c>
      <c r="B922" s="209">
        <v>20001921</v>
      </c>
      <c r="C922" s="210"/>
      <c r="D922" s="210"/>
      <c r="E922" s="230" t="s">
        <v>1357</v>
      </c>
      <c r="F922" s="230" t="s">
        <v>168</v>
      </c>
      <c r="G922" s="231" t="s">
        <v>1358</v>
      </c>
      <c r="H922" s="231" t="s">
        <v>1375</v>
      </c>
      <c r="I922" s="232" t="s">
        <v>1746</v>
      </c>
      <c r="J922" s="233"/>
      <c r="K922" s="212" t="s">
        <v>1747</v>
      </c>
      <c r="L922" s="214" t="s">
        <v>1362</v>
      </c>
      <c r="M922" s="215">
        <v>745121</v>
      </c>
      <c r="N922" s="234">
        <v>745121</v>
      </c>
      <c r="O922" s="234"/>
      <c r="P922" s="234"/>
      <c r="Q922" s="235"/>
      <c r="R922" s="219" t="str">
        <f t="shared" si="14"/>
        <v/>
      </c>
    </row>
    <row r="923" spans="1:18">
      <c r="A923" s="208">
        <v>19001922</v>
      </c>
      <c r="B923" s="209">
        <v>20001922</v>
      </c>
      <c r="C923" s="210"/>
      <c r="D923" s="210"/>
      <c r="E923" s="230" t="s">
        <v>1357</v>
      </c>
      <c r="F923" s="230" t="s">
        <v>168</v>
      </c>
      <c r="G923" s="231" t="s">
        <v>1358</v>
      </c>
      <c r="H923" s="231" t="s">
        <v>1375</v>
      </c>
      <c r="I923" s="232" t="s">
        <v>1748</v>
      </c>
      <c r="J923" s="233"/>
      <c r="K923" s="212" t="s">
        <v>1749</v>
      </c>
      <c r="L923" s="214" t="s">
        <v>1362</v>
      </c>
      <c r="M923" s="215">
        <v>709085</v>
      </c>
      <c r="N923" s="234">
        <v>709085</v>
      </c>
      <c r="O923" s="234"/>
      <c r="P923" s="234"/>
      <c r="Q923" s="235"/>
      <c r="R923" s="219" t="str">
        <f t="shared" si="14"/>
        <v/>
      </c>
    </row>
    <row r="924" spans="1:18">
      <c r="A924" s="208">
        <v>19001923</v>
      </c>
      <c r="B924" s="209">
        <v>20001923</v>
      </c>
      <c r="C924" s="210"/>
      <c r="D924" s="210"/>
      <c r="E924" s="230" t="s">
        <v>1357</v>
      </c>
      <c r="F924" s="230" t="s">
        <v>168</v>
      </c>
      <c r="G924" s="231" t="s">
        <v>1358</v>
      </c>
      <c r="H924" s="231" t="s">
        <v>1375</v>
      </c>
      <c r="I924" s="232" t="s">
        <v>1750</v>
      </c>
      <c r="J924" s="233"/>
      <c r="K924" s="212" t="s">
        <v>1751</v>
      </c>
      <c r="L924" s="214" t="s">
        <v>1362</v>
      </c>
      <c r="M924" s="215">
        <v>333687</v>
      </c>
      <c r="N924" s="234">
        <v>333687</v>
      </c>
      <c r="O924" s="234"/>
      <c r="P924" s="234"/>
      <c r="Q924" s="235"/>
      <c r="R924" s="219" t="str">
        <f t="shared" si="14"/>
        <v/>
      </c>
    </row>
    <row r="925" spans="1:18">
      <c r="A925" s="208">
        <v>19001924</v>
      </c>
      <c r="B925" s="209">
        <v>20001924</v>
      </c>
      <c r="C925" s="210"/>
      <c r="D925" s="210"/>
      <c r="E925" s="230" t="s">
        <v>1357</v>
      </c>
      <c r="F925" s="230" t="s">
        <v>168</v>
      </c>
      <c r="G925" s="231" t="s">
        <v>1358</v>
      </c>
      <c r="H925" s="231" t="s">
        <v>1375</v>
      </c>
      <c r="I925" s="232" t="s">
        <v>1752</v>
      </c>
      <c r="J925" s="233"/>
      <c r="K925" s="212" t="s">
        <v>1753</v>
      </c>
      <c r="L925" s="214" t="s">
        <v>1362</v>
      </c>
      <c r="M925" s="215">
        <v>375398</v>
      </c>
      <c r="N925" s="234">
        <v>375398</v>
      </c>
      <c r="O925" s="234"/>
      <c r="P925" s="234"/>
      <c r="Q925" s="235"/>
      <c r="R925" s="219" t="str">
        <f t="shared" si="14"/>
        <v/>
      </c>
    </row>
    <row r="926" spans="1:18">
      <c r="A926" s="208">
        <v>19001925</v>
      </c>
      <c r="B926" s="209">
        <v>20001925</v>
      </c>
      <c r="C926" s="210"/>
      <c r="D926" s="210"/>
      <c r="E926" s="230" t="s">
        <v>1357</v>
      </c>
      <c r="F926" s="230" t="s">
        <v>168</v>
      </c>
      <c r="G926" s="231" t="s">
        <v>1358</v>
      </c>
      <c r="H926" s="231" t="s">
        <v>1375</v>
      </c>
      <c r="I926" s="232" t="s">
        <v>1754</v>
      </c>
      <c r="J926" s="233"/>
      <c r="K926" s="212" t="s">
        <v>1755</v>
      </c>
      <c r="L926" s="214" t="s">
        <v>1362</v>
      </c>
      <c r="M926" s="215">
        <v>375398</v>
      </c>
      <c r="N926" s="234">
        <v>375398</v>
      </c>
      <c r="O926" s="234"/>
      <c r="P926" s="234"/>
      <c r="Q926" s="235"/>
      <c r="R926" s="219" t="str">
        <f t="shared" si="14"/>
        <v/>
      </c>
    </row>
    <row r="927" spans="1:18">
      <c r="A927" s="208">
        <v>19001926</v>
      </c>
      <c r="B927" s="209">
        <v>20001926</v>
      </c>
      <c r="C927" s="210"/>
      <c r="D927" s="210"/>
      <c r="E927" s="230" t="s">
        <v>1357</v>
      </c>
      <c r="F927" s="230" t="s">
        <v>168</v>
      </c>
      <c r="G927" s="231" t="s">
        <v>1358</v>
      </c>
      <c r="H927" s="231" t="s">
        <v>1375</v>
      </c>
      <c r="I927" s="232" t="s">
        <v>1756</v>
      </c>
      <c r="J927" s="233"/>
      <c r="K927" s="212" t="s">
        <v>1757</v>
      </c>
      <c r="L927" s="214" t="s">
        <v>1362</v>
      </c>
      <c r="M927" s="215">
        <v>48143</v>
      </c>
      <c r="N927" s="234">
        <v>48143</v>
      </c>
      <c r="O927" s="234"/>
      <c r="P927" s="234"/>
      <c r="Q927" s="235"/>
      <c r="R927" s="219" t="str">
        <f t="shared" si="14"/>
        <v/>
      </c>
    </row>
    <row r="928" spans="1:18">
      <c r="A928" s="208">
        <v>19001927</v>
      </c>
      <c r="B928" s="209">
        <v>20001927</v>
      </c>
      <c r="C928" s="210"/>
      <c r="D928" s="210"/>
      <c r="E928" s="230" t="s">
        <v>1357</v>
      </c>
      <c r="F928" s="230" t="s">
        <v>168</v>
      </c>
      <c r="G928" s="231" t="s">
        <v>1358</v>
      </c>
      <c r="H928" s="231" t="s">
        <v>1375</v>
      </c>
      <c r="I928" s="232" t="s">
        <v>1758</v>
      </c>
      <c r="J928" s="233"/>
      <c r="K928" s="212" t="s">
        <v>1759</v>
      </c>
      <c r="L928" s="214" t="s">
        <v>1362</v>
      </c>
      <c r="M928" s="215">
        <v>1217150</v>
      </c>
      <c r="N928" s="234">
        <v>1217150</v>
      </c>
      <c r="O928" s="234"/>
      <c r="P928" s="234"/>
      <c r="Q928" s="235"/>
      <c r="R928" s="219" t="str">
        <f t="shared" si="14"/>
        <v/>
      </c>
    </row>
    <row r="929" spans="1:18">
      <c r="A929" s="208">
        <v>19001928</v>
      </c>
      <c r="B929" s="209">
        <v>20001928</v>
      </c>
      <c r="C929" s="210"/>
      <c r="D929" s="210"/>
      <c r="E929" s="230" t="s">
        <v>1357</v>
      </c>
      <c r="F929" s="230" t="s">
        <v>168</v>
      </c>
      <c r="G929" s="231" t="s">
        <v>1358</v>
      </c>
      <c r="H929" s="231" t="s">
        <v>1375</v>
      </c>
      <c r="I929" s="232" t="s">
        <v>1760</v>
      </c>
      <c r="J929" s="233"/>
      <c r="K929" s="212" t="s">
        <v>1761</v>
      </c>
      <c r="L929" s="214" t="s">
        <v>1362</v>
      </c>
      <c r="M929" s="215">
        <v>926909</v>
      </c>
      <c r="N929" s="234">
        <v>926909</v>
      </c>
      <c r="O929" s="234"/>
      <c r="P929" s="234"/>
      <c r="Q929" s="235"/>
      <c r="R929" s="219" t="str">
        <f t="shared" si="14"/>
        <v/>
      </c>
    </row>
    <row r="930" spans="1:18">
      <c r="A930" s="208">
        <v>19001929</v>
      </c>
      <c r="B930" s="209">
        <v>20001929</v>
      </c>
      <c r="C930" s="210"/>
      <c r="D930" s="210"/>
      <c r="E930" s="230" t="s">
        <v>1357</v>
      </c>
      <c r="F930" s="230" t="s">
        <v>168</v>
      </c>
      <c r="G930" s="231" t="s">
        <v>1358</v>
      </c>
      <c r="H930" s="231" t="s">
        <v>211</v>
      </c>
      <c r="I930" s="232" t="s">
        <v>1762</v>
      </c>
      <c r="J930" s="233"/>
      <c r="K930" s="212" t="s">
        <v>1763</v>
      </c>
      <c r="L930" s="214" t="s">
        <v>1362</v>
      </c>
      <c r="M930" s="215">
        <v>1246394</v>
      </c>
      <c r="N930" s="234">
        <v>1246394</v>
      </c>
      <c r="O930" s="234"/>
      <c r="P930" s="234"/>
      <c r="Q930" s="235"/>
      <c r="R930" s="219" t="str">
        <f t="shared" si="14"/>
        <v/>
      </c>
    </row>
    <row r="931" spans="1:18">
      <c r="A931" s="208">
        <v>19001930</v>
      </c>
      <c r="B931" s="209">
        <v>20001930</v>
      </c>
      <c r="C931" s="210"/>
      <c r="D931" s="210"/>
      <c r="E931" s="230" t="s">
        <v>1357</v>
      </c>
      <c r="F931" s="230" t="s">
        <v>168</v>
      </c>
      <c r="G931" s="231" t="s">
        <v>1358</v>
      </c>
      <c r="H931" s="231" t="s">
        <v>1375</v>
      </c>
      <c r="I931" s="232" t="s">
        <v>1764</v>
      </c>
      <c r="J931" s="233"/>
      <c r="K931" s="212" t="s">
        <v>1765</v>
      </c>
      <c r="L931" s="214" t="s">
        <v>1362</v>
      </c>
      <c r="M931" s="215">
        <v>2306901</v>
      </c>
      <c r="N931" s="234">
        <v>2306901</v>
      </c>
      <c r="O931" s="234"/>
      <c r="P931" s="234"/>
      <c r="Q931" s="235"/>
      <c r="R931" s="219" t="str">
        <f t="shared" si="14"/>
        <v/>
      </c>
    </row>
    <row r="932" spans="1:18">
      <c r="A932" s="208">
        <v>19001931</v>
      </c>
      <c r="B932" s="209">
        <v>20001931</v>
      </c>
      <c r="C932" s="210"/>
      <c r="D932" s="210"/>
      <c r="E932" s="230" t="s">
        <v>1357</v>
      </c>
      <c r="F932" s="230" t="s">
        <v>168</v>
      </c>
      <c r="G932" s="231" t="s">
        <v>1574</v>
      </c>
      <c r="H932" s="231" t="s">
        <v>1575</v>
      </c>
      <c r="I932" s="232" t="s">
        <v>1766</v>
      </c>
      <c r="J932" s="233"/>
      <c r="K932" s="212" t="s">
        <v>1767</v>
      </c>
      <c r="L932" s="214" t="s">
        <v>1362</v>
      </c>
      <c r="M932" s="215">
        <v>1273284</v>
      </c>
      <c r="N932" s="234">
        <v>1273284</v>
      </c>
      <c r="O932" s="234"/>
      <c r="P932" s="234"/>
      <c r="Q932" s="235"/>
      <c r="R932" s="219" t="str">
        <f t="shared" si="14"/>
        <v/>
      </c>
    </row>
    <row r="933" spans="1:18">
      <c r="A933" s="208">
        <v>19001932</v>
      </c>
      <c r="B933" s="209">
        <v>20001932</v>
      </c>
      <c r="C933" s="210"/>
      <c r="D933" s="210"/>
      <c r="E933" s="230" t="s">
        <v>1357</v>
      </c>
      <c r="F933" s="230" t="s">
        <v>168</v>
      </c>
      <c r="G933" s="231" t="s">
        <v>1574</v>
      </c>
      <c r="H933" s="231" t="s">
        <v>1575</v>
      </c>
      <c r="I933" s="232" t="s">
        <v>1768</v>
      </c>
      <c r="J933" s="233"/>
      <c r="K933" s="212" t="s">
        <v>1769</v>
      </c>
      <c r="L933" s="214" t="s">
        <v>1362</v>
      </c>
      <c r="M933" s="215">
        <v>1595542</v>
      </c>
      <c r="N933" s="234">
        <v>1595542</v>
      </c>
      <c r="O933" s="234"/>
      <c r="P933" s="234"/>
      <c r="Q933" s="235"/>
      <c r="R933" s="219" t="str">
        <f t="shared" si="14"/>
        <v/>
      </c>
    </row>
    <row r="934" spans="1:18">
      <c r="A934" s="208">
        <v>19001933</v>
      </c>
      <c r="B934" s="209">
        <v>20001933</v>
      </c>
      <c r="C934" s="210"/>
      <c r="D934" s="210"/>
      <c r="E934" s="230" t="s">
        <v>1357</v>
      </c>
      <c r="F934" s="230" t="s">
        <v>168</v>
      </c>
      <c r="G934" s="231" t="s">
        <v>1574</v>
      </c>
      <c r="H934" s="231" t="s">
        <v>1575</v>
      </c>
      <c r="I934" s="232" t="s">
        <v>1770</v>
      </c>
      <c r="J934" s="233"/>
      <c r="K934" s="212" t="s">
        <v>1771</v>
      </c>
      <c r="L934" s="214" t="s">
        <v>1362</v>
      </c>
      <c r="M934" s="215">
        <v>143671</v>
      </c>
      <c r="N934" s="234">
        <v>143671</v>
      </c>
      <c r="O934" s="234"/>
      <c r="P934" s="234"/>
      <c r="Q934" s="235"/>
      <c r="R934" s="219" t="str">
        <f t="shared" si="14"/>
        <v/>
      </c>
    </row>
    <row r="935" spans="1:18">
      <c r="A935" s="208">
        <v>19001934</v>
      </c>
      <c r="B935" s="209">
        <v>20001934</v>
      </c>
      <c r="C935" s="210"/>
      <c r="D935" s="210"/>
      <c r="E935" s="230" t="s">
        <v>1357</v>
      </c>
      <c r="F935" s="230" t="s">
        <v>168</v>
      </c>
      <c r="G935" s="231" t="s">
        <v>1574</v>
      </c>
      <c r="H935" s="231" t="s">
        <v>1575</v>
      </c>
      <c r="I935" s="232" t="s">
        <v>1772</v>
      </c>
      <c r="J935" s="233"/>
      <c r="K935" s="212" t="s">
        <v>1773</v>
      </c>
      <c r="L935" s="214" t="s">
        <v>1362</v>
      </c>
      <c r="M935" s="215">
        <v>756564</v>
      </c>
      <c r="N935" s="234">
        <v>756564</v>
      </c>
      <c r="O935" s="234"/>
      <c r="P935" s="234"/>
      <c r="Q935" s="235"/>
      <c r="R935" s="219" t="str">
        <f t="shared" si="14"/>
        <v/>
      </c>
    </row>
    <row r="936" spans="1:18">
      <c r="A936" s="208">
        <v>19001935</v>
      </c>
      <c r="B936" s="209">
        <v>20001935</v>
      </c>
      <c r="C936" s="210"/>
      <c r="D936" s="210"/>
      <c r="E936" s="230" t="s">
        <v>1357</v>
      </c>
      <c r="F936" s="230" t="s">
        <v>168</v>
      </c>
      <c r="G936" s="231" t="s">
        <v>1774</v>
      </c>
      <c r="H936" s="231" t="s">
        <v>1575</v>
      </c>
      <c r="I936" s="232" t="s">
        <v>1775</v>
      </c>
      <c r="J936" s="233"/>
      <c r="K936" s="212" t="s">
        <v>1776</v>
      </c>
      <c r="L936" s="214" t="s">
        <v>1362</v>
      </c>
      <c r="M936" s="215">
        <v>139036</v>
      </c>
      <c r="N936" s="234">
        <v>139036</v>
      </c>
      <c r="O936" s="234"/>
      <c r="P936" s="234"/>
      <c r="Q936" s="235"/>
      <c r="R936" s="219" t="str">
        <f t="shared" si="14"/>
        <v/>
      </c>
    </row>
    <row r="937" spans="1:18">
      <c r="A937" s="208">
        <v>19001936</v>
      </c>
      <c r="B937" s="209">
        <v>20001936</v>
      </c>
      <c r="C937" s="210"/>
      <c r="D937" s="210"/>
      <c r="E937" s="230" t="s">
        <v>1357</v>
      </c>
      <c r="F937" s="230" t="s">
        <v>168</v>
      </c>
      <c r="G937" s="231" t="s">
        <v>1574</v>
      </c>
      <c r="H937" s="231" t="s">
        <v>1575</v>
      </c>
      <c r="I937" s="232" t="s">
        <v>1777</v>
      </c>
      <c r="J937" s="233"/>
      <c r="K937" s="212" t="s">
        <v>1778</v>
      </c>
      <c r="L937" s="214" t="s">
        <v>1362</v>
      </c>
      <c r="M937" s="215">
        <v>2829338</v>
      </c>
      <c r="N937" s="234">
        <v>2829338</v>
      </c>
      <c r="O937" s="234"/>
      <c r="P937" s="234"/>
      <c r="Q937" s="235"/>
      <c r="R937" s="219" t="str">
        <f t="shared" si="14"/>
        <v/>
      </c>
    </row>
    <row r="938" spans="1:18">
      <c r="A938" s="208">
        <v>19001937</v>
      </c>
      <c r="B938" s="209">
        <v>20001937</v>
      </c>
      <c r="C938" s="210"/>
      <c r="D938" s="210"/>
      <c r="E938" s="230" t="s">
        <v>1357</v>
      </c>
      <c r="F938" s="230" t="s">
        <v>168</v>
      </c>
      <c r="G938" s="231" t="s">
        <v>1358</v>
      </c>
      <c r="H938" s="231" t="s">
        <v>1375</v>
      </c>
      <c r="I938" s="232" t="s">
        <v>1779</v>
      </c>
      <c r="J938" s="233"/>
      <c r="K938" s="212" t="s">
        <v>1780</v>
      </c>
      <c r="L938" s="214" t="s">
        <v>1362</v>
      </c>
      <c r="M938" s="215">
        <v>411326</v>
      </c>
      <c r="N938" s="234">
        <v>411326</v>
      </c>
      <c r="O938" s="234"/>
      <c r="P938" s="234"/>
      <c r="Q938" s="235"/>
      <c r="R938" s="219" t="str">
        <f t="shared" si="14"/>
        <v/>
      </c>
    </row>
    <row r="939" spans="1:18">
      <c r="A939" s="208">
        <v>19001938</v>
      </c>
      <c r="B939" s="209">
        <v>20001938</v>
      </c>
      <c r="C939" s="210"/>
      <c r="D939" s="210"/>
      <c r="E939" s="230" t="s">
        <v>1357</v>
      </c>
      <c r="F939" s="230" t="s">
        <v>168</v>
      </c>
      <c r="G939" s="231" t="s">
        <v>1358</v>
      </c>
      <c r="H939" s="231" t="s">
        <v>1375</v>
      </c>
      <c r="I939" s="232" t="s">
        <v>1781</v>
      </c>
      <c r="J939" s="233"/>
      <c r="K939" s="212" t="s">
        <v>1782</v>
      </c>
      <c r="L939" s="214" t="s">
        <v>1362</v>
      </c>
      <c r="M939" s="215">
        <v>115122</v>
      </c>
      <c r="N939" s="234">
        <v>115122</v>
      </c>
      <c r="O939" s="234"/>
      <c r="P939" s="234"/>
      <c r="Q939" s="235"/>
      <c r="R939" s="219" t="str">
        <f t="shared" si="14"/>
        <v/>
      </c>
    </row>
    <row r="940" spans="1:18">
      <c r="A940" s="208">
        <v>19001939</v>
      </c>
      <c r="B940" s="209">
        <v>20001939</v>
      </c>
      <c r="C940" s="210"/>
      <c r="D940" s="210"/>
      <c r="E940" s="230" t="s">
        <v>1357</v>
      </c>
      <c r="F940" s="230" t="s">
        <v>168</v>
      </c>
      <c r="G940" s="231" t="s">
        <v>1358</v>
      </c>
      <c r="H940" s="231" t="s">
        <v>1375</v>
      </c>
      <c r="I940" s="232" t="s">
        <v>1783</v>
      </c>
      <c r="J940" s="233"/>
      <c r="K940" s="212" t="s">
        <v>1784</v>
      </c>
      <c r="L940" s="214" t="s">
        <v>1362</v>
      </c>
      <c r="M940" s="215">
        <v>108088</v>
      </c>
      <c r="N940" s="234">
        <v>108088</v>
      </c>
      <c r="O940" s="234"/>
      <c r="P940" s="234"/>
      <c r="Q940" s="235"/>
      <c r="R940" s="219" t="str">
        <f t="shared" si="14"/>
        <v/>
      </c>
    </row>
    <row r="941" spans="1:18">
      <c r="A941" s="208">
        <v>19001940</v>
      </c>
      <c r="B941" s="209">
        <v>20001940</v>
      </c>
      <c r="C941" s="210"/>
      <c r="D941" s="210"/>
      <c r="E941" s="230" t="s">
        <v>1357</v>
      </c>
      <c r="F941" s="230" t="s">
        <v>168</v>
      </c>
      <c r="G941" s="231" t="s">
        <v>1358</v>
      </c>
      <c r="H941" s="231" t="s">
        <v>1375</v>
      </c>
      <c r="I941" s="232" t="s">
        <v>1785</v>
      </c>
      <c r="J941" s="233"/>
      <c r="K941" s="212" t="s">
        <v>1786</v>
      </c>
      <c r="L941" s="214" t="s">
        <v>1362</v>
      </c>
      <c r="M941" s="215">
        <v>174291</v>
      </c>
      <c r="N941" s="234">
        <v>174291</v>
      </c>
      <c r="O941" s="234"/>
      <c r="P941" s="234"/>
      <c r="Q941" s="235"/>
      <c r="R941" s="219" t="str">
        <f t="shared" si="14"/>
        <v/>
      </c>
    </row>
    <row r="942" spans="1:18">
      <c r="A942" s="208">
        <v>19001941</v>
      </c>
      <c r="B942" s="209">
        <v>20001941</v>
      </c>
      <c r="C942" s="210"/>
      <c r="D942" s="210"/>
      <c r="E942" s="230" t="s">
        <v>1357</v>
      </c>
      <c r="F942" s="230" t="s">
        <v>168</v>
      </c>
      <c r="G942" s="231" t="s">
        <v>1574</v>
      </c>
      <c r="H942" s="231" t="s">
        <v>1787</v>
      </c>
      <c r="I942" s="232" t="s">
        <v>1788</v>
      </c>
      <c r="J942" s="233"/>
      <c r="K942" s="212" t="s">
        <v>1789</v>
      </c>
      <c r="L942" s="214" t="s">
        <v>1362</v>
      </c>
      <c r="M942" s="215">
        <v>4737534</v>
      </c>
      <c r="N942" s="234">
        <v>4737534</v>
      </c>
      <c r="O942" s="234"/>
      <c r="P942" s="234"/>
      <c r="Q942" s="235"/>
      <c r="R942" s="219" t="str">
        <f t="shared" si="14"/>
        <v/>
      </c>
    </row>
    <row r="943" spans="1:18">
      <c r="A943" s="208">
        <v>19001942</v>
      </c>
      <c r="B943" s="209">
        <v>20001942</v>
      </c>
      <c r="C943" s="210"/>
      <c r="D943" s="210"/>
      <c r="E943" s="230" t="s">
        <v>1357</v>
      </c>
      <c r="F943" s="230" t="s">
        <v>168</v>
      </c>
      <c r="G943" s="231" t="s">
        <v>1574</v>
      </c>
      <c r="H943" s="231" t="s">
        <v>1787</v>
      </c>
      <c r="I943" s="232" t="s">
        <v>1790</v>
      </c>
      <c r="J943" s="233"/>
      <c r="K943" s="212" t="s">
        <v>1791</v>
      </c>
      <c r="L943" s="214" t="s">
        <v>1362</v>
      </c>
      <c r="M943" s="215">
        <v>607640</v>
      </c>
      <c r="N943" s="234">
        <v>607640</v>
      </c>
      <c r="O943" s="234"/>
      <c r="P943" s="234"/>
      <c r="Q943" s="235"/>
      <c r="R943" s="219" t="str">
        <f t="shared" si="14"/>
        <v/>
      </c>
    </row>
    <row r="944" spans="1:18">
      <c r="A944" s="208">
        <v>19001943</v>
      </c>
      <c r="B944" s="209">
        <v>20001943</v>
      </c>
      <c r="C944" s="210"/>
      <c r="D944" s="210"/>
      <c r="E944" s="230" t="s">
        <v>1357</v>
      </c>
      <c r="F944" s="230" t="s">
        <v>168</v>
      </c>
      <c r="G944" s="231" t="s">
        <v>1358</v>
      </c>
      <c r="H944" s="231" t="s">
        <v>1792</v>
      </c>
      <c r="I944" s="232" t="s">
        <v>1793</v>
      </c>
      <c r="J944" s="233"/>
      <c r="K944" s="212" t="s">
        <v>1794</v>
      </c>
      <c r="L944" s="214" t="s">
        <v>1362</v>
      </c>
      <c r="M944" s="215">
        <v>296294</v>
      </c>
      <c r="N944" s="234">
        <v>296294</v>
      </c>
      <c r="O944" s="234"/>
      <c r="P944" s="234"/>
      <c r="Q944" s="235"/>
      <c r="R944" s="219" t="str">
        <f t="shared" si="14"/>
        <v/>
      </c>
    </row>
    <row r="945" spans="1:18">
      <c r="A945" s="208">
        <v>19001944</v>
      </c>
      <c r="B945" s="209">
        <v>20001944</v>
      </c>
      <c r="C945" s="210"/>
      <c r="D945" s="210"/>
      <c r="E945" s="230" t="s">
        <v>1357</v>
      </c>
      <c r="F945" s="230" t="s">
        <v>168</v>
      </c>
      <c r="G945" s="231" t="s">
        <v>1358</v>
      </c>
      <c r="H945" s="231" t="s">
        <v>1792</v>
      </c>
      <c r="I945" s="232" t="s">
        <v>1795</v>
      </c>
      <c r="J945" s="233"/>
      <c r="K945" s="212" t="s">
        <v>1796</v>
      </c>
      <c r="L945" s="214" t="s">
        <v>1362</v>
      </c>
      <c r="M945" s="215">
        <v>334429</v>
      </c>
      <c r="N945" s="234">
        <v>334429</v>
      </c>
      <c r="O945" s="234"/>
      <c r="P945" s="234"/>
      <c r="Q945" s="235"/>
      <c r="R945" s="219" t="str">
        <f t="shared" si="14"/>
        <v/>
      </c>
    </row>
    <row r="946" spans="1:18">
      <c r="A946" s="208">
        <v>19001945</v>
      </c>
      <c r="B946" s="209">
        <v>20001945</v>
      </c>
      <c r="C946" s="210"/>
      <c r="D946" s="210"/>
      <c r="E946" s="230" t="s">
        <v>1357</v>
      </c>
      <c r="F946" s="230" t="s">
        <v>168</v>
      </c>
      <c r="G946" s="231" t="s">
        <v>1358</v>
      </c>
      <c r="H946" s="231" t="s">
        <v>1792</v>
      </c>
      <c r="I946" s="232" t="s">
        <v>1797</v>
      </c>
      <c r="J946" s="233"/>
      <c r="K946" s="212" t="s">
        <v>1798</v>
      </c>
      <c r="L946" s="214" t="s">
        <v>1362</v>
      </c>
      <c r="M946" s="215">
        <v>153167</v>
      </c>
      <c r="N946" s="234">
        <v>153167</v>
      </c>
      <c r="O946" s="234"/>
      <c r="P946" s="234"/>
      <c r="Q946" s="235"/>
      <c r="R946" s="219" t="str">
        <f t="shared" si="14"/>
        <v/>
      </c>
    </row>
    <row r="947" spans="1:18">
      <c r="A947" s="208">
        <v>19001946</v>
      </c>
      <c r="B947" s="209">
        <v>20001946</v>
      </c>
      <c r="C947" s="210"/>
      <c r="D947" s="210"/>
      <c r="E947" s="230" t="s">
        <v>1357</v>
      </c>
      <c r="F947" s="230" t="s">
        <v>168</v>
      </c>
      <c r="G947" s="231" t="s">
        <v>1358</v>
      </c>
      <c r="H947" s="231" t="s">
        <v>1792</v>
      </c>
      <c r="I947" s="232" t="s">
        <v>1799</v>
      </c>
      <c r="J947" s="233"/>
      <c r="K947" s="212" t="s">
        <v>1800</v>
      </c>
      <c r="L947" s="214" t="s">
        <v>1362</v>
      </c>
      <c r="M947" s="215">
        <v>102990</v>
      </c>
      <c r="N947" s="234">
        <v>102990</v>
      </c>
      <c r="O947" s="234"/>
      <c r="P947" s="234"/>
      <c r="Q947" s="235"/>
      <c r="R947" s="219" t="str">
        <f t="shared" si="14"/>
        <v/>
      </c>
    </row>
    <row r="948" spans="1:18">
      <c r="A948" s="208">
        <v>19001947</v>
      </c>
      <c r="B948" s="209">
        <v>20001947</v>
      </c>
      <c r="C948" s="210"/>
      <c r="D948" s="210"/>
      <c r="E948" s="230" t="s">
        <v>1357</v>
      </c>
      <c r="F948" s="230" t="s">
        <v>168</v>
      </c>
      <c r="G948" s="231" t="s">
        <v>1358</v>
      </c>
      <c r="H948" s="231" t="s">
        <v>1792</v>
      </c>
      <c r="I948" s="232" t="s">
        <v>1801</v>
      </c>
      <c r="J948" s="233"/>
      <c r="K948" s="212" t="s">
        <v>1802</v>
      </c>
      <c r="L948" s="214" t="s">
        <v>1362</v>
      </c>
      <c r="M948" s="215">
        <v>68550</v>
      </c>
      <c r="N948" s="234">
        <v>68550</v>
      </c>
      <c r="O948" s="234"/>
      <c r="P948" s="234"/>
      <c r="Q948" s="235"/>
      <c r="R948" s="219" t="str">
        <f t="shared" si="14"/>
        <v/>
      </c>
    </row>
    <row r="949" spans="1:18">
      <c r="A949" s="208">
        <v>19001948</v>
      </c>
      <c r="B949" s="209">
        <v>20001948</v>
      </c>
      <c r="C949" s="210"/>
      <c r="D949" s="210"/>
      <c r="E949" s="230" t="s">
        <v>1357</v>
      </c>
      <c r="F949" s="230" t="s">
        <v>168</v>
      </c>
      <c r="G949" s="231" t="s">
        <v>1358</v>
      </c>
      <c r="H949" s="231" t="s">
        <v>1774</v>
      </c>
      <c r="I949" s="232" t="s">
        <v>1803</v>
      </c>
      <c r="J949" s="233"/>
      <c r="K949" s="212" t="s">
        <v>1804</v>
      </c>
      <c r="L949" s="214" t="s">
        <v>1362</v>
      </c>
      <c r="M949" s="215">
        <v>97840</v>
      </c>
      <c r="N949" s="234">
        <v>97840</v>
      </c>
      <c r="O949" s="234"/>
      <c r="P949" s="234"/>
      <c r="Q949" s="235"/>
      <c r="R949" s="219" t="str">
        <f t="shared" si="14"/>
        <v/>
      </c>
    </row>
    <row r="950" spans="1:18">
      <c r="A950" s="208">
        <v>19001949</v>
      </c>
      <c r="B950" s="209">
        <v>20001949</v>
      </c>
      <c r="C950" s="210"/>
      <c r="D950" s="210"/>
      <c r="E950" s="230" t="s">
        <v>1357</v>
      </c>
      <c r="F950" s="230" t="s">
        <v>168</v>
      </c>
      <c r="G950" s="231" t="s">
        <v>1358</v>
      </c>
      <c r="H950" s="231" t="s">
        <v>1774</v>
      </c>
      <c r="I950" s="232" t="s">
        <v>1805</v>
      </c>
      <c r="J950" s="233"/>
      <c r="K950" s="212" t="s">
        <v>1806</v>
      </c>
      <c r="L950" s="214" t="s">
        <v>1362</v>
      </c>
      <c r="M950" s="215">
        <v>226578</v>
      </c>
      <c r="N950" s="234">
        <v>226578</v>
      </c>
      <c r="O950" s="234"/>
      <c r="P950" s="234"/>
      <c r="Q950" s="235"/>
      <c r="R950" s="219" t="str">
        <f t="shared" si="14"/>
        <v/>
      </c>
    </row>
    <row r="951" spans="1:18">
      <c r="A951" s="208">
        <v>19001950</v>
      </c>
      <c r="B951" s="209">
        <v>20001950</v>
      </c>
      <c r="C951" s="210"/>
      <c r="D951" s="210"/>
      <c r="E951" s="230" t="s">
        <v>1357</v>
      </c>
      <c r="F951" s="230" t="s">
        <v>168</v>
      </c>
      <c r="G951" s="231" t="s">
        <v>1358</v>
      </c>
      <c r="H951" s="231" t="s">
        <v>1774</v>
      </c>
      <c r="I951" s="232" t="s">
        <v>1807</v>
      </c>
      <c r="J951" s="233"/>
      <c r="K951" s="212" t="s">
        <v>1808</v>
      </c>
      <c r="L951" s="214" t="s">
        <v>1362</v>
      </c>
      <c r="M951" s="215">
        <v>4831465</v>
      </c>
      <c r="N951" s="234">
        <v>4831465</v>
      </c>
      <c r="O951" s="234"/>
      <c r="P951" s="234"/>
      <c r="Q951" s="235"/>
      <c r="R951" s="219" t="str">
        <f t="shared" si="14"/>
        <v/>
      </c>
    </row>
    <row r="952" spans="1:18">
      <c r="A952" s="208">
        <v>19001951</v>
      </c>
      <c r="B952" s="209">
        <v>20001951</v>
      </c>
      <c r="C952" s="210"/>
      <c r="D952" s="210"/>
      <c r="E952" s="230" t="s">
        <v>1357</v>
      </c>
      <c r="F952" s="230" t="s">
        <v>168</v>
      </c>
      <c r="G952" s="231" t="s">
        <v>1358</v>
      </c>
      <c r="H952" s="231" t="s">
        <v>1774</v>
      </c>
      <c r="I952" s="232" t="s">
        <v>1809</v>
      </c>
      <c r="J952" s="233"/>
      <c r="K952" s="212" t="s">
        <v>1810</v>
      </c>
      <c r="L952" s="214" t="s">
        <v>1362</v>
      </c>
      <c r="M952" s="215">
        <v>237684</v>
      </c>
      <c r="N952" s="234">
        <v>237684</v>
      </c>
      <c r="O952" s="234"/>
      <c r="P952" s="234"/>
      <c r="Q952" s="235"/>
      <c r="R952" s="219" t="str">
        <f t="shared" si="14"/>
        <v/>
      </c>
    </row>
    <row r="953" spans="1:18">
      <c r="A953" s="208">
        <v>19001952</v>
      </c>
      <c r="B953" s="209">
        <v>20001952</v>
      </c>
      <c r="C953" s="210"/>
      <c r="D953" s="210"/>
      <c r="E953" s="230" t="s">
        <v>1357</v>
      </c>
      <c r="F953" s="230" t="s">
        <v>168</v>
      </c>
      <c r="G953" s="231" t="s">
        <v>1574</v>
      </c>
      <c r="H953" s="231" t="s">
        <v>1575</v>
      </c>
      <c r="I953" s="232" t="s">
        <v>1811</v>
      </c>
      <c r="J953" s="233"/>
      <c r="K953" s="212" t="s">
        <v>1812</v>
      </c>
      <c r="L953" s="214" t="s">
        <v>1362</v>
      </c>
      <c r="M953" s="215">
        <v>234083</v>
      </c>
      <c r="N953" s="234">
        <v>234083</v>
      </c>
      <c r="O953" s="234"/>
      <c r="P953" s="234"/>
      <c r="Q953" s="235"/>
      <c r="R953" s="219" t="str">
        <f t="shared" si="14"/>
        <v/>
      </c>
    </row>
    <row r="954" spans="1:18">
      <c r="A954" s="208">
        <v>19001953</v>
      </c>
      <c r="B954" s="209">
        <v>20001953</v>
      </c>
      <c r="C954" s="210"/>
      <c r="D954" s="210"/>
      <c r="E954" s="230" t="s">
        <v>1357</v>
      </c>
      <c r="F954" s="230" t="s">
        <v>168</v>
      </c>
      <c r="G954" s="231" t="s">
        <v>1574</v>
      </c>
      <c r="H954" s="231" t="s">
        <v>1575</v>
      </c>
      <c r="I954" s="232" t="s">
        <v>1813</v>
      </c>
      <c r="J954" s="233"/>
      <c r="K954" s="212" t="s">
        <v>1814</v>
      </c>
      <c r="L954" s="214" t="s">
        <v>1362</v>
      </c>
      <c r="M954" s="215">
        <v>1582501</v>
      </c>
      <c r="N954" s="234">
        <v>1582501</v>
      </c>
      <c r="O954" s="234"/>
      <c r="P954" s="234"/>
      <c r="Q954" s="235"/>
      <c r="R954" s="219" t="str">
        <f t="shared" si="14"/>
        <v/>
      </c>
    </row>
    <row r="955" spans="1:18">
      <c r="A955" s="208">
        <v>19001954</v>
      </c>
      <c r="B955" s="209">
        <v>20001954</v>
      </c>
      <c r="C955" s="210"/>
      <c r="D955" s="210"/>
      <c r="E955" s="230" t="s">
        <v>1357</v>
      </c>
      <c r="F955" s="230" t="s">
        <v>168</v>
      </c>
      <c r="G955" s="231" t="s">
        <v>1634</v>
      </c>
      <c r="H955" s="231" t="s">
        <v>1434</v>
      </c>
      <c r="I955" s="232" t="s">
        <v>1815</v>
      </c>
      <c r="J955" s="233"/>
      <c r="K955" s="212" t="s">
        <v>1816</v>
      </c>
      <c r="L955" s="214" t="s">
        <v>1362</v>
      </c>
      <c r="M955" s="215">
        <v>260</v>
      </c>
      <c r="N955" s="234">
        <v>260</v>
      </c>
      <c r="O955" s="234"/>
      <c r="P955" s="234"/>
      <c r="Q955" s="235"/>
      <c r="R955" s="219" t="str">
        <f t="shared" si="14"/>
        <v/>
      </c>
    </row>
    <row r="956" spans="1:18">
      <c r="A956" s="208">
        <v>19001955</v>
      </c>
      <c r="B956" s="209">
        <v>20001955</v>
      </c>
      <c r="C956" s="210"/>
      <c r="D956" s="210"/>
      <c r="E956" s="230" t="s">
        <v>1357</v>
      </c>
      <c r="F956" s="230" t="s">
        <v>168</v>
      </c>
      <c r="G956" s="231" t="s">
        <v>1634</v>
      </c>
      <c r="H956" s="231" t="s">
        <v>1434</v>
      </c>
      <c r="I956" s="232" t="s">
        <v>1817</v>
      </c>
      <c r="J956" s="233"/>
      <c r="K956" s="212" t="s">
        <v>1818</v>
      </c>
      <c r="L956" s="214" t="s">
        <v>1362</v>
      </c>
      <c r="M956" s="215">
        <v>260</v>
      </c>
      <c r="N956" s="234">
        <v>260</v>
      </c>
      <c r="O956" s="234"/>
      <c r="P956" s="234"/>
      <c r="Q956" s="235"/>
      <c r="R956" s="219" t="str">
        <f t="shared" si="14"/>
        <v/>
      </c>
    </row>
    <row r="957" spans="1:18">
      <c r="A957" s="208">
        <v>19001956</v>
      </c>
      <c r="B957" s="209">
        <v>20001956</v>
      </c>
      <c r="C957" s="210"/>
      <c r="D957" s="210"/>
      <c r="E957" s="230" t="s">
        <v>1357</v>
      </c>
      <c r="F957" s="230" t="s">
        <v>168</v>
      </c>
      <c r="G957" s="231" t="s">
        <v>1634</v>
      </c>
      <c r="H957" s="231" t="s">
        <v>1434</v>
      </c>
      <c r="I957" s="232" t="s">
        <v>1819</v>
      </c>
      <c r="J957" s="233"/>
      <c r="K957" s="212" t="s">
        <v>1820</v>
      </c>
      <c r="L957" s="214" t="s">
        <v>1362</v>
      </c>
      <c r="M957" s="215">
        <v>847299</v>
      </c>
      <c r="N957" s="234">
        <v>847299</v>
      </c>
      <c r="O957" s="234"/>
      <c r="P957" s="234"/>
      <c r="Q957" s="235"/>
      <c r="R957" s="219" t="str">
        <f t="shared" si="14"/>
        <v/>
      </c>
    </row>
    <row r="958" spans="1:18">
      <c r="A958" s="208">
        <v>19001957</v>
      </c>
      <c r="B958" s="209">
        <v>20001957</v>
      </c>
      <c r="C958" s="210"/>
      <c r="D958" s="210"/>
      <c r="E958" s="230" t="s">
        <v>1357</v>
      </c>
      <c r="F958" s="230" t="s">
        <v>168</v>
      </c>
      <c r="G958" s="231" t="s">
        <v>1634</v>
      </c>
      <c r="H958" s="231" t="s">
        <v>1434</v>
      </c>
      <c r="I958" s="232" t="s">
        <v>1821</v>
      </c>
      <c r="J958" s="233"/>
      <c r="K958" s="212" t="s">
        <v>1822</v>
      </c>
      <c r="L958" s="214" t="s">
        <v>1362</v>
      </c>
      <c r="M958" s="215">
        <v>847299</v>
      </c>
      <c r="N958" s="234">
        <v>847299</v>
      </c>
      <c r="O958" s="234"/>
      <c r="P958" s="234"/>
      <c r="Q958" s="235"/>
      <c r="R958" s="219" t="str">
        <f t="shared" si="14"/>
        <v/>
      </c>
    </row>
    <row r="959" spans="1:18">
      <c r="A959" s="208">
        <v>19001958</v>
      </c>
      <c r="B959" s="209">
        <v>20001958</v>
      </c>
      <c r="C959" s="210"/>
      <c r="D959" s="210"/>
      <c r="E959" s="230" t="s">
        <v>1357</v>
      </c>
      <c r="F959" s="230" t="s">
        <v>168</v>
      </c>
      <c r="G959" s="231" t="s">
        <v>1358</v>
      </c>
      <c r="H959" s="231" t="s">
        <v>1375</v>
      </c>
      <c r="I959" s="232" t="s">
        <v>1823</v>
      </c>
      <c r="J959" s="233"/>
      <c r="K959" s="212" t="s">
        <v>1824</v>
      </c>
      <c r="L959" s="214" t="s">
        <v>1362</v>
      </c>
      <c r="M959" s="215">
        <v>236310</v>
      </c>
      <c r="N959" s="234">
        <v>236310</v>
      </c>
      <c r="O959" s="234"/>
      <c r="P959" s="234"/>
      <c r="Q959" s="235"/>
      <c r="R959" s="219" t="str">
        <f t="shared" si="14"/>
        <v/>
      </c>
    </row>
    <row r="960" spans="1:18">
      <c r="A960" s="208">
        <v>19001959</v>
      </c>
      <c r="B960" s="209">
        <v>20001959</v>
      </c>
      <c r="C960" s="210"/>
      <c r="D960" s="210"/>
      <c r="E960" s="230" t="s">
        <v>1357</v>
      </c>
      <c r="F960" s="230" t="s">
        <v>168</v>
      </c>
      <c r="G960" s="231" t="s">
        <v>1358</v>
      </c>
      <c r="H960" s="231" t="s">
        <v>1375</v>
      </c>
      <c r="I960" s="232" t="s">
        <v>1825</v>
      </c>
      <c r="J960" s="233"/>
      <c r="K960" s="212" t="s">
        <v>1826</v>
      </c>
      <c r="L960" s="214" t="s">
        <v>1362</v>
      </c>
      <c r="M960" s="215">
        <v>1680352</v>
      </c>
      <c r="N960" s="234">
        <v>1680352</v>
      </c>
      <c r="O960" s="234"/>
      <c r="P960" s="234"/>
      <c r="Q960" s="235"/>
      <c r="R960" s="219" t="str">
        <f t="shared" si="14"/>
        <v/>
      </c>
    </row>
    <row r="961" spans="1:18">
      <c r="A961" s="208">
        <v>19001960</v>
      </c>
      <c r="B961" s="209">
        <v>20001960</v>
      </c>
      <c r="C961" s="210"/>
      <c r="D961" s="210"/>
      <c r="E961" s="230" t="s">
        <v>1357</v>
      </c>
      <c r="F961" s="230" t="s">
        <v>168</v>
      </c>
      <c r="G961" s="231" t="s">
        <v>1358</v>
      </c>
      <c r="H961" s="231" t="s">
        <v>1375</v>
      </c>
      <c r="I961" s="232" t="s">
        <v>1827</v>
      </c>
      <c r="J961" s="233"/>
      <c r="K961" s="212" t="s">
        <v>1828</v>
      </c>
      <c r="L961" s="214" t="s">
        <v>1362</v>
      </c>
      <c r="M961" s="215">
        <v>1506546</v>
      </c>
      <c r="N961" s="234">
        <v>1506546</v>
      </c>
      <c r="O961" s="234"/>
      <c r="P961" s="234"/>
      <c r="Q961" s="235"/>
      <c r="R961" s="219" t="str">
        <f t="shared" si="14"/>
        <v/>
      </c>
    </row>
    <row r="962" spans="1:18">
      <c r="A962" s="208">
        <v>19001961</v>
      </c>
      <c r="B962" s="209">
        <v>20001961</v>
      </c>
      <c r="C962" s="210"/>
      <c r="D962" s="210"/>
      <c r="E962" s="230" t="s">
        <v>1357</v>
      </c>
      <c r="F962" s="230" t="s">
        <v>168</v>
      </c>
      <c r="G962" s="231" t="s">
        <v>1358</v>
      </c>
      <c r="H962" s="231" t="s">
        <v>1375</v>
      </c>
      <c r="I962" s="232" t="s">
        <v>1829</v>
      </c>
      <c r="J962" s="233"/>
      <c r="K962" s="212" t="s">
        <v>1830</v>
      </c>
      <c r="L962" s="214" t="s">
        <v>1362</v>
      </c>
      <c r="M962" s="215">
        <v>1141581</v>
      </c>
      <c r="N962" s="234">
        <v>1141581</v>
      </c>
      <c r="O962" s="234"/>
      <c r="P962" s="234"/>
      <c r="Q962" s="235"/>
      <c r="R962" s="219" t="str">
        <f t="shared" si="14"/>
        <v/>
      </c>
    </row>
    <row r="963" spans="1:18">
      <c r="A963" s="208">
        <v>19001962</v>
      </c>
      <c r="B963" s="209">
        <v>20001962</v>
      </c>
      <c r="C963" s="210"/>
      <c r="D963" s="210"/>
      <c r="E963" s="230" t="s">
        <v>1357</v>
      </c>
      <c r="F963" s="230" t="s">
        <v>168</v>
      </c>
      <c r="G963" s="231" t="s">
        <v>1358</v>
      </c>
      <c r="H963" s="231" t="s">
        <v>1375</v>
      </c>
      <c r="I963" s="232" t="s">
        <v>1831</v>
      </c>
      <c r="J963" s="233"/>
      <c r="K963" s="212" t="s">
        <v>1832</v>
      </c>
      <c r="L963" s="214" t="s">
        <v>1362</v>
      </c>
      <c r="M963" s="215">
        <v>832138</v>
      </c>
      <c r="N963" s="234">
        <v>832138</v>
      </c>
      <c r="O963" s="234"/>
      <c r="P963" s="234"/>
      <c r="Q963" s="235"/>
      <c r="R963" s="219" t="str">
        <f t="shared" ref="R963:R1026" si="15">IF(Q963="유지보수",INT(N963*$T$2*$T$3),IF(Q963="단순정비",INT(N963*$T$2*$T$4),IF(Q963="지장전주",INT(N963*$T$2*$T$5),"")))</f>
        <v/>
      </c>
    </row>
    <row r="964" spans="1:18">
      <c r="A964" s="208">
        <v>19001963</v>
      </c>
      <c r="B964" s="209">
        <v>20001963</v>
      </c>
      <c r="C964" s="210"/>
      <c r="D964" s="210"/>
      <c r="E964" s="230" t="s">
        <v>1357</v>
      </c>
      <c r="F964" s="230" t="s">
        <v>168</v>
      </c>
      <c r="G964" s="231" t="s">
        <v>1358</v>
      </c>
      <c r="H964" s="231" t="s">
        <v>1375</v>
      </c>
      <c r="I964" s="232" t="s">
        <v>1833</v>
      </c>
      <c r="J964" s="233"/>
      <c r="K964" s="212" t="s">
        <v>1834</v>
      </c>
      <c r="L964" s="214" t="s">
        <v>1362</v>
      </c>
      <c r="M964" s="215">
        <v>1819501</v>
      </c>
      <c r="N964" s="234">
        <v>1819501</v>
      </c>
      <c r="O964" s="234"/>
      <c r="P964" s="234"/>
      <c r="Q964" s="235"/>
      <c r="R964" s="219" t="str">
        <f t="shared" si="15"/>
        <v/>
      </c>
    </row>
    <row r="965" spans="1:18">
      <c r="A965" s="208">
        <v>19001964</v>
      </c>
      <c r="B965" s="209">
        <v>20001964</v>
      </c>
      <c r="C965" s="210"/>
      <c r="D965" s="210"/>
      <c r="E965" s="230" t="s">
        <v>1357</v>
      </c>
      <c r="F965" s="230" t="s">
        <v>168</v>
      </c>
      <c r="G965" s="231" t="s">
        <v>1358</v>
      </c>
      <c r="H965" s="231" t="s">
        <v>1375</v>
      </c>
      <c r="I965" s="232" t="s">
        <v>1835</v>
      </c>
      <c r="J965" s="233"/>
      <c r="K965" s="212" t="s">
        <v>1836</v>
      </c>
      <c r="L965" s="214" t="s">
        <v>1362</v>
      </c>
      <c r="M965" s="215">
        <v>853662</v>
      </c>
      <c r="N965" s="234">
        <v>853662</v>
      </c>
      <c r="O965" s="234"/>
      <c r="P965" s="234"/>
      <c r="Q965" s="235"/>
      <c r="R965" s="219" t="str">
        <f t="shared" si="15"/>
        <v/>
      </c>
    </row>
    <row r="966" spans="1:18">
      <c r="A966" s="208">
        <v>19001965</v>
      </c>
      <c r="B966" s="209">
        <v>20001965</v>
      </c>
      <c r="C966" s="210"/>
      <c r="D966" s="210"/>
      <c r="E966" s="230" t="s">
        <v>1357</v>
      </c>
      <c r="F966" s="230" t="s">
        <v>168</v>
      </c>
      <c r="G966" s="231" t="s">
        <v>1358</v>
      </c>
      <c r="H966" s="231" t="s">
        <v>1375</v>
      </c>
      <c r="I966" s="232" t="s">
        <v>1837</v>
      </c>
      <c r="J966" s="233"/>
      <c r="K966" s="212" t="s">
        <v>1838</v>
      </c>
      <c r="L966" s="214" t="s">
        <v>1362</v>
      </c>
      <c r="M966" s="215">
        <v>628228</v>
      </c>
      <c r="N966" s="234">
        <v>628228</v>
      </c>
      <c r="O966" s="234"/>
      <c r="P966" s="234"/>
      <c r="Q966" s="235"/>
      <c r="R966" s="219" t="str">
        <f t="shared" si="15"/>
        <v/>
      </c>
    </row>
    <row r="967" spans="1:18">
      <c r="A967" s="208">
        <v>19001966</v>
      </c>
      <c r="B967" s="209">
        <v>20001966</v>
      </c>
      <c r="C967" s="210"/>
      <c r="D967" s="210"/>
      <c r="E967" s="230" t="s">
        <v>1357</v>
      </c>
      <c r="F967" s="230" t="s">
        <v>168</v>
      </c>
      <c r="G967" s="231" t="s">
        <v>1358</v>
      </c>
      <c r="H967" s="231" t="s">
        <v>1359</v>
      </c>
      <c r="I967" s="232" t="s">
        <v>1839</v>
      </c>
      <c r="J967" s="233"/>
      <c r="K967" s="212" t="s">
        <v>1840</v>
      </c>
      <c r="L967" s="214" t="s">
        <v>1362</v>
      </c>
      <c r="M967" s="215">
        <v>154485</v>
      </c>
      <c r="N967" s="234">
        <v>154485</v>
      </c>
      <c r="O967" s="234"/>
      <c r="P967" s="234"/>
      <c r="Q967" s="235"/>
      <c r="R967" s="219" t="str">
        <f t="shared" si="15"/>
        <v/>
      </c>
    </row>
    <row r="968" spans="1:18">
      <c r="A968" s="208">
        <v>19001967</v>
      </c>
      <c r="B968" s="209">
        <v>20001967</v>
      </c>
      <c r="C968" s="210"/>
      <c r="D968" s="210"/>
      <c r="E968" s="230" t="s">
        <v>1357</v>
      </c>
      <c r="F968" s="230" t="s">
        <v>168</v>
      </c>
      <c r="G968" s="231" t="s">
        <v>1358</v>
      </c>
      <c r="H968" s="231" t="s">
        <v>1359</v>
      </c>
      <c r="I968" s="232" t="s">
        <v>1841</v>
      </c>
      <c r="J968" s="233"/>
      <c r="K968" s="212" t="s">
        <v>1842</v>
      </c>
      <c r="L968" s="214" t="s">
        <v>1362</v>
      </c>
      <c r="M968" s="215">
        <v>1287373</v>
      </c>
      <c r="N968" s="234">
        <v>1287373</v>
      </c>
      <c r="O968" s="234"/>
      <c r="P968" s="234"/>
      <c r="Q968" s="235"/>
      <c r="R968" s="219" t="str">
        <f t="shared" si="15"/>
        <v/>
      </c>
    </row>
    <row r="969" spans="1:18">
      <c r="A969" s="208">
        <v>19001968</v>
      </c>
      <c r="B969" s="209">
        <v>20001968</v>
      </c>
      <c r="C969" s="210"/>
      <c r="D969" s="210"/>
      <c r="E969" s="230" t="s">
        <v>1357</v>
      </c>
      <c r="F969" s="230" t="s">
        <v>168</v>
      </c>
      <c r="G969" s="231" t="s">
        <v>1358</v>
      </c>
      <c r="H969" s="231" t="s">
        <v>1359</v>
      </c>
      <c r="I969" s="232" t="s">
        <v>1843</v>
      </c>
      <c r="J969" s="233"/>
      <c r="K969" s="212" t="s">
        <v>1844</v>
      </c>
      <c r="L969" s="214" t="s">
        <v>1362</v>
      </c>
      <c r="M969" s="215">
        <v>267774</v>
      </c>
      <c r="N969" s="234">
        <v>267774</v>
      </c>
      <c r="O969" s="234"/>
      <c r="P969" s="234"/>
      <c r="Q969" s="235"/>
      <c r="R969" s="219" t="str">
        <f t="shared" si="15"/>
        <v/>
      </c>
    </row>
    <row r="970" spans="1:18">
      <c r="A970" s="208">
        <v>19001969</v>
      </c>
      <c r="B970" s="209">
        <v>20001969</v>
      </c>
      <c r="C970" s="210"/>
      <c r="D970" s="210"/>
      <c r="E970" s="230" t="s">
        <v>1357</v>
      </c>
      <c r="F970" s="230" t="s">
        <v>168</v>
      </c>
      <c r="G970" s="231" t="s">
        <v>1358</v>
      </c>
      <c r="H970" s="231" t="s">
        <v>1359</v>
      </c>
      <c r="I970" s="232" t="s">
        <v>1845</v>
      </c>
      <c r="J970" s="233"/>
      <c r="K970" s="212" t="s">
        <v>1846</v>
      </c>
      <c r="L970" s="214" t="s">
        <v>1362</v>
      </c>
      <c r="M970" s="215">
        <v>1603477</v>
      </c>
      <c r="N970" s="234">
        <v>1603477</v>
      </c>
      <c r="O970" s="234"/>
      <c r="P970" s="234"/>
      <c r="Q970" s="235"/>
      <c r="R970" s="219" t="str">
        <f t="shared" si="15"/>
        <v/>
      </c>
    </row>
    <row r="971" spans="1:18">
      <c r="A971" s="208">
        <v>19001970</v>
      </c>
      <c r="B971" s="209">
        <v>20001970</v>
      </c>
      <c r="C971" s="210"/>
      <c r="D971" s="210"/>
      <c r="E971" s="230" t="s">
        <v>1357</v>
      </c>
      <c r="F971" s="230" t="s">
        <v>168</v>
      </c>
      <c r="G971" s="231" t="s">
        <v>1358</v>
      </c>
      <c r="H971" s="231" t="s">
        <v>1847</v>
      </c>
      <c r="I971" s="232" t="s">
        <v>1848</v>
      </c>
      <c r="J971" s="233"/>
      <c r="K971" s="212" t="s">
        <v>1849</v>
      </c>
      <c r="L971" s="214" t="s">
        <v>1362</v>
      </c>
      <c r="M971" s="215">
        <v>290181</v>
      </c>
      <c r="N971" s="234">
        <v>290181</v>
      </c>
      <c r="O971" s="234"/>
      <c r="P971" s="234"/>
      <c r="Q971" s="235"/>
      <c r="R971" s="219" t="str">
        <f t="shared" si="15"/>
        <v/>
      </c>
    </row>
    <row r="972" spans="1:18">
      <c r="A972" s="208">
        <v>19001971</v>
      </c>
      <c r="B972" s="209">
        <v>20001971</v>
      </c>
      <c r="C972" s="210"/>
      <c r="D972" s="210"/>
      <c r="E972" s="230" t="s">
        <v>1357</v>
      </c>
      <c r="F972" s="230" t="s">
        <v>168</v>
      </c>
      <c r="G972" s="231" t="s">
        <v>1358</v>
      </c>
      <c r="H972" s="231" t="s">
        <v>1847</v>
      </c>
      <c r="I972" s="232" t="s">
        <v>1850</v>
      </c>
      <c r="J972" s="233"/>
      <c r="K972" s="212" t="s">
        <v>1851</v>
      </c>
      <c r="L972" s="214" t="s">
        <v>1362</v>
      </c>
      <c r="M972" s="215">
        <v>31223</v>
      </c>
      <c r="N972" s="234">
        <v>31223</v>
      </c>
      <c r="O972" s="234"/>
      <c r="P972" s="234"/>
      <c r="Q972" s="235"/>
      <c r="R972" s="219" t="str">
        <f t="shared" si="15"/>
        <v/>
      </c>
    </row>
    <row r="973" spans="1:18">
      <c r="A973" s="208">
        <v>19001972</v>
      </c>
      <c r="B973" s="209">
        <v>20001972</v>
      </c>
      <c r="C973" s="210"/>
      <c r="D973" s="210"/>
      <c r="E973" s="230" t="s">
        <v>1357</v>
      </c>
      <c r="F973" s="230" t="s">
        <v>168</v>
      </c>
      <c r="G973" s="231" t="s">
        <v>1358</v>
      </c>
      <c r="H973" s="231" t="s">
        <v>1847</v>
      </c>
      <c r="I973" s="232" t="s">
        <v>1852</v>
      </c>
      <c r="J973" s="233"/>
      <c r="K973" s="212" t="s">
        <v>1853</v>
      </c>
      <c r="L973" s="214" t="s">
        <v>1362</v>
      </c>
      <c r="M973" s="215">
        <v>68483</v>
      </c>
      <c r="N973" s="234">
        <v>68483</v>
      </c>
      <c r="O973" s="234"/>
      <c r="P973" s="234"/>
      <c r="Q973" s="235"/>
      <c r="R973" s="219" t="str">
        <f t="shared" si="15"/>
        <v/>
      </c>
    </row>
    <row r="974" spans="1:18">
      <c r="A974" s="208">
        <v>19001973</v>
      </c>
      <c r="B974" s="209">
        <v>20001973</v>
      </c>
      <c r="C974" s="210"/>
      <c r="D974" s="210"/>
      <c r="E974" s="230" t="s">
        <v>1357</v>
      </c>
      <c r="F974" s="230" t="s">
        <v>168</v>
      </c>
      <c r="G974" s="231" t="s">
        <v>1358</v>
      </c>
      <c r="H974" s="231" t="s">
        <v>1847</v>
      </c>
      <c r="I974" s="232" t="s">
        <v>1854</v>
      </c>
      <c r="J974" s="233"/>
      <c r="K974" s="212" t="s">
        <v>1855</v>
      </c>
      <c r="L974" s="214" t="s">
        <v>1362</v>
      </c>
      <c r="M974" s="215">
        <v>570405</v>
      </c>
      <c r="N974" s="234">
        <v>570405</v>
      </c>
      <c r="O974" s="234"/>
      <c r="P974" s="234"/>
      <c r="Q974" s="235"/>
      <c r="R974" s="219" t="str">
        <f t="shared" si="15"/>
        <v/>
      </c>
    </row>
    <row r="975" spans="1:18">
      <c r="A975" s="208">
        <v>19001974</v>
      </c>
      <c r="B975" s="209">
        <v>20001974</v>
      </c>
      <c r="C975" s="210"/>
      <c r="D975" s="210"/>
      <c r="E975" s="230" t="s">
        <v>1357</v>
      </c>
      <c r="F975" s="230" t="s">
        <v>168</v>
      </c>
      <c r="G975" s="231" t="s">
        <v>1358</v>
      </c>
      <c r="H975" s="231" t="s">
        <v>1359</v>
      </c>
      <c r="I975" s="232" t="s">
        <v>1856</v>
      </c>
      <c r="J975" s="233"/>
      <c r="K975" s="212" t="s">
        <v>1857</v>
      </c>
      <c r="L975" s="214" t="s">
        <v>1362</v>
      </c>
      <c r="M975" s="215">
        <v>886773</v>
      </c>
      <c r="N975" s="234">
        <v>886773</v>
      </c>
      <c r="O975" s="234"/>
      <c r="P975" s="234"/>
      <c r="Q975" s="235"/>
      <c r="R975" s="219" t="str">
        <f t="shared" si="15"/>
        <v/>
      </c>
    </row>
    <row r="976" spans="1:18">
      <c r="A976" s="208">
        <v>19001975</v>
      </c>
      <c r="B976" s="209">
        <v>20001975</v>
      </c>
      <c r="C976" s="210"/>
      <c r="D976" s="210"/>
      <c r="E976" s="230" t="s">
        <v>1357</v>
      </c>
      <c r="F976" s="230" t="s">
        <v>168</v>
      </c>
      <c r="G976" s="231" t="s">
        <v>1358</v>
      </c>
      <c r="H976" s="231" t="s">
        <v>1359</v>
      </c>
      <c r="I976" s="232" t="s">
        <v>1858</v>
      </c>
      <c r="J976" s="233"/>
      <c r="K976" s="212" t="s">
        <v>1859</v>
      </c>
      <c r="L976" s="214" t="s">
        <v>1362</v>
      </c>
      <c r="M976" s="215">
        <v>498787</v>
      </c>
      <c r="N976" s="234">
        <v>498787</v>
      </c>
      <c r="O976" s="234"/>
      <c r="P976" s="234"/>
      <c r="Q976" s="235"/>
      <c r="R976" s="219" t="str">
        <f t="shared" si="15"/>
        <v/>
      </c>
    </row>
    <row r="977" spans="1:18">
      <c r="A977" s="208">
        <v>19001976</v>
      </c>
      <c r="B977" s="209">
        <v>20001976</v>
      </c>
      <c r="C977" s="210"/>
      <c r="D977" s="210"/>
      <c r="E977" s="230" t="s">
        <v>1357</v>
      </c>
      <c r="F977" s="230" t="s">
        <v>168</v>
      </c>
      <c r="G977" s="231" t="s">
        <v>1358</v>
      </c>
      <c r="H977" s="231" t="s">
        <v>1375</v>
      </c>
      <c r="I977" s="232" t="s">
        <v>1860</v>
      </c>
      <c r="J977" s="233"/>
      <c r="K977" s="212" t="s">
        <v>1861</v>
      </c>
      <c r="L977" s="214" t="s">
        <v>1362</v>
      </c>
      <c r="M977" s="215">
        <v>104947</v>
      </c>
      <c r="N977" s="234">
        <v>104947</v>
      </c>
      <c r="O977" s="234"/>
      <c r="P977" s="234"/>
      <c r="Q977" s="235"/>
      <c r="R977" s="219" t="str">
        <f t="shared" si="15"/>
        <v/>
      </c>
    </row>
    <row r="978" spans="1:18">
      <c r="A978" s="208">
        <v>19001977</v>
      </c>
      <c r="B978" s="209">
        <v>20001977</v>
      </c>
      <c r="C978" s="210"/>
      <c r="D978" s="210"/>
      <c r="E978" s="230" t="s">
        <v>1357</v>
      </c>
      <c r="F978" s="230" t="s">
        <v>168</v>
      </c>
      <c r="G978" s="231" t="s">
        <v>1358</v>
      </c>
      <c r="H978" s="231" t="s">
        <v>1375</v>
      </c>
      <c r="I978" s="232" t="s">
        <v>1862</v>
      </c>
      <c r="J978" s="233"/>
      <c r="K978" s="212" t="s">
        <v>1863</v>
      </c>
      <c r="L978" s="214" t="s">
        <v>1362</v>
      </c>
      <c r="M978" s="215">
        <v>3295676</v>
      </c>
      <c r="N978" s="234">
        <v>3295676</v>
      </c>
      <c r="O978" s="234"/>
      <c r="P978" s="234"/>
      <c r="Q978" s="235"/>
      <c r="R978" s="219" t="str">
        <f t="shared" si="15"/>
        <v/>
      </c>
    </row>
    <row r="979" spans="1:18">
      <c r="A979" s="208">
        <v>19001978</v>
      </c>
      <c r="B979" s="209">
        <v>20001978</v>
      </c>
      <c r="C979" s="210"/>
      <c r="D979" s="210"/>
      <c r="E979" s="230" t="s">
        <v>1357</v>
      </c>
      <c r="F979" s="230" t="s">
        <v>168</v>
      </c>
      <c r="G979" s="231" t="s">
        <v>1358</v>
      </c>
      <c r="H979" s="231" t="s">
        <v>1375</v>
      </c>
      <c r="I979" s="232" t="s">
        <v>1864</v>
      </c>
      <c r="J979" s="233"/>
      <c r="K979" s="212" t="s">
        <v>1865</v>
      </c>
      <c r="L979" s="214" t="s">
        <v>1362</v>
      </c>
      <c r="M979" s="215">
        <v>1310665</v>
      </c>
      <c r="N979" s="234">
        <v>1310665</v>
      </c>
      <c r="O979" s="234"/>
      <c r="P979" s="234"/>
      <c r="Q979" s="235"/>
      <c r="R979" s="219" t="str">
        <f t="shared" si="15"/>
        <v/>
      </c>
    </row>
    <row r="980" spans="1:18">
      <c r="A980" s="208">
        <v>19001979</v>
      </c>
      <c r="B980" s="209">
        <v>20001979</v>
      </c>
      <c r="C980" s="210"/>
      <c r="D980" s="210"/>
      <c r="E980" s="230" t="s">
        <v>1357</v>
      </c>
      <c r="F980" s="230" t="s">
        <v>168</v>
      </c>
      <c r="G980" s="231" t="s">
        <v>1358</v>
      </c>
      <c r="H980" s="231" t="s">
        <v>1375</v>
      </c>
      <c r="I980" s="232" t="s">
        <v>1866</v>
      </c>
      <c r="J980" s="233"/>
      <c r="K980" s="212" t="s">
        <v>1867</v>
      </c>
      <c r="L980" s="214" t="s">
        <v>1362</v>
      </c>
      <c r="M980" s="215">
        <v>90974</v>
      </c>
      <c r="N980" s="234">
        <v>90974</v>
      </c>
      <c r="O980" s="234"/>
      <c r="P980" s="234"/>
      <c r="Q980" s="235"/>
      <c r="R980" s="219" t="str">
        <f t="shared" si="15"/>
        <v/>
      </c>
    </row>
    <row r="981" spans="1:18">
      <c r="A981" s="208">
        <v>19001980</v>
      </c>
      <c r="B981" s="209">
        <v>20001980</v>
      </c>
      <c r="C981" s="210"/>
      <c r="D981" s="210"/>
      <c r="E981" s="230" t="s">
        <v>1357</v>
      </c>
      <c r="F981" s="230" t="s">
        <v>168</v>
      </c>
      <c r="G981" s="231" t="s">
        <v>1358</v>
      </c>
      <c r="H981" s="231" t="s">
        <v>1375</v>
      </c>
      <c r="I981" s="232" t="s">
        <v>1868</v>
      </c>
      <c r="J981" s="233"/>
      <c r="K981" s="212" t="s">
        <v>1869</v>
      </c>
      <c r="L981" s="214" t="s">
        <v>1362</v>
      </c>
      <c r="M981" s="215">
        <v>266296</v>
      </c>
      <c r="N981" s="234">
        <v>266296</v>
      </c>
      <c r="O981" s="234"/>
      <c r="P981" s="234"/>
      <c r="Q981" s="235"/>
      <c r="R981" s="219" t="str">
        <f t="shared" si="15"/>
        <v/>
      </c>
    </row>
    <row r="982" spans="1:18">
      <c r="A982" s="208">
        <v>19001981</v>
      </c>
      <c r="B982" s="209">
        <v>20001981</v>
      </c>
      <c r="C982" s="210"/>
      <c r="D982" s="210"/>
      <c r="E982" s="230" t="s">
        <v>1357</v>
      </c>
      <c r="F982" s="230" t="s">
        <v>168</v>
      </c>
      <c r="G982" s="231" t="s">
        <v>1358</v>
      </c>
      <c r="H982" s="231" t="s">
        <v>1375</v>
      </c>
      <c r="I982" s="232" t="s">
        <v>1870</v>
      </c>
      <c r="J982" s="233"/>
      <c r="K982" s="212" t="s">
        <v>1871</v>
      </c>
      <c r="L982" s="214" t="s">
        <v>1362</v>
      </c>
      <c r="M982" s="215">
        <v>1688715</v>
      </c>
      <c r="N982" s="234">
        <v>1688715</v>
      </c>
      <c r="O982" s="234"/>
      <c r="P982" s="234"/>
      <c r="Q982" s="235"/>
      <c r="R982" s="219" t="str">
        <f t="shared" si="15"/>
        <v/>
      </c>
    </row>
    <row r="983" spans="1:18">
      <c r="A983" s="208">
        <v>19001982</v>
      </c>
      <c r="B983" s="209">
        <v>20001982</v>
      </c>
      <c r="C983" s="210"/>
      <c r="D983" s="210"/>
      <c r="E983" s="230" t="s">
        <v>1357</v>
      </c>
      <c r="F983" s="230" t="s">
        <v>168</v>
      </c>
      <c r="G983" s="231" t="s">
        <v>1358</v>
      </c>
      <c r="H983" s="231" t="s">
        <v>1375</v>
      </c>
      <c r="I983" s="232" t="s">
        <v>1872</v>
      </c>
      <c r="J983" s="233"/>
      <c r="K983" s="212" t="s">
        <v>1873</v>
      </c>
      <c r="L983" s="214" t="s">
        <v>1362</v>
      </c>
      <c r="M983" s="215">
        <v>926909</v>
      </c>
      <c r="N983" s="234">
        <v>926909</v>
      </c>
      <c r="O983" s="234"/>
      <c r="P983" s="234"/>
      <c r="Q983" s="235"/>
      <c r="R983" s="219" t="str">
        <f t="shared" si="15"/>
        <v/>
      </c>
    </row>
    <row r="984" spans="1:18">
      <c r="A984" s="208">
        <v>19001983</v>
      </c>
      <c r="B984" s="209">
        <v>20001983</v>
      </c>
      <c r="C984" s="210"/>
      <c r="D984" s="210"/>
      <c r="E984" s="230" t="s">
        <v>1357</v>
      </c>
      <c r="F984" s="230" t="s">
        <v>168</v>
      </c>
      <c r="G984" s="231" t="s">
        <v>1358</v>
      </c>
      <c r="H984" s="236" t="s">
        <v>1874</v>
      </c>
      <c r="I984" s="232" t="s">
        <v>1875</v>
      </c>
      <c r="J984" s="233"/>
      <c r="K984" s="212" t="s">
        <v>1876</v>
      </c>
      <c r="L984" s="214" t="s">
        <v>1362</v>
      </c>
      <c r="M984" s="215">
        <v>297184</v>
      </c>
      <c r="N984" s="234">
        <v>297184</v>
      </c>
      <c r="O984" s="234"/>
      <c r="P984" s="234"/>
      <c r="Q984" s="235"/>
      <c r="R984" s="219" t="str">
        <f t="shared" si="15"/>
        <v/>
      </c>
    </row>
    <row r="985" spans="1:18">
      <c r="A985" s="208">
        <v>19001984</v>
      </c>
      <c r="B985" s="209">
        <v>20001984</v>
      </c>
      <c r="C985" s="210"/>
      <c r="D985" s="210"/>
      <c r="E985" s="230" t="s">
        <v>1357</v>
      </c>
      <c r="F985" s="230" t="s">
        <v>168</v>
      </c>
      <c r="G985" s="231" t="s">
        <v>1358</v>
      </c>
      <c r="H985" s="236" t="s">
        <v>1874</v>
      </c>
      <c r="I985" s="232" t="s">
        <v>1877</v>
      </c>
      <c r="J985" s="233"/>
      <c r="K985" s="212" t="s">
        <v>1878</v>
      </c>
      <c r="L985" s="214" t="s">
        <v>1362</v>
      </c>
      <c r="M985" s="215">
        <v>696525</v>
      </c>
      <c r="N985" s="234">
        <v>696525</v>
      </c>
      <c r="O985" s="234"/>
      <c r="P985" s="234"/>
      <c r="Q985" s="235"/>
      <c r="R985" s="219" t="str">
        <f t="shared" si="15"/>
        <v/>
      </c>
    </row>
    <row r="986" spans="1:18">
      <c r="A986" s="208">
        <v>19001985</v>
      </c>
      <c r="B986" s="209">
        <v>20001985</v>
      </c>
      <c r="C986" s="210"/>
      <c r="D986" s="210"/>
      <c r="E986" s="230" t="s">
        <v>1357</v>
      </c>
      <c r="F986" s="230" t="s">
        <v>168</v>
      </c>
      <c r="G986" s="231" t="s">
        <v>1358</v>
      </c>
      <c r="H986" s="231" t="s">
        <v>1879</v>
      </c>
      <c r="I986" s="232" t="s">
        <v>1880</v>
      </c>
      <c r="J986" s="233"/>
      <c r="K986" s="212" t="s">
        <v>1881</v>
      </c>
      <c r="L986" s="214" t="s">
        <v>1362</v>
      </c>
      <c r="M986" s="215">
        <v>198643</v>
      </c>
      <c r="N986" s="234">
        <v>198643</v>
      </c>
      <c r="O986" s="234"/>
      <c r="P986" s="234"/>
      <c r="Q986" s="235"/>
      <c r="R986" s="219" t="str">
        <f t="shared" si="15"/>
        <v/>
      </c>
    </row>
    <row r="987" spans="1:18">
      <c r="A987" s="208">
        <v>19001986</v>
      </c>
      <c r="B987" s="209">
        <v>20001986</v>
      </c>
      <c r="C987" s="210"/>
      <c r="D987" s="210"/>
      <c r="E987" s="230" t="s">
        <v>1357</v>
      </c>
      <c r="F987" s="230" t="s">
        <v>168</v>
      </c>
      <c r="G987" s="231" t="s">
        <v>1358</v>
      </c>
      <c r="H987" s="231" t="s">
        <v>1879</v>
      </c>
      <c r="I987" s="232" t="s">
        <v>1882</v>
      </c>
      <c r="J987" s="233"/>
      <c r="K987" s="212" t="s">
        <v>1883</v>
      </c>
      <c r="L987" s="214" t="s">
        <v>1362</v>
      </c>
      <c r="M987" s="215">
        <v>198643</v>
      </c>
      <c r="N987" s="234">
        <v>198643</v>
      </c>
      <c r="O987" s="234"/>
      <c r="P987" s="234"/>
      <c r="Q987" s="235"/>
      <c r="R987" s="219" t="str">
        <f t="shared" si="15"/>
        <v/>
      </c>
    </row>
    <row r="988" spans="1:18">
      <c r="A988" s="208">
        <v>19001987</v>
      </c>
      <c r="B988" s="209">
        <v>20001987</v>
      </c>
      <c r="C988" s="210"/>
      <c r="D988" s="210"/>
      <c r="E988" s="230" t="s">
        <v>1357</v>
      </c>
      <c r="F988" s="230" t="s">
        <v>168</v>
      </c>
      <c r="G988" s="231" t="s">
        <v>1358</v>
      </c>
      <c r="H988" s="231" t="s">
        <v>1575</v>
      </c>
      <c r="I988" s="232" t="s">
        <v>1884</v>
      </c>
      <c r="J988" s="233"/>
      <c r="K988" s="212" t="s">
        <v>1885</v>
      </c>
      <c r="L988" s="214" t="s">
        <v>1362</v>
      </c>
      <c r="M988" s="215">
        <v>453</v>
      </c>
      <c r="N988" s="234">
        <v>453</v>
      </c>
      <c r="O988" s="234"/>
      <c r="P988" s="234"/>
      <c r="Q988" s="235"/>
      <c r="R988" s="219" t="str">
        <f t="shared" si="15"/>
        <v/>
      </c>
    </row>
    <row r="989" spans="1:18">
      <c r="A989" s="208">
        <v>19001988</v>
      </c>
      <c r="B989" s="209">
        <v>20001988</v>
      </c>
      <c r="C989" s="210"/>
      <c r="D989" s="210"/>
      <c r="E989" s="230" t="s">
        <v>1357</v>
      </c>
      <c r="F989" s="230" t="s">
        <v>168</v>
      </c>
      <c r="G989" s="231" t="s">
        <v>1358</v>
      </c>
      <c r="H989" s="231" t="s">
        <v>1575</v>
      </c>
      <c r="I989" s="232" t="s">
        <v>1886</v>
      </c>
      <c r="J989" s="233"/>
      <c r="K989" s="212" t="s">
        <v>1887</v>
      </c>
      <c r="L989" s="214" t="s">
        <v>1362</v>
      </c>
      <c r="M989" s="215">
        <v>566444</v>
      </c>
      <c r="N989" s="234">
        <v>566444</v>
      </c>
      <c r="O989" s="234"/>
      <c r="P989" s="234"/>
      <c r="Q989" s="235"/>
      <c r="R989" s="219" t="str">
        <f t="shared" si="15"/>
        <v/>
      </c>
    </row>
    <row r="990" spans="1:18">
      <c r="A990" s="208">
        <v>19001989</v>
      </c>
      <c r="B990" s="209">
        <v>20001989</v>
      </c>
      <c r="C990" s="210"/>
      <c r="D990" s="210"/>
      <c r="E990" s="230" t="s">
        <v>1357</v>
      </c>
      <c r="F990" s="230" t="s">
        <v>168</v>
      </c>
      <c r="G990" s="231" t="s">
        <v>1358</v>
      </c>
      <c r="H990" s="231" t="s">
        <v>1575</v>
      </c>
      <c r="I990" s="232" t="s">
        <v>1888</v>
      </c>
      <c r="J990" s="233"/>
      <c r="K990" s="212" t="s">
        <v>1889</v>
      </c>
      <c r="L990" s="214" t="s">
        <v>1362</v>
      </c>
      <c r="M990" s="215">
        <v>14933532</v>
      </c>
      <c r="N990" s="234">
        <v>14933532</v>
      </c>
      <c r="O990" s="234"/>
      <c r="P990" s="234"/>
      <c r="Q990" s="235"/>
      <c r="R990" s="219" t="str">
        <f t="shared" si="15"/>
        <v/>
      </c>
    </row>
    <row r="991" spans="1:18">
      <c r="A991" s="208">
        <v>19001990</v>
      </c>
      <c r="B991" s="209">
        <v>20001990</v>
      </c>
      <c r="C991" s="210"/>
      <c r="D991" s="210"/>
      <c r="E991" s="230" t="s">
        <v>1357</v>
      </c>
      <c r="F991" s="230" t="s">
        <v>168</v>
      </c>
      <c r="G991" s="231" t="s">
        <v>1358</v>
      </c>
      <c r="H991" s="231" t="s">
        <v>1575</v>
      </c>
      <c r="I991" s="232" t="s">
        <v>1890</v>
      </c>
      <c r="J991" s="233"/>
      <c r="K991" s="212" t="s">
        <v>1891</v>
      </c>
      <c r="L991" s="214" t="s">
        <v>1362</v>
      </c>
      <c r="M991" s="215">
        <v>2986706</v>
      </c>
      <c r="N991" s="234">
        <v>2986706</v>
      </c>
      <c r="O991" s="234"/>
      <c r="P991" s="234"/>
      <c r="Q991" s="235"/>
      <c r="R991" s="219" t="str">
        <f t="shared" si="15"/>
        <v/>
      </c>
    </row>
    <row r="992" spans="1:18">
      <c r="A992" s="208">
        <v>19001991</v>
      </c>
      <c r="B992" s="209">
        <v>20001991</v>
      </c>
      <c r="C992" s="210"/>
      <c r="D992" s="210"/>
      <c r="E992" s="230" t="s">
        <v>1357</v>
      </c>
      <c r="F992" s="230" t="s">
        <v>168</v>
      </c>
      <c r="G992" s="231" t="s">
        <v>1358</v>
      </c>
      <c r="H992" s="231" t="s">
        <v>1575</v>
      </c>
      <c r="I992" s="232" t="s">
        <v>1892</v>
      </c>
      <c r="J992" s="233"/>
      <c r="K992" s="212" t="s">
        <v>1893</v>
      </c>
      <c r="L992" s="214" t="s">
        <v>1362</v>
      </c>
      <c r="M992" s="215">
        <v>1029899</v>
      </c>
      <c r="N992" s="234">
        <v>1029899</v>
      </c>
      <c r="O992" s="234"/>
      <c r="P992" s="234"/>
      <c r="Q992" s="235"/>
      <c r="R992" s="219" t="str">
        <f t="shared" si="15"/>
        <v/>
      </c>
    </row>
    <row r="993" spans="1:18">
      <c r="A993" s="208">
        <v>19001992</v>
      </c>
      <c r="B993" s="209">
        <v>20001992</v>
      </c>
      <c r="C993" s="210"/>
      <c r="D993" s="210"/>
      <c r="E993" s="230" t="s">
        <v>1357</v>
      </c>
      <c r="F993" s="230" t="s">
        <v>168</v>
      </c>
      <c r="G993" s="231" t="s">
        <v>1574</v>
      </c>
      <c r="H993" s="231" t="s">
        <v>1575</v>
      </c>
      <c r="I993" s="232" t="s">
        <v>1894</v>
      </c>
      <c r="J993" s="233"/>
      <c r="K993" s="212" t="s">
        <v>1895</v>
      </c>
      <c r="L993" s="214" t="s">
        <v>1362</v>
      </c>
      <c r="M993" s="215">
        <v>301729</v>
      </c>
      <c r="N993" s="234">
        <v>301729</v>
      </c>
      <c r="O993" s="234"/>
      <c r="P993" s="234"/>
      <c r="Q993" s="235"/>
      <c r="R993" s="219" t="str">
        <f t="shared" si="15"/>
        <v/>
      </c>
    </row>
    <row r="994" spans="1:18">
      <c r="A994" s="208">
        <v>19001993</v>
      </c>
      <c r="B994" s="209">
        <v>20001993</v>
      </c>
      <c r="C994" s="210"/>
      <c r="D994" s="210"/>
      <c r="E994" s="230" t="s">
        <v>1357</v>
      </c>
      <c r="F994" s="230" t="s">
        <v>168</v>
      </c>
      <c r="G994" s="231" t="s">
        <v>1574</v>
      </c>
      <c r="H994" s="231" t="s">
        <v>1575</v>
      </c>
      <c r="I994" s="232" t="s">
        <v>1896</v>
      </c>
      <c r="J994" s="233"/>
      <c r="K994" s="212" t="s">
        <v>1897</v>
      </c>
      <c r="L994" s="214" t="s">
        <v>1362</v>
      </c>
      <c r="M994" s="215">
        <v>3779728</v>
      </c>
      <c r="N994" s="234">
        <v>3779728</v>
      </c>
      <c r="O994" s="234"/>
      <c r="P994" s="234"/>
      <c r="Q994" s="235"/>
      <c r="R994" s="219" t="str">
        <f t="shared" si="15"/>
        <v/>
      </c>
    </row>
    <row r="995" spans="1:18">
      <c r="A995" s="208">
        <v>19001994</v>
      </c>
      <c r="B995" s="209">
        <v>20001994</v>
      </c>
      <c r="C995" s="210"/>
      <c r="D995" s="210"/>
      <c r="E995" s="230" t="s">
        <v>1357</v>
      </c>
      <c r="F995" s="230" t="s">
        <v>168</v>
      </c>
      <c r="G995" s="231" t="s">
        <v>1574</v>
      </c>
      <c r="H995" s="231" t="s">
        <v>1575</v>
      </c>
      <c r="I995" s="232" t="s">
        <v>1898</v>
      </c>
      <c r="J995" s="233"/>
      <c r="K995" s="212" t="s">
        <v>1899</v>
      </c>
      <c r="L995" s="214" t="s">
        <v>1362</v>
      </c>
      <c r="M995" s="215">
        <v>1493353</v>
      </c>
      <c r="N995" s="234">
        <v>1493353</v>
      </c>
      <c r="O995" s="234"/>
      <c r="P995" s="234"/>
      <c r="Q995" s="235"/>
      <c r="R995" s="219" t="str">
        <f t="shared" si="15"/>
        <v/>
      </c>
    </row>
    <row r="996" spans="1:18">
      <c r="A996" s="208">
        <v>19001995</v>
      </c>
      <c r="B996" s="209">
        <v>20001995</v>
      </c>
      <c r="C996" s="210"/>
      <c r="D996" s="210"/>
      <c r="E996" s="230" t="s">
        <v>1357</v>
      </c>
      <c r="F996" s="230" t="s">
        <v>168</v>
      </c>
      <c r="G996" s="231" t="s">
        <v>1574</v>
      </c>
      <c r="H996" s="231" t="s">
        <v>1575</v>
      </c>
      <c r="I996" s="232" t="s">
        <v>1900</v>
      </c>
      <c r="J996" s="233"/>
      <c r="K996" s="212" t="s">
        <v>1901</v>
      </c>
      <c r="L996" s="214" t="s">
        <v>1362</v>
      </c>
      <c r="M996" s="215">
        <v>875414</v>
      </c>
      <c r="N996" s="234">
        <v>875414</v>
      </c>
      <c r="O996" s="234"/>
      <c r="P996" s="234"/>
      <c r="Q996" s="235"/>
      <c r="R996" s="219" t="str">
        <f t="shared" si="15"/>
        <v/>
      </c>
    </row>
    <row r="997" spans="1:18">
      <c r="A997" s="208">
        <v>19001996</v>
      </c>
      <c r="B997" s="209">
        <v>20001996</v>
      </c>
      <c r="C997" s="210"/>
      <c r="D997" s="210"/>
      <c r="E997" s="230" t="s">
        <v>1357</v>
      </c>
      <c r="F997" s="230" t="s">
        <v>168</v>
      </c>
      <c r="G997" s="231" t="s">
        <v>1574</v>
      </c>
      <c r="H997" s="231" t="s">
        <v>1575</v>
      </c>
      <c r="I997" s="232" t="s">
        <v>1902</v>
      </c>
      <c r="J997" s="233"/>
      <c r="K997" s="212" t="s">
        <v>1903</v>
      </c>
      <c r="L997" s="214" t="s">
        <v>1362</v>
      </c>
      <c r="M997" s="215">
        <v>15757</v>
      </c>
      <c r="N997" s="234">
        <v>15757</v>
      </c>
      <c r="O997" s="234"/>
      <c r="P997" s="234"/>
      <c r="Q997" s="235"/>
      <c r="R997" s="219" t="str">
        <f t="shared" si="15"/>
        <v/>
      </c>
    </row>
    <row r="998" spans="1:18">
      <c r="A998" s="208">
        <v>19001997</v>
      </c>
      <c r="B998" s="209">
        <v>20001997</v>
      </c>
      <c r="C998" s="210"/>
      <c r="D998" s="210"/>
      <c r="E998" s="230" t="s">
        <v>1357</v>
      </c>
      <c r="F998" s="230" t="s">
        <v>168</v>
      </c>
      <c r="G998" s="231" t="s">
        <v>1574</v>
      </c>
      <c r="H998" s="231" t="s">
        <v>1575</v>
      </c>
      <c r="I998" s="232" t="s">
        <v>1904</v>
      </c>
      <c r="J998" s="233"/>
      <c r="K998" s="212" t="s">
        <v>1905</v>
      </c>
      <c r="L998" s="214" t="s">
        <v>1362</v>
      </c>
      <c r="M998" s="215">
        <v>20598</v>
      </c>
      <c r="N998" s="234">
        <v>20598</v>
      </c>
      <c r="O998" s="234"/>
      <c r="P998" s="234"/>
      <c r="Q998" s="235"/>
      <c r="R998" s="219" t="str">
        <f t="shared" si="15"/>
        <v/>
      </c>
    </row>
    <row r="999" spans="1:18">
      <c r="A999" s="208">
        <v>19001998</v>
      </c>
      <c r="B999" s="209">
        <v>20001998</v>
      </c>
      <c r="C999" s="210"/>
      <c r="D999" s="210"/>
      <c r="E999" s="230" t="s">
        <v>1357</v>
      </c>
      <c r="F999" s="230" t="s">
        <v>168</v>
      </c>
      <c r="G999" s="231" t="s">
        <v>1574</v>
      </c>
      <c r="H999" s="231" t="s">
        <v>1575</v>
      </c>
      <c r="I999" s="232" t="s">
        <v>1906</v>
      </c>
      <c r="J999" s="233"/>
      <c r="K999" s="212" t="s">
        <v>1907</v>
      </c>
      <c r="L999" s="214" t="s">
        <v>1362</v>
      </c>
      <c r="M999" s="215">
        <v>1544848</v>
      </c>
      <c r="N999" s="234">
        <v>1544848</v>
      </c>
      <c r="O999" s="234"/>
      <c r="P999" s="234"/>
      <c r="Q999" s="235"/>
      <c r="R999" s="219" t="str">
        <f t="shared" si="15"/>
        <v/>
      </c>
    </row>
    <row r="1000" spans="1:18">
      <c r="A1000" s="208">
        <v>19001999</v>
      </c>
      <c r="B1000" s="209">
        <v>20001999</v>
      </c>
      <c r="C1000" s="210"/>
      <c r="D1000" s="210"/>
      <c r="E1000" s="230" t="s">
        <v>1357</v>
      </c>
      <c r="F1000" s="230" t="s">
        <v>168</v>
      </c>
      <c r="G1000" s="231" t="s">
        <v>1574</v>
      </c>
      <c r="H1000" s="231" t="s">
        <v>1575</v>
      </c>
      <c r="I1000" s="232" t="s">
        <v>1908</v>
      </c>
      <c r="J1000" s="233"/>
      <c r="K1000" s="212" t="s">
        <v>1909</v>
      </c>
      <c r="L1000" s="214" t="s">
        <v>1362</v>
      </c>
      <c r="M1000" s="215">
        <v>638537</v>
      </c>
      <c r="N1000" s="234">
        <v>638537</v>
      </c>
      <c r="O1000" s="234"/>
      <c r="P1000" s="234"/>
      <c r="Q1000" s="235"/>
      <c r="R1000" s="219" t="str">
        <f t="shared" si="15"/>
        <v/>
      </c>
    </row>
    <row r="1001" spans="1:18">
      <c r="A1001" s="208">
        <v>19002000</v>
      </c>
      <c r="B1001" s="209">
        <v>20002000</v>
      </c>
      <c r="C1001" s="210"/>
      <c r="D1001" s="210"/>
      <c r="E1001" s="230" t="s">
        <v>1357</v>
      </c>
      <c r="F1001" s="230" t="s">
        <v>168</v>
      </c>
      <c r="G1001" s="231" t="s">
        <v>1574</v>
      </c>
      <c r="H1001" s="231" t="s">
        <v>1575</v>
      </c>
      <c r="I1001" s="232" t="s">
        <v>1910</v>
      </c>
      <c r="J1001" s="233"/>
      <c r="K1001" s="212" t="s">
        <v>1911</v>
      </c>
      <c r="L1001" s="214" t="s">
        <v>1362</v>
      </c>
      <c r="M1001" s="215">
        <v>926909</v>
      </c>
      <c r="N1001" s="234">
        <v>926909</v>
      </c>
      <c r="O1001" s="234"/>
      <c r="P1001" s="234"/>
      <c r="Q1001" s="235"/>
      <c r="R1001" s="219" t="str">
        <f t="shared" si="15"/>
        <v/>
      </c>
    </row>
    <row r="1002" spans="1:18">
      <c r="A1002" s="208">
        <v>19002001</v>
      </c>
      <c r="B1002" s="209">
        <v>20002001</v>
      </c>
      <c r="C1002" s="210"/>
      <c r="D1002" s="210"/>
      <c r="E1002" s="230" t="s">
        <v>1357</v>
      </c>
      <c r="F1002" s="230" t="s">
        <v>168</v>
      </c>
      <c r="G1002" s="231" t="s">
        <v>1574</v>
      </c>
      <c r="H1002" s="231" t="s">
        <v>1575</v>
      </c>
      <c r="I1002" s="232" t="s">
        <v>1912</v>
      </c>
      <c r="J1002" s="233"/>
      <c r="K1002" s="212" t="s">
        <v>1913</v>
      </c>
      <c r="L1002" s="214" t="s">
        <v>1362</v>
      </c>
      <c r="M1002" s="215">
        <v>167022</v>
      </c>
      <c r="N1002" s="234">
        <v>167022</v>
      </c>
      <c r="O1002" s="234"/>
      <c r="P1002" s="234"/>
      <c r="Q1002" s="235"/>
      <c r="R1002" s="219" t="str">
        <f t="shared" si="15"/>
        <v/>
      </c>
    </row>
    <row r="1003" spans="1:18">
      <c r="A1003" s="208">
        <v>19002002</v>
      </c>
      <c r="B1003" s="209">
        <v>20002002</v>
      </c>
      <c r="C1003" s="210"/>
      <c r="D1003" s="210"/>
      <c r="E1003" s="230" t="s">
        <v>1357</v>
      </c>
      <c r="F1003" s="230" t="s">
        <v>168</v>
      </c>
      <c r="G1003" s="231" t="s">
        <v>1574</v>
      </c>
      <c r="H1003" s="231" t="s">
        <v>1575</v>
      </c>
      <c r="I1003" s="232" t="s">
        <v>1914</v>
      </c>
      <c r="J1003" s="233"/>
      <c r="K1003" s="212" t="s">
        <v>1915</v>
      </c>
      <c r="L1003" s="214" t="s">
        <v>1362</v>
      </c>
      <c r="M1003" s="215">
        <v>4587776</v>
      </c>
      <c r="N1003" s="234">
        <v>4587776</v>
      </c>
      <c r="O1003" s="234"/>
      <c r="P1003" s="234"/>
      <c r="Q1003" s="235"/>
      <c r="R1003" s="219" t="str">
        <f t="shared" si="15"/>
        <v/>
      </c>
    </row>
    <row r="1004" spans="1:18">
      <c r="A1004" s="208">
        <v>19002003</v>
      </c>
      <c r="B1004" s="209">
        <v>20002003</v>
      </c>
      <c r="C1004" s="210"/>
      <c r="D1004" s="210"/>
      <c r="E1004" s="230" t="s">
        <v>1357</v>
      </c>
      <c r="F1004" s="230" t="s">
        <v>168</v>
      </c>
      <c r="G1004" s="231" t="s">
        <v>1574</v>
      </c>
      <c r="H1004" s="231" t="s">
        <v>1575</v>
      </c>
      <c r="I1004" s="232" t="s">
        <v>1916</v>
      </c>
      <c r="J1004" s="233"/>
      <c r="K1004" s="212" t="s">
        <v>1917</v>
      </c>
      <c r="L1004" s="214" t="s">
        <v>1362</v>
      </c>
      <c r="M1004" s="215">
        <v>122558</v>
      </c>
      <c r="N1004" s="234">
        <v>122558</v>
      </c>
      <c r="O1004" s="234"/>
      <c r="P1004" s="234"/>
      <c r="Q1004" s="235"/>
      <c r="R1004" s="219" t="str">
        <f t="shared" si="15"/>
        <v/>
      </c>
    </row>
    <row r="1005" spans="1:18">
      <c r="A1005" s="208">
        <v>19002004</v>
      </c>
      <c r="B1005" s="209">
        <v>20002004</v>
      </c>
      <c r="C1005" s="210"/>
      <c r="D1005" s="210"/>
      <c r="E1005" s="230" t="s">
        <v>1357</v>
      </c>
      <c r="F1005" s="230" t="s">
        <v>168</v>
      </c>
      <c r="G1005" s="231" t="s">
        <v>1574</v>
      </c>
      <c r="H1005" s="231" t="s">
        <v>1575</v>
      </c>
      <c r="I1005" s="232" t="s">
        <v>1918</v>
      </c>
      <c r="J1005" s="233"/>
      <c r="K1005" s="212" t="s">
        <v>1919</v>
      </c>
      <c r="L1005" s="214" t="s">
        <v>1362</v>
      </c>
      <c r="M1005" s="215">
        <v>1103022</v>
      </c>
      <c r="N1005" s="234">
        <v>1103022</v>
      </c>
      <c r="O1005" s="234"/>
      <c r="P1005" s="234"/>
      <c r="Q1005" s="235"/>
      <c r="R1005" s="219" t="str">
        <f t="shared" si="15"/>
        <v/>
      </c>
    </row>
    <row r="1006" spans="1:18">
      <c r="A1006" s="208">
        <v>19002005</v>
      </c>
      <c r="B1006" s="209">
        <v>20002005</v>
      </c>
      <c r="C1006" s="210"/>
      <c r="D1006" s="210"/>
      <c r="E1006" s="230" t="s">
        <v>1357</v>
      </c>
      <c r="F1006" s="230" t="s">
        <v>168</v>
      </c>
      <c r="G1006" s="231" t="s">
        <v>1574</v>
      </c>
      <c r="H1006" s="231" t="s">
        <v>1575</v>
      </c>
      <c r="I1006" s="232" t="s">
        <v>1920</v>
      </c>
      <c r="J1006" s="233"/>
      <c r="K1006" s="212" t="s">
        <v>1921</v>
      </c>
      <c r="L1006" s="214" t="s">
        <v>1362</v>
      </c>
      <c r="M1006" s="215">
        <v>3872419</v>
      </c>
      <c r="N1006" s="234">
        <v>3872419</v>
      </c>
      <c r="O1006" s="234"/>
      <c r="P1006" s="234"/>
      <c r="Q1006" s="235"/>
      <c r="R1006" s="219" t="str">
        <f t="shared" si="15"/>
        <v/>
      </c>
    </row>
    <row r="1007" spans="1:18">
      <c r="A1007" s="208">
        <v>19002006</v>
      </c>
      <c r="B1007" s="209">
        <v>20002006</v>
      </c>
      <c r="C1007" s="210"/>
      <c r="D1007" s="210"/>
      <c r="E1007" s="230" t="s">
        <v>1357</v>
      </c>
      <c r="F1007" s="230" t="s">
        <v>168</v>
      </c>
      <c r="G1007" s="231" t="s">
        <v>1574</v>
      </c>
      <c r="H1007" s="231" t="s">
        <v>1575</v>
      </c>
      <c r="I1007" s="232" t="s">
        <v>1922</v>
      </c>
      <c r="J1007" s="233"/>
      <c r="K1007" s="212" t="s">
        <v>1923</v>
      </c>
      <c r="L1007" s="214" t="s">
        <v>1362</v>
      </c>
      <c r="M1007" s="215">
        <v>22013</v>
      </c>
      <c r="N1007" s="234">
        <v>22013</v>
      </c>
      <c r="O1007" s="234"/>
      <c r="P1007" s="234"/>
      <c r="Q1007" s="235"/>
      <c r="R1007" s="219" t="str">
        <f t="shared" si="15"/>
        <v/>
      </c>
    </row>
    <row r="1008" spans="1:18">
      <c r="A1008" s="208">
        <v>19002007</v>
      </c>
      <c r="B1008" s="209">
        <v>20002007</v>
      </c>
      <c r="C1008" s="210"/>
      <c r="D1008" s="210"/>
      <c r="E1008" s="230" t="s">
        <v>1357</v>
      </c>
      <c r="F1008" s="230" t="s">
        <v>168</v>
      </c>
      <c r="G1008" s="231" t="s">
        <v>1574</v>
      </c>
      <c r="H1008" s="231" t="s">
        <v>1575</v>
      </c>
      <c r="I1008" s="232" t="s">
        <v>1924</v>
      </c>
      <c r="J1008" s="233"/>
      <c r="K1008" s="212" t="s">
        <v>1925</v>
      </c>
      <c r="L1008" s="214" t="s">
        <v>1362</v>
      </c>
      <c r="M1008" s="215">
        <v>4428565</v>
      </c>
      <c r="N1008" s="234">
        <v>4428565</v>
      </c>
      <c r="O1008" s="234"/>
      <c r="P1008" s="234"/>
      <c r="Q1008" s="235"/>
      <c r="R1008" s="219" t="str">
        <f t="shared" si="15"/>
        <v/>
      </c>
    </row>
    <row r="1009" spans="1:18">
      <c r="A1009" s="208">
        <v>19002008</v>
      </c>
      <c r="B1009" s="209">
        <v>20002008</v>
      </c>
      <c r="C1009" s="210"/>
      <c r="D1009" s="210"/>
      <c r="E1009" s="230" t="s">
        <v>1357</v>
      </c>
      <c r="F1009" s="230" t="s">
        <v>168</v>
      </c>
      <c r="G1009" s="231" t="s">
        <v>1574</v>
      </c>
      <c r="H1009" s="231" t="s">
        <v>1575</v>
      </c>
      <c r="I1009" s="232" t="s">
        <v>1926</v>
      </c>
      <c r="J1009" s="233"/>
      <c r="K1009" s="212" t="s">
        <v>1927</v>
      </c>
      <c r="L1009" s="214" t="s">
        <v>1362</v>
      </c>
      <c r="M1009" s="215">
        <v>968105</v>
      </c>
      <c r="N1009" s="234">
        <v>968105</v>
      </c>
      <c r="O1009" s="234"/>
      <c r="P1009" s="234"/>
      <c r="Q1009" s="235"/>
      <c r="R1009" s="219" t="str">
        <f t="shared" si="15"/>
        <v/>
      </c>
    </row>
    <row r="1010" spans="1:18">
      <c r="A1010" s="208">
        <v>19002009</v>
      </c>
      <c r="B1010" s="209">
        <v>20002009</v>
      </c>
      <c r="C1010" s="210"/>
      <c r="D1010" s="210"/>
      <c r="E1010" s="230" t="s">
        <v>1357</v>
      </c>
      <c r="F1010" s="230" t="s">
        <v>168</v>
      </c>
      <c r="G1010" s="231" t="s">
        <v>1574</v>
      </c>
      <c r="H1010" s="231" t="s">
        <v>1575</v>
      </c>
      <c r="I1010" s="232" t="s">
        <v>1928</v>
      </c>
      <c r="J1010" s="233"/>
      <c r="K1010" s="212" t="s">
        <v>1929</v>
      </c>
      <c r="L1010" s="214" t="s">
        <v>1362</v>
      </c>
      <c r="M1010" s="215">
        <v>875414</v>
      </c>
      <c r="N1010" s="234">
        <v>875414</v>
      </c>
      <c r="O1010" s="234"/>
      <c r="P1010" s="234"/>
      <c r="Q1010" s="235"/>
      <c r="R1010" s="219" t="str">
        <f t="shared" si="15"/>
        <v/>
      </c>
    </row>
    <row r="1011" spans="1:18">
      <c r="A1011" s="208">
        <v>19002010</v>
      </c>
      <c r="B1011" s="209">
        <v>20002010</v>
      </c>
      <c r="C1011" s="210"/>
      <c r="D1011" s="210"/>
      <c r="E1011" s="230" t="s">
        <v>1357</v>
      </c>
      <c r="F1011" s="230" t="s">
        <v>168</v>
      </c>
      <c r="G1011" s="231" t="s">
        <v>1574</v>
      </c>
      <c r="H1011" s="231" t="s">
        <v>1575</v>
      </c>
      <c r="I1011" s="232" t="s">
        <v>1930</v>
      </c>
      <c r="J1011" s="233"/>
      <c r="K1011" s="212" t="s">
        <v>1931</v>
      </c>
      <c r="L1011" s="214" t="s">
        <v>1362</v>
      </c>
      <c r="M1011" s="215">
        <v>762125</v>
      </c>
      <c r="N1011" s="234">
        <v>762125</v>
      </c>
      <c r="O1011" s="234"/>
      <c r="P1011" s="234"/>
      <c r="Q1011" s="235"/>
      <c r="R1011" s="219" t="str">
        <f t="shared" si="15"/>
        <v/>
      </c>
    </row>
    <row r="1012" spans="1:18">
      <c r="A1012" s="208">
        <v>19002011</v>
      </c>
      <c r="B1012" s="209">
        <v>20002011</v>
      </c>
      <c r="C1012" s="210"/>
      <c r="D1012" s="210"/>
      <c r="E1012" s="230" t="s">
        <v>1357</v>
      </c>
      <c r="F1012" s="230" t="s">
        <v>168</v>
      </c>
      <c r="G1012" s="231" t="s">
        <v>1574</v>
      </c>
      <c r="H1012" s="231" t="s">
        <v>1575</v>
      </c>
      <c r="I1012" s="232" t="s">
        <v>1932</v>
      </c>
      <c r="J1012" s="233"/>
      <c r="K1012" s="212" t="s">
        <v>1933</v>
      </c>
      <c r="L1012" s="214" t="s">
        <v>1362</v>
      </c>
      <c r="M1012" s="215">
        <v>399</v>
      </c>
      <c r="N1012" s="234">
        <v>399</v>
      </c>
      <c r="O1012" s="234"/>
      <c r="P1012" s="234"/>
      <c r="Q1012" s="235"/>
      <c r="R1012" s="219" t="str">
        <f t="shared" si="15"/>
        <v/>
      </c>
    </row>
    <row r="1013" spans="1:18">
      <c r="A1013" s="208">
        <v>19002012</v>
      </c>
      <c r="B1013" s="209">
        <v>20002012</v>
      </c>
      <c r="C1013" s="210"/>
      <c r="D1013" s="210"/>
      <c r="E1013" s="230" t="s">
        <v>1357</v>
      </c>
      <c r="F1013" s="230" t="s">
        <v>168</v>
      </c>
      <c r="G1013" s="231" t="s">
        <v>1574</v>
      </c>
      <c r="H1013" s="231" t="s">
        <v>1575</v>
      </c>
      <c r="I1013" s="232" t="s">
        <v>1934</v>
      </c>
      <c r="J1013" s="233"/>
      <c r="K1013" s="212" t="s">
        <v>1935</v>
      </c>
      <c r="L1013" s="214" t="s">
        <v>1362</v>
      </c>
      <c r="M1013" s="215">
        <v>743</v>
      </c>
      <c r="N1013" s="234">
        <v>743</v>
      </c>
      <c r="O1013" s="234"/>
      <c r="P1013" s="234"/>
      <c r="Q1013" s="235"/>
      <c r="R1013" s="219" t="str">
        <f t="shared" si="15"/>
        <v/>
      </c>
    </row>
    <row r="1014" spans="1:18">
      <c r="A1014" s="208">
        <v>19002013</v>
      </c>
      <c r="B1014" s="209">
        <v>20002013</v>
      </c>
      <c r="C1014" s="210"/>
      <c r="D1014" s="210"/>
      <c r="E1014" s="230" t="s">
        <v>1357</v>
      </c>
      <c r="F1014" s="230" t="s">
        <v>168</v>
      </c>
      <c r="G1014" s="231" t="s">
        <v>1574</v>
      </c>
      <c r="H1014" s="231" t="s">
        <v>1575</v>
      </c>
      <c r="I1014" s="232" t="s">
        <v>1936</v>
      </c>
      <c r="J1014" s="233"/>
      <c r="K1014" s="212" t="s">
        <v>1937</v>
      </c>
      <c r="L1014" s="214" t="s">
        <v>1362</v>
      </c>
      <c r="M1014" s="215">
        <v>791</v>
      </c>
      <c r="N1014" s="234">
        <v>791</v>
      </c>
      <c r="O1014" s="234"/>
      <c r="P1014" s="234"/>
      <c r="Q1014" s="235"/>
      <c r="R1014" s="219" t="str">
        <f t="shared" si="15"/>
        <v/>
      </c>
    </row>
    <row r="1015" spans="1:18">
      <c r="A1015" s="208">
        <v>19002014</v>
      </c>
      <c r="B1015" s="209">
        <v>20002014</v>
      </c>
      <c r="C1015" s="210"/>
      <c r="D1015" s="210"/>
      <c r="E1015" s="230" t="s">
        <v>1357</v>
      </c>
      <c r="F1015" s="230" t="s">
        <v>168</v>
      </c>
      <c r="G1015" s="231" t="s">
        <v>1574</v>
      </c>
      <c r="H1015" s="231" t="s">
        <v>1575</v>
      </c>
      <c r="I1015" s="232" t="s">
        <v>1938</v>
      </c>
      <c r="J1015" s="233"/>
      <c r="K1015" s="212" t="s">
        <v>1939</v>
      </c>
      <c r="L1015" s="214" t="s">
        <v>1362</v>
      </c>
      <c r="M1015" s="215">
        <v>1475</v>
      </c>
      <c r="N1015" s="234">
        <v>1475</v>
      </c>
      <c r="O1015" s="234"/>
      <c r="P1015" s="234"/>
      <c r="Q1015" s="235"/>
      <c r="R1015" s="219" t="str">
        <f t="shared" si="15"/>
        <v/>
      </c>
    </row>
    <row r="1016" spans="1:18">
      <c r="A1016" s="208">
        <v>19002015</v>
      </c>
      <c r="B1016" s="209">
        <v>20002015</v>
      </c>
      <c r="C1016" s="210"/>
      <c r="D1016" s="210"/>
      <c r="E1016" s="230" t="s">
        <v>1357</v>
      </c>
      <c r="F1016" s="230" t="s">
        <v>168</v>
      </c>
      <c r="G1016" s="231" t="s">
        <v>1574</v>
      </c>
      <c r="H1016" s="231" t="s">
        <v>1575</v>
      </c>
      <c r="I1016" s="232" t="s">
        <v>1940</v>
      </c>
      <c r="J1016" s="233"/>
      <c r="K1016" s="212" t="s">
        <v>1941</v>
      </c>
      <c r="L1016" s="214" t="s">
        <v>1362</v>
      </c>
      <c r="M1016" s="215">
        <v>791</v>
      </c>
      <c r="N1016" s="234">
        <v>791</v>
      </c>
      <c r="O1016" s="234"/>
      <c r="P1016" s="234"/>
      <c r="Q1016" s="235"/>
      <c r="R1016" s="219" t="str">
        <f t="shared" si="15"/>
        <v/>
      </c>
    </row>
    <row r="1017" spans="1:18">
      <c r="A1017" s="208">
        <v>19002016</v>
      </c>
      <c r="B1017" s="209">
        <v>20002016</v>
      </c>
      <c r="C1017" s="210"/>
      <c r="D1017" s="210"/>
      <c r="E1017" s="230" t="s">
        <v>1357</v>
      </c>
      <c r="F1017" s="230" t="s">
        <v>168</v>
      </c>
      <c r="G1017" s="231" t="s">
        <v>1574</v>
      </c>
      <c r="H1017" s="231" t="s">
        <v>1575</v>
      </c>
      <c r="I1017" s="232" t="s">
        <v>1942</v>
      </c>
      <c r="J1017" s="233"/>
      <c r="K1017" s="212" t="s">
        <v>1943</v>
      </c>
      <c r="L1017" s="214" t="s">
        <v>1362</v>
      </c>
      <c r="M1017" s="215">
        <v>1475</v>
      </c>
      <c r="N1017" s="234">
        <v>1475</v>
      </c>
      <c r="O1017" s="234"/>
      <c r="P1017" s="234"/>
      <c r="Q1017" s="235"/>
      <c r="R1017" s="219" t="str">
        <f t="shared" si="15"/>
        <v/>
      </c>
    </row>
    <row r="1018" spans="1:18">
      <c r="A1018" s="208">
        <v>19002017</v>
      </c>
      <c r="B1018" s="209">
        <v>20002017</v>
      </c>
      <c r="C1018" s="210"/>
      <c r="D1018" s="210"/>
      <c r="E1018" s="230" t="s">
        <v>1357</v>
      </c>
      <c r="F1018" s="230" t="s">
        <v>168</v>
      </c>
      <c r="G1018" s="231" t="s">
        <v>1574</v>
      </c>
      <c r="H1018" s="231" t="s">
        <v>1575</v>
      </c>
      <c r="I1018" s="232" t="s">
        <v>1944</v>
      </c>
      <c r="J1018" s="233"/>
      <c r="K1018" s="212" t="s">
        <v>1945</v>
      </c>
      <c r="L1018" s="214" t="s">
        <v>1362</v>
      </c>
      <c r="M1018" s="215">
        <v>845</v>
      </c>
      <c r="N1018" s="234">
        <v>845</v>
      </c>
      <c r="O1018" s="234"/>
      <c r="P1018" s="234"/>
      <c r="Q1018" s="235"/>
      <c r="R1018" s="219" t="str">
        <f t="shared" si="15"/>
        <v/>
      </c>
    </row>
    <row r="1019" spans="1:18">
      <c r="A1019" s="208">
        <v>19002018</v>
      </c>
      <c r="B1019" s="209">
        <v>20002018</v>
      </c>
      <c r="C1019" s="210"/>
      <c r="D1019" s="210"/>
      <c r="E1019" s="230" t="s">
        <v>1357</v>
      </c>
      <c r="F1019" s="230" t="s">
        <v>168</v>
      </c>
      <c r="G1019" s="231" t="s">
        <v>1574</v>
      </c>
      <c r="H1019" s="231" t="s">
        <v>1575</v>
      </c>
      <c r="I1019" s="232" t="s">
        <v>1946</v>
      </c>
      <c r="J1019" s="233"/>
      <c r="K1019" s="212" t="s">
        <v>1947</v>
      </c>
      <c r="L1019" s="214" t="s">
        <v>1362</v>
      </c>
      <c r="M1019" s="215">
        <v>718354</v>
      </c>
      <c r="N1019" s="234">
        <v>718354</v>
      </c>
      <c r="O1019" s="234"/>
      <c r="P1019" s="234"/>
      <c r="Q1019" s="235"/>
      <c r="R1019" s="219" t="str">
        <f t="shared" si="15"/>
        <v/>
      </c>
    </row>
    <row r="1020" spans="1:18">
      <c r="A1020" s="208">
        <v>19002019</v>
      </c>
      <c r="B1020" s="209">
        <v>20002019</v>
      </c>
      <c r="C1020" s="210"/>
      <c r="D1020" s="210"/>
      <c r="E1020" s="230" t="s">
        <v>1357</v>
      </c>
      <c r="F1020" s="230" t="s">
        <v>168</v>
      </c>
      <c r="G1020" s="231" t="s">
        <v>1574</v>
      </c>
      <c r="H1020" s="231" t="s">
        <v>1575</v>
      </c>
      <c r="I1020" s="232" t="s">
        <v>1948</v>
      </c>
      <c r="J1020" s="233"/>
      <c r="K1020" s="212" t="s">
        <v>1949</v>
      </c>
      <c r="L1020" s="214" t="s">
        <v>1362</v>
      </c>
      <c r="M1020" s="215">
        <v>718354</v>
      </c>
      <c r="N1020" s="234">
        <v>718354</v>
      </c>
      <c r="O1020" s="234"/>
      <c r="P1020" s="234"/>
      <c r="Q1020" s="235"/>
      <c r="R1020" s="219" t="str">
        <f t="shared" si="15"/>
        <v/>
      </c>
    </row>
    <row r="1021" spans="1:18">
      <c r="A1021" s="208">
        <v>19002020</v>
      </c>
      <c r="B1021" s="209">
        <v>20002020</v>
      </c>
      <c r="C1021" s="210"/>
      <c r="D1021" s="210"/>
      <c r="E1021" s="230" t="s">
        <v>1357</v>
      </c>
      <c r="F1021" s="230" t="s">
        <v>168</v>
      </c>
      <c r="G1021" s="231" t="s">
        <v>1574</v>
      </c>
      <c r="H1021" s="231" t="s">
        <v>1575</v>
      </c>
      <c r="I1021" s="232" t="s">
        <v>1950</v>
      </c>
      <c r="J1021" s="233"/>
      <c r="K1021" s="212" t="s">
        <v>1951</v>
      </c>
      <c r="L1021" s="214" t="s">
        <v>1362</v>
      </c>
      <c r="M1021" s="215">
        <v>718354</v>
      </c>
      <c r="N1021" s="234">
        <v>718354</v>
      </c>
      <c r="O1021" s="234"/>
      <c r="P1021" s="234"/>
      <c r="Q1021" s="235"/>
      <c r="R1021" s="219" t="str">
        <f t="shared" si="15"/>
        <v/>
      </c>
    </row>
    <row r="1022" spans="1:18">
      <c r="A1022" s="208">
        <v>19002021</v>
      </c>
      <c r="B1022" s="209">
        <v>20002021</v>
      </c>
      <c r="C1022" s="210"/>
      <c r="D1022" s="210"/>
      <c r="E1022" s="230" t="s">
        <v>1357</v>
      </c>
      <c r="F1022" s="230" t="s">
        <v>168</v>
      </c>
      <c r="G1022" s="231" t="s">
        <v>1574</v>
      </c>
      <c r="H1022" s="231" t="s">
        <v>1575</v>
      </c>
      <c r="I1022" s="232" t="s">
        <v>1952</v>
      </c>
      <c r="J1022" s="233"/>
      <c r="K1022" s="212" t="s">
        <v>1953</v>
      </c>
      <c r="L1022" s="214" t="s">
        <v>1362</v>
      </c>
      <c r="M1022" s="215">
        <v>718354</v>
      </c>
      <c r="N1022" s="234">
        <v>718354</v>
      </c>
      <c r="O1022" s="234"/>
      <c r="P1022" s="234"/>
      <c r="Q1022" s="235"/>
      <c r="R1022" s="219" t="str">
        <f t="shared" si="15"/>
        <v/>
      </c>
    </row>
    <row r="1023" spans="1:18">
      <c r="A1023" s="208">
        <v>19002022</v>
      </c>
      <c r="B1023" s="209">
        <v>20002022</v>
      </c>
      <c r="C1023" s="210"/>
      <c r="D1023" s="210"/>
      <c r="E1023" s="230" t="s">
        <v>1357</v>
      </c>
      <c r="F1023" s="230" t="s">
        <v>168</v>
      </c>
      <c r="G1023" s="231" t="s">
        <v>1574</v>
      </c>
      <c r="H1023" s="231" t="s">
        <v>1575</v>
      </c>
      <c r="I1023" s="232" t="s">
        <v>1954</v>
      </c>
      <c r="J1023" s="233"/>
      <c r="K1023" s="212" t="s">
        <v>1955</v>
      </c>
      <c r="L1023" s="214" t="s">
        <v>1362</v>
      </c>
      <c r="M1023" s="215">
        <v>1544848</v>
      </c>
      <c r="N1023" s="234">
        <v>1544848</v>
      </c>
      <c r="O1023" s="234"/>
      <c r="P1023" s="234"/>
      <c r="Q1023" s="235"/>
      <c r="R1023" s="219" t="str">
        <f t="shared" si="15"/>
        <v/>
      </c>
    </row>
    <row r="1024" spans="1:18">
      <c r="A1024" s="208">
        <v>19002023</v>
      </c>
      <c r="B1024" s="209">
        <v>20002023</v>
      </c>
      <c r="C1024" s="210"/>
      <c r="D1024" s="210"/>
      <c r="E1024" s="230" t="s">
        <v>1357</v>
      </c>
      <c r="F1024" s="230" t="s">
        <v>168</v>
      </c>
      <c r="G1024" s="231" t="s">
        <v>1574</v>
      </c>
      <c r="H1024" s="231" t="s">
        <v>1575</v>
      </c>
      <c r="I1024" s="232" t="s">
        <v>1956</v>
      </c>
      <c r="J1024" s="233"/>
      <c r="K1024" s="212" t="s">
        <v>1957</v>
      </c>
      <c r="L1024" s="214" t="s">
        <v>1362</v>
      </c>
      <c r="M1024" s="215">
        <v>123588</v>
      </c>
      <c r="N1024" s="234">
        <v>123588</v>
      </c>
      <c r="O1024" s="234"/>
      <c r="P1024" s="234"/>
      <c r="Q1024" s="235"/>
      <c r="R1024" s="219" t="str">
        <f t="shared" si="15"/>
        <v/>
      </c>
    </row>
    <row r="1025" spans="1:18">
      <c r="A1025" s="208">
        <v>19002024</v>
      </c>
      <c r="B1025" s="209">
        <v>20002024</v>
      </c>
      <c r="C1025" s="210"/>
      <c r="D1025" s="210"/>
      <c r="E1025" s="230" t="s">
        <v>1357</v>
      </c>
      <c r="F1025" s="230" t="s">
        <v>168</v>
      </c>
      <c r="G1025" s="231" t="s">
        <v>1574</v>
      </c>
      <c r="H1025" s="231" t="s">
        <v>1575</v>
      </c>
      <c r="I1025" s="232" t="s">
        <v>1958</v>
      </c>
      <c r="J1025" s="233"/>
      <c r="K1025" s="212" t="s">
        <v>1959</v>
      </c>
      <c r="L1025" s="214" t="s">
        <v>1362</v>
      </c>
      <c r="M1025" s="215">
        <v>102990</v>
      </c>
      <c r="N1025" s="234">
        <v>102990</v>
      </c>
      <c r="O1025" s="234"/>
      <c r="P1025" s="234"/>
      <c r="Q1025" s="235"/>
      <c r="R1025" s="219" t="str">
        <f t="shared" si="15"/>
        <v/>
      </c>
    </row>
    <row r="1026" spans="1:18">
      <c r="A1026" s="208">
        <v>19002025</v>
      </c>
      <c r="B1026" s="209">
        <v>20002025</v>
      </c>
      <c r="C1026" s="210"/>
      <c r="D1026" s="210"/>
      <c r="E1026" s="230" t="s">
        <v>1357</v>
      </c>
      <c r="F1026" s="230" t="s">
        <v>168</v>
      </c>
      <c r="G1026" s="231" t="s">
        <v>1574</v>
      </c>
      <c r="H1026" s="231" t="s">
        <v>1575</v>
      </c>
      <c r="I1026" s="232" t="s">
        <v>1960</v>
      </c>
      <c r="J1026" s="233"/>
      <c r="K1026" s="212" t="s">
        <v>1961</v>
      </c>
      <c r="L1026" s="214" t="s">
        <v>1362</v>
      </c>
      <c r="M1026" s="215">
        <v>288372</v>
      </c>
      <c r="N1026" s="234">
        <v>288372</v>
      </c>
      <c r="O1026" s="234"/>
      <c r="P1026" s="234"/>
      <c r="Q1026" s="235"/>
      <c r="R1026" s="219" t="str">
        <f t="shared" si="15"/>
        <v/>
      </c>
    </row>
    <row r="1027" spans="1:18">
      <c r="A1027" s="208">
        <v>19002026</v>
      </c>
      <c r="B1027" s="209">
        <v>20002026</v>
      </c>
      <c r="C1027" s="210"/>
      <c r="D1027" s="210"/>
      <c r="E1027" s="230" t="s">
        <v>1357</v>
      </c>
      <c r="F1027" s="230" t="s">
        <v>168</v>
      </c>
      <c r="G1027" s="231" t="s">
        <v>1574</v>
      </c>
      <c r="H1027" s="231" t="s">
        <v>1575</v>
      </c>
      <c r="I1027" s="232" t="s">
        <v>1962</v>
      </c>
      <c r="J1027" s="233"/>
      <c r="K1027" s="212" t="s">
        <v>1963</v>
      </c>
      <c r="L1027" s="214" t="s">
        <v>1362</v>
      </c>
      <c r="M1027" s="215">
        <v>293053</v>
      </c>
      <c r="N1027" s="234">
        <v>293053</v>
      </c>
      <c r="O1027" s="234"/>
      <c r="P1027" s="234"/>
      <c r="Q1027" s="235"/>
      <c r="R1027" s="219" t="str">
        <f t="shared" ref="R1027:R1090" si="16">IF(Q1027="유지보수",INT(N1027*$T$2*$T$3),IF(Q1027="단순정비",INT(N1027*$T$2*$T$4),IF(Q1027="지장전주",INT(N1027*$T$2*$T$5),"")))</f>
        <v/>
      </c>
    </row>
    <row r="1028" spans="1:18">
      <c r="A1028" s="208">
        <v>19002027</v>
      </c>
      <c r="B1028" s="209">
        <v>20002027</v>
      </c>
      <c r="C1028" s="210"/>
      <c r="D1028" s="210"/>
      <c r="E1028" s="230" t="s">
        <v>1357</v>
      </c>
      <c r="F1028" s="230" t="s">
        <v>168</v>
      </c>
      <c r="G1028" s="231" t="s">
        <v>1574</v>
      </c>
      <c r="H1028" s="231" t="s">
        <v>1575</v>
      </c>
      <c r="I1028" s="232" t="s">
        <v>1964</v>
      </c>
      <c r="J1028" s="233"/>
      <c r="K1028" s="212" t="s">
        <v>1965</v>
      </c>
      <c r="L1028" s="214" t="s">
        <v>1362</v>
      </c>
      <c r="M1028" s="215">
        <v>1586431</v>
      </c>
      <c r="N1028" s="234">
        <v>1586431</v>
      </c>
      <c r="O1028" s="234"/>
      <c r="P1028" s="234"/>
      <c r="Q1028" s="235"/>
      <c r="R1028" s="219" t="str">
        <f t="shared" si="16"/>
        <v/>
      </c>
    </row>
    <row r="1029" spans="1:18">
      <c r="A1029" s="208">
        <v>19002028</v>
      </c>
      <c r="B1029" s="209">
        <v>20002028</v>
      </c>
      <c r="C1029" s="210"/>
      <c r="D1029" s="210"/>
      <c r="E1029" s="230" t="s">
        <v>1357</v>
      </c>
      <c r="F1029" s="230" t="s">
        <v>168</v>
      </c>
      <c r="G1029" s="231" t="s">
        <v>1574</v>
      </c>
      <c r="H1029" s="231" t="s">
        <v>1575</v>
      </c>
      <c r="I1029" s="232" t="s">
        <v>1966</v>
      </c>
      <c r="J1029" s="233"/>
      <c r="K1029" s="212" t="s">
        <v>1967</v>
      </c>
      <c r="L1029" s="214" t="s">
        <v>1362</v>
      </c>
      <c r="M1029" s="215">
        <v>1586431</v>
      </c>
      <c r="N1029" s="234">
        <v>1586431</v>
      </c>
      <c r="O1029" s="234"/>
      <c r="P1029" s="234"/>
      <c r="Q1029" s="235"/>
      <c r="R1029" s="219" t="str">
        <f t="shared" si="16"/>
        <v/>
      </c>
    </row>
    <row r="1030" spans="1:18">
      <c r="A1030" s="208">
        <v>19002029</v>
      </c>
      <c r="B1030" s="209">
        <v>20002029</v>
      </c>
      <c r="C1030" s="210"/>
      <c r="D1030" s="210"/>
      <c r="E1030" s="230" t="s">
        <v>1357</v>
      </c>
      <c r="F1030" s="230" t="s">
        <v>168</v>
      </c>
      <c r="G1030" s="231" t="s">
        <v>1574</v>
      </c>
      <c r="H1030" s="231" t="s">
        <v>1575</v>
      </c>
      <c r="I1030" s="232" t="s">
        <v>1968</v>
      </c>
      <c r="J1030" s="233"/>
      <c r="K1030" s="212" t="s">
        <v>1969</v>
      </c>
      <c r="L1030" s="214" t="s">
        <v>1362</v>
      </c>
      <c r="M1030" s="215">
        <v>143671</v>
      </c>
      <c r="N1030" s="234">
        <v>143671</v>
      </c>
      <c r="O1030" s="234"/>
      <c r="P1030" s="234"/>
      <c r="Q1030" s="235"/>
      <c r="R1030" s="219" t="str">
        <f t="shared" si="16"/>
        <v/>
      </c>
    </row>
    <row r="1031" spans="1:18">
      <c r="A1031" s="208">
        <v>19002030</v>
      </c>
      <c r="B1031" s="209">
        <v>20002030</v>
      </c>
      <c r="C1031" s="210"/>
      <c r="D1031" s="210"/>
      <c r="E1031" s="230" t="s">
        <v>1357</v>
      </c>
      <c r="F1031" s="230" t="s">
        <v>168</v>
      </c>
      <c r="G1031" s="231" t="s">
        <v>1574</v>
      </c>
      <c r="H1031" s="231" t="s">
        <v>1575</v>
      </c>
      <c r="I1031" s="232" t="s">
        <v>1970</v>
      </c>
      <c r="J1031" s="233"/>
      <c r="K1031" s="212" t="s">
        <v>1971</v>
      </c>
      <c r="L1031" s="214" t="s">
        <v>1362</v>
      </c>
      <c r="M1031" s="215">
        <v>277764</v>
      </c>
      <c r="N1031" s="234">
        <v>277764</v>
      </c>
      <c r="O1031" s="234"/>
      <c r="P1031" s="234"/>
      <c r="Q1031" s="235"/>
      <c r="R1031" s="219" t="str">
        <f t="shared" si="16"/>
        <v/>
      </c>
    </row>
    <row r="1032" spans="1:18">
      <c r="A1032" s="208">
        <v>19002031</v>
      </c>
      <c r="B1032" s="209">
        <v>20002031</v>
      </c>
      <c r="C1032" s="210"/>
      <c r="D1032" s="210"/>
      <c r="E1032" s="230" t="s">
        <v>1357</v>
      </c>
      <c r="F1032" s="230" t="s">
        <v>168</v>
      </c>
      <c r="G1032" s="231" t="s">
        <v>1574</v>
      </c>
      <c r="H1032" s="231" t="s">
        <v>1575</v>
      </c>
      <c r="I1032" s="232" t="s">
        <v>1972</v>
      </c>
      <c r="J1032" s="233"/>
      <c r="K1032" s="212" t="s">
        <v>1973</v>
      </c>
      <c r="L1032" s="214" t="s">
        <v>1362</v>
      </c>
      <c r="M1032" s="215">
        <v>469325</v>
      </c>
      <c r="N1032" s="234">
        <v>469325</v>
      </c>
      <c r="O1032" s="234"/>
      <c r="P1032" s="234"/>
      <c r="Q1032" s="235"/>
      <c r="R1032" s="219" t="str">
        <f t="shared" si="16"/>
        <v/>
      </c>
    </row>
    <row r="1033" spans="1:18">
      <c r="A1033" s="208">
        <v>19002032</v>
      </c>
      <c r="B1033" s="209">
        <v>20002032</v>
      </c>
      <c r="C1033" s="210"/>
      <c r="D1033" s="210"/>
      <c r="E1033" s="230" t="s">
        <v>1357</v>
      </c>
      <c r="F1033" s="230" t="s">
        <v>168</v>
      </c>
      <c r="G1033" s="231" t="s">
        <v>1574</v>
      </c>
      <c r="H1033" s="231" t="s">
        <v>1575</v>
      </c>
      <c r="I1033" s="232" t="s">
        <v>1974</v>
      </c>
      <c r="J1033" s="238"/>
      <c r="K1033" s="212" t="s">
        <v>1975</v>
      </c>
      <c r="L1033" s="214" t="s">
        <v>1362</v>
      </c>
      <c r="M1033" s="215">
        <v>143671</v>
      </c>
      <c r="N1033" s="234">
        <v>143671</v>
      </c>
      <c r="O1033" s="234"/>
      <c r="P1033" s="234"/>
      <c r="Q1033" s="235"/>
      <c r="R1033" s="219" t="str">
        <f t="shared" si="16"/>
        <v/>
      </c>
    </row>
    <row r="1034" spans="1:18">
      <c r="A1034" s="208">
        <v>19002033</v>
      </c>
      <c r="B1034" s="209">
        <v>20002033</v>
      </c>
      <c r="C1034" s="210"/>
      <c r="D1034" s="210"/>
      <c r="E1034" s="230" t="s">
        <v>1357</v>
      </c>
      <c r="F1034" s="230" t="s">
        <v>168</v>
      </c>
      <c r="G1034" s="231" t="s">
        <v>1358</v>
      </c>
      <c r="H1034" s="231" t="s">
        <v>1976</v>
      </c>
      <c r="I1034" s="232" t="s">
        <v>1977</v>
      </c>
      <c r="J1034" s="238"/>
      <c r="K1034" s="212" t="s">
        <v>1978</v>
      </c>
      <c r="L1034" s="214" t="s">
        <v>1362</v>
      </c>
      <c r="M1034" s="215">
        <v>425705</v>
      </c>
      <c r="N1034" s="234">
        <v>425705</v>
      </c>
      <c r="O1034" s="234"/>
      <c r="P1034" s="234"/>
      <c r="Q1034" s="235"/>
      <c r="R1034" s="219" t="str">
        <f t="shared" si="16"/>
        <v/>
      </c>
    </row>
    <row r="1035" spans="1:18">
      <c r="A1035" s="208">
        <v>19002034</v>
      </c>
      <c r="B1035" s="209">
        <v>20002034</v>
      </c>
      <c r="C1035" s="210"/>
      <c r="D1035" s="210"/>
      <c r="E1035" s="230" t="s">
        <v>1357</v>
      </c>
      <c r="F1035" s="230" t="s">
        <v>168</v>
      </c>
      <c r="G1035" s="231" t="s">
        <v>1358</v>
      </c>
      <c r="H1035" s="231" t="s">
        <v>1434</v>
      </c>
      <c r="I1035" s="232" t="s">
        <v>1979</v>
      </c>
      <c r="J1035" s="233"/>
      <c r="K1035" s="212" t="s">
        <v>1980</v>
      </c>
      <c r="L1035" s="214" t="s">
        <v>1362</v>
      </c>
      <c r="M1035" s="215">
        <v>211589</v>
      </c>
      <c r="N1035" s="234">
        <v>211589</v>
      </c>
      <c r="O1035" s="234"/>
      <c r="P1035" s="234"/>
      <c r="Q1035" s="235"/>
      <c r="R1035" s="219" t="str">
        <f t="shared" si="16"/>
        <v/>
      </c>
    </row>
    <row r="1036" spans="1:18">
      <c r="A1036" s="208">
        <v>19002035</v>
      </c>
      <c r="B1036" s="209">
        <v>20002035</v>
      </c>
      <c r="C1036" s="210"/>
      <c r="D1036" s="210"/>
      <c r="E1036" s="230" t="s">
        <v>1357</v>
      </c>
      <c r="F1036" s="230" t="s">
        <v>168</v>
      </c>
      <c r="G1036" s="231" t="s">
        <v>1358</v>
      </c>
      <c r="H1036" s="231" t="s">
        <v>1434</v>
      </c>
      <c r="I1036" s="232" t="s">
        <v>1981</v>
      </c>
      <c r="J1036" s="233"/>
      <c r="K1036" s="212" t="s">
        <v>1982</v>
      </c>
      <c r="L1036" s="214" t="s">
        <v>1362</v>
      </c>
      <c r="M1036" s="215">
        <v>4301424</v>
      </c>
      <c r="N1036" s="234">
        <v>4301424</v>
      </c>
      <c r="O1036" s="234"/>
      <c r="P1036" s="234"/>
      <c r="Q1036" s="235"/>
      <c r="R1036" s="219" t="str">
        <f t="shared" si="16"/>
        <v/>
      </c>
    </row>
    <row r="1037" spans="1:18">
      <c r="A1037" s="208">
        <v>19002036</v>
      </c>
      <c r="B1037" s="209">
        <v>20002036</v>
      </c>
      <c r="C1037" s="210"/>
      <c r="D1037" s="210"/>
      <c r="E1037" s="230" t="s">
        <v>1357</v>
      </c>
      <c r="F1037" s="230" t="s">
        <v>168</v>
      </c>
      <c r="G1037" s="231" t="s">
        <v>1561</v>
      </c>
      <c r="H1037" s="231" t="s">
        <v>283</v>
      </c>
      <c r="I1037" s="232" t="s">
        <v>1983</v>
      </c>
      <c r="J1037" s="233"/>
      <c r="K1037" s="212" t="s">
        <v>1984</v>
      </c>
      <c r="L1037" s="214" t="s">
        <v>1362</v>
      </c>
      <c r="M1037" s="215">
        <v>1359466</v>
      </c>
      <c r="N1037" s="234">
        <v>1359466</v>
      </c>
      <c r="O1037" s="234"/>
      <c r="P1037" s="234"/>
      <c r="Q1037" s="235"/>
      <c r="R1037" s="219" t="str">
        <f t="shared" si="16"/>
        <v/>
      </c>
    </row>
    <row r="1038" spans="1:18">
      <c r="A1038" s="208">
        <v>19002037</v>
      </c>
      <c r="B1038" s="209">
        <v>20002037</v>
      </c>
      <c r="C1038" s="210"/>
      <c r="D1038" s="210"/>
      <c r="E1038" s="230" t="s">
        <v>1357</v>
      </c>
      <c r="F1038" s="230" t="s">
        <v>168</v>
      </c>
      <c r="G1038" s="231" t="s">
        <v>1358</v>
      </c>
      <c r="H1038" s="231" t="s">
        <v>1358</v>
      </c>
      <c r="I1038" s="232" t="s">
        <v>1985</v>
      </c>
      <c r="J1038" s="233"/>
      <c r="K1038" s="212" t="s">
        <v>1986</v>
      </c>
      <c r="L1038" s="214" t="s">
        <v>1362</v>
      </c>
      <c r="M1038" s="215">
        <v>639161</v>
      </c>
      <c r="N1038" s="234">
        <v>639161</v>
      </c>
      <c r="O1038" s="234"/>
      <c r="P1038" s="234"/>
      <c r="Q1038" s="235"/>
      <c r="R1038" s="219" t="str">
        <f t="shared" si="16"/>
        <v/>
      </c>
    </row>
    <row r="1039" spans="1:18">
      <c r="A1039" s="208">
        <v>19002038</v>
      </c>
      <c r="B1039" s="209">
        <v>20002038</v>
      </c>
      <c r="C1039" s="210"/>
      <c r="D1039" s="210"/>
      <c r="E1039" s="230" t="s">
        <v>1357</v>
      </c>
      <c r="F1039" s="230" t="s">
        <v>168</v>
      </c>
      <c r="G1039" s="231" t="s">
        <v>1987</v>
      </c>
      <c r="H1039" s="231" t="s">
        <v>1988</v>
      </c>
      <c r="I1039" s="232" t="s">
        <v>1989</v>
      </c>
      <c r="J1039" s="233"/>
      <c r="K1039" s="212" t="s">
        <v>1990</v>
      </c>
      <c r="L1039" s="214" t="s">
        <v>1362</v>
      </c>
      <c r="M1039" s="215">
        <v>614232</v>
      </c>
      <c r="N1039" s="234">
        <v>614232</v>
      </c>
      <c r="O1039" s="234"/>
      <c r="P1039" s="234"/>
      <c r="Q1039" s="235"/>
      <c r="R1039" s="219" t="str">
        <f t="shared" si="16"/>
        <v/>
      </c>
    </row>
    <row r="1040" spans="1:18">
      <c r="A1040" s="208">
        <v>19002039</v>
      </c>
      <c r="B1040" s="209">
        <v>20002039</v>
      </c>
      <c r="C1040" s="210"/>
      <c r="D1040" s="210"/>
      <c r="E1040" s="230" t="s">
        <v>1357</v>
      </c>
      <c r="F1040" s="230" t="s">
        <v>168</v>
      </c>
      <c r="G1040" s="231" t="s">
        <v>1987</v>
      </c>
      <c r="H1040" s="231" t="s">
        <v>1987</v>
      </c>
      <c r="I1040" s="232" t="s">
        <v>1991</v>
      </c>
      <c r="J1040" s="233"/>
      <c r="K1040" s="212" t="s">
        <v>1992</v>
      </c>
      <c r="L1040" s="214" t="s">
        <v>1362</v>
      </c>
      <c r="M1040" s="215">
        <v>594704</v>
      </c>
      <c r="N1040" s="234">
        <v>594704</v>
      </c>
      <c r="O1040" s="234"/>
      <c r="P1040" s="234"/>
      <c r="Q1040" s="235"/>
      <c r="R1040" s="219" t="str">
        <f t="shared" si="16"/>
        <v/>
      </c>
    </row>
    <row r="1041" spans="1:18">
      <c r="A1041" s="208">
        <v>19002040</v>
      </c>
      <c r="B1041" s="209">
        <v>20002040</v>
      </c>
      <c r="C1041" s="210"/>
      <c r="D1041" s="210"/>
      <c r="E1041" s="230" t="s">
        <v>1357</v>
      </c>
      <c r="F1041" s="230" t="s">
        <v>168</v>
      </c>
      <c r="G1041" s="236" t="s">
        <v>1993</v>
      </c>
      <c r="H1041" s="236" t="s">
        <v>1993</v>
      </c>
      <c r="I1041" s="232" t="s">
        <v>1994</v>
      </c>
      <c r="J1041" s="233"/>
      <c r="K1041" s="212" t="s">
        <v>1995</v>
      </c>
      <c r="L1041" s="214" t="s">
        <v>1362</v>
      </c>
      <c r="M1041" s="215">
        <v>2472</v>
      </c>
      <c r="N1041" s="234">
        <v>2472</v>
      </c>
      <c r="O1041" s="234"/>
      <c r="P1041" s="234"/>
      <c r="Q1041" s="235"/>
      <c r="R1041" s="219" t="str">
        <f t="shared" si="16"/>
        <v/>
      </c>
    </row>
    <row r="1042" spans="1:18">
      <c r="A1042" s="208">
        <v>19002041</v>
      </c>
      <c r="B1042" s="209">
        <v>20002041</v>
      </c>
      <c r="C1042" s="210"/>
      <c r="D1042" s="210"/>
      <c r="E1042" s="230" t="s">
        <v>1357</v>
      </c>
      <c r="F1042" s="230" t="s">
        <v>168</v>
      </c>
      <c r="G1042" s="236" t="s">
        <v>1993</v>
      </c>
      <c r="H1042" s="236" t="s">
        <v>1993</v>
      </c>
      <c r="I1042" s="232" t="s">
        <v>1996</v>
      </c>
      <c r="J1042" s="233"/>
      <c r="K1042" s="212" t="s">
        <v>1997</v>
      </c>
      <c r="L1042" s="214" t="s">
        <v>1362</v>
      </c>
      <c r="M1042" s="215">
        <v>393583</v>
      </c>
      <c r="N1042" s="234">
        <v>393583</v>
      </c>
      <c r="O1042" s="234"/>
      <c r="P1042" s="234"/>
      <c r="Q1042" s="235"/>
      <c r="R1042" s="219" t="str">
        <f t="shared" si="16"/>
        <v/>
      </c>
    </row>
    <row r="1043" spans="1:18">
      <c r="A1043" s="208">
        <v>19002042</v>
      </c>
      <c r="B1043" s="209">
        <v>20002042</v>
      </c>
      <c r="C1043" s="210"/>
      <c r="D1043" s="210"/>
      <c r="E1043" s="230" t="s">
        <v>1357</v>
      </c>
      <c r="F1043" s="230" t="s">
        <v>168</v>
      </c>
      <c r="G1043" s="236" t="s">
        <v>1993</v>
      </c>
      <c r="H1043" s="231" t="s">
        <v>1774</v>
      </c>
      <c r="I1043" s="232" t="s">
        <v>1998</v>
      </c>
      <c r="J1043" s="233"/>
      <c r="K1043" s="212" t="s">
        <v>1999</v>
      </c>
      <c r="L1043" s="214" t="s">
        <v>1362</v>
      </c>
      <c r="M1043" s="215">
        <v>1432180</v>
      </c>
      <c r="N1043" s="234">
        <v>1432180</v>
      </c>
      <c r="O1043" s="234"/>
      <c r="P1043" s="234"/>
      <c r="Q1043" s="235"/>
      <c r="R1043" s="219" t="str">
        <f t="shared" si="16"/>
        <v/>
      </c>
    </row>
    <row r="1044" spans="1:18">
      <c r="A1044" s="208">
        <v>19002043</v>
      </c>
      <c r="B1044" s="209">
        <v>20002043</v>
      </c>
      <c r="C1044" s="210"/>
      <c r="D1044" s="210"/>
      <c r="E1044" s="230" t="s">
        <v>1357</v>
      </c>
      <c r="F1044" s="230" t="s">
        <v>168</v>
      </c>
      <c r="G1044" s="236" t="s">
        <v>1993</v>
      </c>
      <c r="H1044" s="231" t="s">
        <v>1575</v>
      </c>
      <c r="I1044" s="232" t="s">
        <v>2000</v>
      </c>
      <c r="J1044" s="233"/>
      <c r="K1044" s="212" t="s">
        <v>2001</v>
      </c>
      <c r="L1044" s="214" t="s">
        <v>1362</v>
      </c>
      <c r="M1044" s="215">
        <v>171046</v>
      </c>
      <c r="N1044" s="234">
        <v>171046</v>
      </c>
      <c r="O1044" s="234"/>
      <c r="P1044" s="234"/>
      <c r="Q1044" s="235"/>
      <c r="R1044" s="219" t="str">
        <f t="shared" si="16"/>
        <v/>
      </c>
    </row>
    <row r="1045" spans="1:18">
      <c r="A1045" s="208">
        <v>19002044</v>
      </c>
      <c r="B1045" s="209">
        <v>20002044</v>
      </c>
      <c r="C1045" s="210"/>
      <c r="D1045" s="210"/>
      <c r="E1045" s="230" t="s">
        <v>1357</v>
      </c>
      <c r="F1045" s="230" t="s">
        <v>168</v>
      </c>
      <c r="G1045" s="236" t="s">
        <v>1993</v>
      </c>
      <c r="H1045" s="231" t="s">
        <v>1575</v>
      </c>
      <c r="I1045" s="232" t="s">
        <v>2002</v>
      </c>
      <c r="J1045" s="233"/>
      <c r="K1045" s="212" t="s">
        <v>2003</v>
      </c>
      <c r="L1045" s="214" t="s">
        <v>1362</v>
      </c>
      <c r="M1045" s="215">
        <v>310000</v>
      </c>
      <c r="N1045" s="234">
        <v>310000</v>
      </c>
      <c r="O1045" s="234"/>
      <c r="P1045" s="234"/>
      <c r="Q1045" s="235"/>
      <c r="R1045" s="219" t="str">
        <f t="shared" si="16"/>
        <v/>
      </c>
    </row>
    <row r="1046" spans="1:18">
      <c r="A1046" s="208">
        <v>19002045</v>
      </c>
      <c r="B1046" s="209">
        <v>20002045</v>
      </c>
      <c r="C1046" s="210"/>
      <c r="D1046" s="210"/>
      <c r="E1046" s="230" t="s">
        <v>1357</v>
      </c>
      <c r="F1046" s="230" t="s">
        <v>168</v>
      </c>
      <c r="G1046" s="236" t="s">
        <v>1993</v>
      </c>
      <c r="H1046" s="231" t="s">
        <v>1575</v>
      </c>
      <c r="I1046" s="232" t="s">
        <v>2004</v>
      </c>
      <c r="J1046" s="233"/>
      <c r="K1046" s="212" t="s">
        <v>2005</v>
      </c>
      <c r="L1046" s="214" t="s">
        <v>1362</v>
      </c>
      <c r="M1046" s="215">
        <v>310000</v>
      </c>
      <c r="N1046" s="234">
        <v>310000</v>
      </c>
      <c r="O1046" s="234"/>
      <c r="P1046" s="234"/>
      <c r="Q1046" s="235"/>
      <c r="R1046" s="219" t="str">
        <f t="shared" si="16"/>
        <v/>
      </c>
    </row>
    <row r="1047" spans="1:18">
      <c r="A1047" s="208">
        <v>19002046</v>
      </c>
      <c r="B1047" s="209">
        <v>20002046</v>
      </c>
      <c r="C1047" s="210"/>
      <c r="D1047" s="210"/>
      <c r="E1047" s="230" t="s">
        <v>1357</v>
      </c>
      <c r="F1047" s="230" t="s">
        <v>168</v>
      </c>
      <c r="G1047" s="236" t="s">
        <v>1993</v>
      </c>
      <c r="H1047" s="231" t="s">
        <v>1575</v>
      </c>
      <c r="I1047" s="232" t="s">
        <v>2006</v>
      </c>
      <c r="J1047" s="233"/>
      <c r="K1047" s="212" t="s">
        <v>2007</v>
      </c>
      <c r="L1047" s="214" t="s">
        <v>1362</v>
      </c>
      <c r="M1047" s="215">
        <v>124</v>
      </c>
      <c r="N1047" s="234">
        <v>124</v>
      </c>
      <c r="O1047" s="234"/>
      <c r="P1047" s="234"/>
      <c r="Q1047" s="235"/>
      <c r="R1047" s="219" t="str">
        <f t="shared" si="16"/>
        <v/>
      </c>
    </row>
    <row r="1048" spans="1:18">
      <c r="A1048" s="208">
        <v>19002047</v>
      </c>
      <c r="B1048" s="209">
        <v>20002047</v>
      </c>
      <c r="C1048" s="210"/>
      <c r="D1048" s="210"/>
      <c r="E1048" s="230" t="s">
        <v>1357</v>
      </c>
      <c r="F1048" s="230" t="s">
        <v>168</v>
      </c>
      <c r="G1048" s="236" t="s">
        <v>1993</v>
      </c>
      <c r="H1048" s="231" t="s">
        <v>1575</v>
      </c>
      <c r="I1048" s="232" t="s">
        <v>2008</v>
      </c>
      <c r="J1048" s="233"/>
      <c r="K1048" s="212" t="s">
        <v>2009</v>
      </c>
      <c r="L1048" s="214" t="s">
        <v>1362</v>
      </c>
      <c r="M1048" s="215">
        <v>194651</v>
      </c>
      <c r="N1048" s="234">
        <v>194651</v>
      </c>
      <c r="O1048" s="234"/>
      <c r="P1048" s="234"/>
      <c r="Q1048" s="235"/>
      <c r="R1048" s="219" t="str">
        <f t="shared" si="16"/>
        <v/>
      </c>
    </row>
    <row r="1049" spans="1:18">
      <c r="A1049" s="208">
        <v>19002048</v>
      </c>
      <c r="B1049" s="209">
        <v>20002048</v>
      </c>
      <c r="C1049" s="210"/>
      <c r="D1049" s="210"/>
      <c r="E1049" s="230" t="s">
        <v>1357</v>
      </c>
      <c r="F1049" s="230" t="s">
        <v>168</v>
      </c>
      <c r="G1049" s="236" t="s">
        <v>1993</v>
      </c>
      <c r="H1049" s="231" t="s">
        <v>1575</v>
      </c>
      <c r="I1049" s="232" t="s">
        <v>2010</v>
      </c>
      <c r="J1049" s="233"/>
      <c r="K1049" s="212" t="s">
        <v>2011</v>
      </c>
      <c r="L1049" s="214" t="s">
        <v>1362</v>
      </c>
      <c r="M1049" s="215">
        <v>1864117</v>
      </c>
      <c r="N1049" s="234">
        <v>1864117</v>
      </c>
      <c r="O1049" s="234"/>
      <c r="P1049" s="234"/>
      <c r="Q1049" s="235"/>
      <c r="R1049" s="219" t="str">
        <f t="shared" si="16"/>
        <v/>
      </c>
    </row>
    <row r="1050" spans="1:18">
      <c r="A1050" s="208">
        <v>19002049</v>
      </c>
      <c r="B1050" s="209">
        <v>20002049</v>
      </c>
      <c r="C1050" s="210"/>
      <c r="D1050" s="210"/>
      <c r="E1050" s="230" t="s">
        <v>1357</v>
      </c>
      <c r="F1050" s="230" t="s">
        <v>168</v>
      </c>
      <c r="G1050" s="236" t="s">
        <v>1993</v>
      </c>
      <c r="H1050" s="231" t="s">
        <v>1575</v>
      </c>
      <c r="I1050" s="232" t="s">
        <v>2012</v>
      </c>
      <c r="J1050" s="233"/>
      <c r="K1050" s="212" t="s">
        <v>2013</v>
      </c>
      <c r="L1050" s="214" t="s">
        <v>1362</v>
      </c>
      <c r="M1050" s="215">
        <v>422258</v>
      </c>
      <c r="N1050" s="234">
        <v>422258</v>
      </c>
      <c r="O1050" s="234"/>
      <c r="P1050" s="234"/>
      <c r="Q1050" s="235"/>
      <c r="R1050" s="219" t="str">
        <f t="shared" si="16"/>
        <v/>
      </c>
    </row>
    <row r="1051" spans="1:18">
      <c r="A1051" s="208">
        <v>19002050</v>
      </c>
      <c r="B1051" s="209">
        <v>20002050</v>
      </c>
      <c r="C1051" s="210"/>
      <c r="D1051" s="210"/>
      <c r="E1051" s="230" t="s">
        <v>1357</v>
      </c>
      <c r="F1051" s="230" t="s">
        <v>168</v>
      </c>
      <c r="G1051" s="236" t="s">
        <v>1993</v>
      </c>
      <c r="H1051" s="231" t="s">
        <v>1575</v>
      </c>
      <c r="I1051" s="232" t="s">
        <v>2014</v>
      </c>
      <c r="J1051" s="233"/>
      <c r="K1051" s="212" t="s">
        <v>2015</v>
      </c>
      <c r="L1051" s="214" t="s">
        <v>1362</v>
      </c>
      <c r="M1051" s="215">
        <v>257475</v>
      </c>
      <c r="N1051" s="234">
        <v>257475</v>
      </c>
      <c r="O1051" s="234"/>
      <c r="P1051" s="234"/>
      <c r="Q1051" s="235"/>
      <c r="R1051" s="219" t="str">
        <f t="shared" si="16"/>
        <v/>
      </c>
    </row>
    <row r="1052" spans="1:18">
      <c r="A1052" s="208">
        <v>19002051</v>
      </c>
      <c r="B1052" s="209">
        <v>20002051</v>
      </c>
      <c r="C1052" s="210"/>
      <c r="D1052" s="210"/>
      <c r="E1052" s="230" t="s">
        <v>1357</v>
      </c>
      <c r="F1052" s="230" t="s">
        <v>168</v>
      </c>
      <c r="G1052" s="236" t="s">
        <v>1993</v>
      </c>
      <c r="H1052" s="231" t="s">
        <v>1575</v>
      </c>
      <c r="I1052" s="232" t="s">
        <v>2016</v>
      </c>
      <c r="J1052" s="233"/>
      <c r="K1052" s="212" t="s">
        <v>2017</v>
      </c>
      <c r="L1052" s="214" t="s">
        <v>1362</v>
      </c>
      <c r="M1052" s="215">
        <v>226578</v>
      </c>
      <c r="N1052" s="234">
        <v>226578</v>
      </c>
      <c r="O1052" s="234"/>
      <c r="P1052" s="234"/>
      <c r="Q1052" s="235"/>
      <c r="R1052" s="219" t="str">
        <f t="shared" si="16"/>
        <v/>
      </c>
    </row>
    <row r="1053" spans="1:18">
      <c r="A1053" s="208">
        <v>19002052</v>
      </c>
      <c r="B1053" s="209">
        <v>20002052</v>
      </c>
      <c r="C1053" s="210"/>
      <c r="D1053" s="210"/>
      <c r="E1053" s="230" t="s">
        <v>1357</v>
      </c>
      <c r="F1053" s="230" t="s">
        <v>168</v>
      </c>
      <c r="G1053" s="231" t="s">
        <v>1574</v>
      </c>
      <c r="H1053" s="231" t="s">
        <v>1575</v>
      </c>
      <c r="I1053" s="232" t="s">
        <v>2018</v>
      </c>
      <c r="J1053" s="233"/>
      <c r="K1053" s="212" t="s">
        <v>2019</v>
      </c>
      <c r="L1053" s="214" t="s">
        <v>1362</v>
      </c>
      <c r="M1053" s="215">
        <v>226578</v>
      </c>
      <c r="N1053" s="234">
        <v>226578</v>
      </c>
      <c r="O1053" s="234"/>
      <c r="P1053" s="234"/>
      <c r="Q1053" s="235"/>
      <c r="R1053" s="219" t="str">
        <f t="shared" si="16"/>
        <v/>
      </c>
    </row>
    <row r="1054" spans="1:18">
      <c r="A1054" s="208">
        <v>19002053</v>
      </c>
      <c r="B1054" s="209">
        <v>20002053</v>
      </c>
      <c r="C1054" s="210"/>
      <c r="D1054" s="210"/>
      <c r="E1054" s="230" t="s">
        <v>1357</v>
      </c>
      <c r="F1054" s="230" t="s">
        <v>168</v>
      </c>
      <c r="G1054" s="231" t="s">
        <v>1574</v>
      </c>
      <c r="H1054" s="231" t="s">
        <v>1575</v>
      </c>
      <c r="I1054" s="232" t="s">
        <v>2020</v>
      </c>
      <c r="J1054" s="233"/>
      <c r="K1054" s="212" t="s">
        <v>2021</v>
      </c>
      <c r="L1054" s="214" t="s">
        <v>1362</v>
      </c>
      <c r="M1054" s="215">
        <v>133887</v>
      </c>
      <c r="N1054" s="234">
        <v>133887</v>
      </c>
      <c r="O1054" s="234"/>
      <c r="P1054" s="234"/>
      <c r="Q1054" s="235"/>
      <c r="R1054" s="219" t="str">
        <f t="shared" si="16"/>
        <v/>
      </c>
    </row>
    <row r="1055" spans="1:18">
      <c r="A1055" s="208">
        <v>19002054</v>
      </c>
      <c r="B1055" s="209">
        <v>20002054</v>
      </c>
      <c r="C1055" s="210"/>
      <c r="D1055" s="210"/>
      <c r="E1055" s="230" t="s">
        <v>1357</v>
      </c>
      <c r="F1055" s="230" t="s">
        <v>168</v>
      </c>
      <c r="G1055" s="231" t="s">
        <v>1574</v>
      </c>
      <c r="H1055" s="231" t="s">
        <v>1575</v>
      </c>
      <c r="I1055" s="232" t="s">
        <v>2022</v>
      </c>
      <c r="J1055" s="233"/>
      <c r="K1055" s="212" t="s">
        <v>2023</v>
      </c>
      <c r="L1055" s="214" t="s">
        <v>1362</v>
      </c>
      <c r="M1055" s="215">
        <v>1435912</v>
      </c>
      <c r="N1055" s="234">
        <v>1435912</v>
      </c>
      <c r="O1055" s="234"/>
      <c r="P1055" s="234"/>
      <c r="Q1055" s="235"/>
      <c r="R1055" s="219" t="str">
        <f t="shared" si="16"/>
        <v/>
      </c>
    </row>
    <row r="1056" spans="1:18">
      <c r="A1056" s="208">
        <v>19002055</v>
      </c>
      <c r="B1056" s="209">
        <v>20002055</v>
      </c>
      <c r="C1056" s="210"/>
      <c r="D1056" s="210"/>
      <c r="E1056" s="230" t="s">
        <v>1357</v>
      </c>
      <c r="F1056" s="230" t="s">
        <v>168</v>
      </c>
      <c r="G1056" s="231" t="s">
        <v>1574</v>
      </c>
      <c r="H1056" s="231" t="s">
        <v>1575</v>
      </c>
      <c r="I1056" s="232" t="s">
        <v>2024</v>
      </c>
      <c r="J1056" s="233"/>
      <c r="K1056" s="212" t="s">
        <v>2025</v>
      </c>
      <c r="L1056" s="214" t="s">
        <v>1362</v>
      </c>
      <c r="M1056" s="215">
        <v>3192686</v>
      </c>
      <c r="N1056" s="234">
        <v>3192686</v>
      </c>
      <c r="O1056" s="234"/>
      <c r="P1056" s="234"/>
      <c r="Q1056" s="235"/>
      <c r="R1056" s="219" t="str">
        <f t="shared" si="16"/>
        <v/>
      </c>
    </row>
    <row r="1057" spans="1:18">
      <c r="A1057" s="208">
        <v>19002056</v>
      </c>
      <c r="B1057" s="209">
        <v>20002056</v>
      </c>
      <c r="C1057" s="210"/>
      <c r="D1057" s="210"/>
      <c r="E1057" s="230" t="s">
        <v>1357</v>
      </c>
      <c r="F1057" s="230" t="s">
        <v>168</v>
      </c>
      <c r="G1057" s="231" t="s">
        <v>1574</v>
      </c>
      <c r="H1057" s="231" t="s">
        <v>2026</v>
      </c>
      <c r="I1057" s="236" t="s">
        <v>2027</v>
      </c>
      <c r="J1057" s="233"/>
      <c r="K1057" s="212" t="s">
        <v>2028</v>
      </c>
      <c r="L1057" s="214" t="s">
        <v>1362</v>
      </c>
      <c r="M1057" s="215">
        <v>697612</v>
      </c>
      <c r="N1057" s="234">
        <v>697612</v>
      </c>
      <c r="O1057" s="234"/>
      <c r="P1057" s="234"/>
      <c r="Q1057" s="235"/>
      <c r="R1057" s="219" t="str">
        <f t="shared" si="16"/>
        <v/>
      </c>
    </row>
    <row r="1058" spans="1:18">
      <c r="A1058" s="208">
        <v>19002057</v>
      </c>
      <c r="B1058" s="209">
        <v>20002057</v>
      </c>
      <c r="C1058" s="210"/>
      <c r="D1058" s="210"/>
      <c r="E1058" s="230" t="s">
        <v>1357</v>
      </c>
      <c r="F1058" s="230" t="s">
        <v>168</v>
      </c>
      <c r="G1058" s="231" t="s">
        <v>1574</v>
      </c>
      <c r="H1058" s="231" t="s">
        <v>2029</v>
      </c>
      <c r="I1058" s="236" t="s">
        <v>2030</v>
      </c>
      <c r="J1058" s="233"/>
      <c r="K1058" s="212" t="s">
        <v>2031</v>
      </c>
      <c r="L1058" s="214" t="s">
        <v>1362</v>
      </c>
      <c r="M1058" s="215">
        <v>582340</v>
      </c>
      <c r="N1058" s="234">
        <v>582340</v>
      </c>
      <c r="O1058" s="234"/>
      <c r="P1058" s="234"/>
      <c r="Q1058" s="235"/>
      <c r="R1058" s="219" t="str">
        <f t="shared" si="16"/>
        <v/>
      </c>
    </row>
    <row r="1059" spans="1:18">
      <c r="A1059" s="208">
        <v>19002058</v>
      </c>
      <c r="B1059" s="209">
        <v>20002058</v>
      </c>
      <c r="C1059" s="210"/>
      <c r="D1059" s="210"/>
      <c r="E1059" s="230" t="s">
        <v>1357</v>
      </c>
      <c r="F1059" s="230" t="s">
        <v>168</v>
      </c>
      <c r="G1059" s="231" t="s">
        <v>1634</v>
      </c>
      <c r="H1059" s="231" t="s">
        <v>2029</v>
      </c>
      <c r="I1059" s="236" t="s">
        <v>2032</v>
      </c>
      <c r="J1059" s="233"/>
      <c r="K1059" s="212" t="s">
        <v>2033</v>
      </c>
      <c r="L1059" s="214" t="s">
        <v>1362</v>
      </c>
      <c r="M1059" s="215">
        <v>410003</v>
      </c>
      <c r="N1059" s="234">
        <v>410003</v>
      </c>
      <c r="O1059" s="234"/>
      <c r="P1059" s="234"/>
      <c r="Q1059" s="235"/>
      <c r="R1059" s="219" t="str">
        <f t="shared" si="16"/>
        <v/>
      </c>
    </row>
    <row r="1060" spans="1:18">
      <c r="A1060" s="208">
        <v>19002059</v>
      </c>
      <c r="B1060" s="209">
        <v>20002059</v>
      </c>
      <c r="C1060" s="210"/>
      <c r="D1060" s="210"/>
      <c r="E1060" s="230" t="s">
        <v>1357</v>
      </c>
      <c r="F1060" s="230" t="s">
        <v>168</v>
      </c>
      <c r="G1060" s="236" t="s">
        <v>2034</v>
      </c>
      <c r="H1060" s="231" t="s">
        <v>2029</v>
      </c>
      <c r="I1060" s="236" t="s">
        <v>2035</v>
      </c>
      <c r="J1060" s="233"/>
      <c r="K1060" s="212" t="s">
        <v>2036</v>
      </c>
      <c r="L1060" s="214" t="s">
        <v>1362</v>
      </c>
      <c r="M1060" s="215">
        <v>188750</v>
      </c>
      <c r="N1060" s="234">
        <v>188750</v>
      </c>
      <c r="O1060" s="234"/>
      <c r="P1060" s="234"/>
      <c r="Q1060" s="235"/>
      <c r="R1060" s="219" t="str">
        <f t="shared" si="16"/>
        <v/>
      </c>
    </row>
    <row r="1061" spans="1:18">
      <c r="A1061" s="208">
        <v>19002060</v>
      </c>
      <c r="B1061" s="209">
        <v>20002060</v>
      </c>
      <c r="C1061" s="210"/>
      <c r="D1061" s="210"/>
      <c r="E1061" s="230" t="s">
        <v>1357</v>
      </c>
      <c r="F1061" s="230" t="s">
        <v>168</v>
      </c>
      <c r="G1061" s="231" t="s">
        <v>1358</v>
      </c>
      <c r="H1061" s="231" t="s">
        <v>2026</v>
      </c>
      <c r="I1061" s="232" t="s">
        <v>2037</v>
      </c>
      <c r="J1061" s="233"/>
      <c r="K1061" s="212" t="s">
        <v>2038</v>
      </c>
      <c r="L1061" s="214" t="s">
        <v>1362</v>
      </c>
      <c r="M1061" s="215">
        <v>18300508</v>
      </c>
      <c r="N1061" s="234">
        <v>18300508</v>
      </c>
      <c r="O1061" s="234"/>
      <c r="P1061" s="234"/>
      <c r="Q1061" s="235"/>
      <c r="R1061" s="219" t="str">
        <f t="shared" si="16"/>
        <v/>
      </c>
    </row>
    <row r="1062" spans="1:18">
      <c r="A1062" s="208">
        <v>19002061</v>
      </c>
      <c r="B1062" s="209">
        <v>20002061</v>
      </c>
      <c r="C1062" s="210"/>
      <c r="D1062" s="210"/>
      <c r="E1062" s="230" t="s">
        <v>1357</v>
      </c>
      <c r="F1062" s="230" t="s">
        <v>168</v>
      </c>
      <c r="G1062" s="231" t="s">
        <v>1574</v>
      </c>
      <c r="H1062" s="231" t="s">
        <v>2026</v>
      </c>
      <c r="I1062" s="232" t="s">
        <v>2039</v>
      </c>
      <c r="J1062" s="233"/>
      <c r="K1062" s="212" t="s">
        <v>2040</v>
      </c>
      <c r="L1062" s="214" t="s">
        <v>1362</v>
      </c>
      <c r="M1062" s="215">
        <v>86797</v>
      </c>
      <c r="N1062" s="234">
        <v>86797</v>
      </c>
      <c r="O1062" s="234"/>
      <c r="P1062" s="234"/>
      <c r="Q1062" s="235"/>
      <c r="R1062" s="219" t="str">
        <f t="shared" si="16"/>
        <v/>
      </c>
    </row>
    <row r="1063" spans="1:18">
      <c r="A1063" s="208">
        <v>19002062</v>
      </c>
      <c r="B1063" s="209">
        <v>20002062</v>
      </c>
      <c r="C1063" s="210"/>
      <c r="D1063" s="210"/>
      <c r="E1063" s="230" t="s">
        <v>1357</v>
      </c>
      <c r="F1063" s="230" t="s">
        <v>168</v>
      </c>
      <c r="G1063" s="231" t="s">
        <v>1574</v>
      </c>
      <c r="H1063" s="231" t="s">
        <v>2026</v>
      </c>
      <c r="I1063" s="232" t="s">
        <v>2041</v>
      </c>
      <c r="J1063" s="233"/>
      <c r="K1063" s="212" t="s">
        <v>2042</v>
      </c>
      <c r="L1063" s="214" t="s">
        <v>1362</v>
      </c>
      <c r="M1063" s="215">
        <v>576743</v>
      </c>
      <c r="N1063" s="234">
        <v>576743</v>
      </c>
      <c r="O1063" s="234"/>
      <c r="P1063" s="234"/>
      <c r="Q1063" s="235"/>
      <c r="R1063" s="219" t="str">
        <f t="shared" si="16"/>
        <v/>
      </c>
    </row>
    <row r="1064" spans="1:18">
      <c r="A1064" s="208">
        <v>19002063</v>
      </c>
      <c r="B1064" s="209">
        <v>20002063</v>
      </c>
      <c r="C1064" s="210"/>
      <c r="D1064" s="210"/>
      <c r="E1064" s="230" t="s">
        <v>1357</v>
      </c>
      <c r="F1064" s="230" t="s">
        <v>168</v>
      </c>
      <c r="G1064" s="231" t="s">
        <v>1574</v>
      </c>
      <c r="H1064" s="231" t="s">
        <v>2026</v>
      </c>
      <c r="I1064" s="232" t="s">
        <v>2043</v>
      </c>
      <c r="J1064" s="233"/>
      <c r="K1064" s="212" t="s">
        <v>2044</v>
      </c>
      <c r="L1064" s="214" t="s">
        <v>1362</v>
      </c>
      <c r="M1064" s="215">
        <v>308970</v>
      </c>
      <c r="N1064" s="234">
        <v>308970</v>
      </c>
      <c r="O1064" s="234"/>
      <c r="P1064" s="234"/>
      <c r="Q1064" s="235"/>
      <c r="R1064" s="219" t="str">
        <f t="shared" si="16"/>
        <v/>
      </c>
    </row>
    <row r="1065" spans="1:18">
      <c r="A1065" s="208">
        <v>19002064</v>
      </c>
      <c r="B1065" s="209">
        <v>20002064</v>
      </c>
      <c r="C1065" s="210"/>
      <c r="D1065" s="210"/>
      <c r="E1065" s="230" t="s">
        <v>1357</v>
      </c>
      <c r="F1065" s="230" t="s">
        <v>168</v>
      </c>
      <c r="G1065" s="231" t="s">
        <v>1574</v>
      </c>
      <c r="H1065" s="231" t="s">
        <v>2026</v>
      </c>
      <c r="I1065" s="232" t="s">
        <v>2045</v>
      </c>
      <c r="J1065" s="233"/>
      <c r="K1065" s="212" t="s">
        <v>2046</v>
      </c>
      <c r="L1065" s="214" t="s">
        <v>1362</v>
      </c>
      <c r="M1065" s="215">
        <v>200434</v>
      </c>
      <c r="N1065" s="234">
        <v>200434</v>
      </c>
      <c r="O1065" s="234"/>
      <c r="P1065" s="234"/>
      <c r="Q1065" s="235"/>
      <c r="R1065" s="219" t="str">
        <f t="shared" si="16"/>
        <v/>
      </c>
    </row>
    <row r="1066" spans="1:18">
      <c r="A1066" s="208">
        <v>19002065</v>
      </c>
      <c r="B1066" s="209">
        <v>20002065</v>
      </c>
      <c r="C1066" s="210"/>
      <c r="D1066" s="210"/>
      <c r="E1066" s="230" t="s">
        <v>1357</v>
      </c>
      <c r="F1066" s="230" t="s">
        <v>168</v>
      </c>
      <c r="G1066" s="231" t="s">
        <v>1574</v>
      </c>
      <c r="H1066" s="231" t="s">
        <v>2026</v>
      </c>
      <c r="I1066" s="232" t="s">
        <v>2047</v>
      </c>
      <c r="J1066" s="233"/>
      <c r="K1066" s="212" t="s">
        <v>2048</v>
      </c>
      <c r="L1066" s="214" t="s">
        <v>1362</v>
      </c>
      <c r="M1066" s="215">
        <v>25620712</v>
      </c>
      <c r="N1066" s="234">
        <v>25620712</v>
      </c>
      <c r="O1066" s="234"/>
      <c r="P1066" s="234"/>
      <c r="Q1066" s="235"/>
      <c r="R1066" s="219" t="str">
        <f t="shared" si="16"/>
        <v/>
      </c>
    </row>
    <row r="1067" spans="1:18">
      <c r="A1067" s="208">
        <v>19002066</v>
      </c>
      <c r="B1067" s="209">
        <v>20002066</v>
      </c>
      <c r="C1067" s="210"/>
      <c r="D1067" s="210"/>
      <c r="E1067" s="230" t="s">
        <v>1357</v>
      </c>
      <c r="F1067" s="230" t="s">
        <v>168</v>
      </c>
      <c r="G1067" s="231" t="s">
        <v>1574</v>
      </c>
      <c r="H1067" s="231" t="s">
        <v>1575</v>
      </c>
      <c r="I1067" s="232" t="s">
        <v>2049</v>
      </c>
      <c r="J1067" s="233"/>
      <c r="K1067" s="212" t="s">
        <v>2050</v>
      </c>
      <c r="L1067" s="214" t="s">
        <v>1362</v>
      </c>
      <c r="M1067" s="215">
        <v>2631700</v>
      </c>
      <c r="N1067" s="234">
        <v>2631700</v>
      </c>
      <c r="O1067" s="234"/>
      <c r="P1067" s="234"/>
      <c r="Q1067" s="235"/>
      <c r="R1067" s="219" t="str">
        <f t="shared" si="16"/>
        <v/>
      </c>
    </row>
    <row r="1068" spans="1:18">
      <c r="A1068" s="208">
        <v>19002067</v>
      </c>
      <c r="B1068" s="209">
        <v>20002067</v>
      </c>
      <c r="C1068" s="210"/>
      <c r="D1068" s="210"/>
      <c r="E1068" s="230" t="s">
        <v>1357</v>
      </c>
      <c r="F1068" s="230" t="s">
        <v>168</v>
      </c>
      <c r="G1068" s="231" t="s">
        <v>1574</v>
      </c>
      <c r="H1068" s="231" t="s">
        <v>2026</v>
      </c>
      <c r="I1068" s="232" t="s">
        <v>2051</v>
      </c>
      <c r="J1068" s="233"/>
      <c r="K1068" s="212" t="s">
        <v>2052</v>
      </c>
      <c r="L1068" s="214" t="s">
        <v>1362</v>
      </c>
      <c r="M1068" s="215">
        <v>135947</v>
      </c>
      <c r="N1068" s="234">
        <v>135947</v>
      </c>
      <c r="O1068" s="234"/>
      <c r="P1068" s="234"/>
      <c r="Q1068" s="235"/>
      <c r="R1068" s="219" t="str">
        <f t="shared" si="16"/>
        <v/>
      </c>
    </row>
    <row r="1069" spans="1:18">
      <c r="A1069" s="208">
        <v>19002068</v>
      </c>
      <c r="B1069" s="209">
        <v>20002068</v>
      </c>
      <c r="C1069" s="210"/>
      <c r="D1069" s="210"/>
      <c r="E1069" s="230" t="s">
        <v>1357</v>
      </c>
      <c r="F1069" s="230" t="s">
        <v>168</v>
      </c>
      <c r="G1069" s="231" t="s">
        <v>1574</v>
      </c>
      <c r="H1069" s="231" t="s">
        <v>2026</v>
      </c>
      <c r="I1069" s="232" t="s">
        <v>2053</v>
      </c>
      <c r="J1069" s="233"/>
      <c r="K1069" s="212" t="s">
        <v>2054</v>
      </c>
      <c r="L1069" s="214" t="s">
        <v>1362</v>
      </c>
      <c r="M1069" s="215">
        <v>617939</v>
      </c>
      <c r="N1069" s="234">
        <v>617939</v>
      </c>
      <c r="O1069" s="234"/>
      <c r="P1069" s="234"/>
      <c r="Q1069" s="235"/>
      <c r="R1069" s="219" t="str">
        <f t="shared" si="16"/>
        <v/>
      </c>
    </row>
    <row r="1070" spans="1:18">
      <c r="A1070" s="208">
        <v>19002069</v>
      </c>
      <c r="B1070" s="209">
        <v>20002069</v>
      </c>
      <c r="C1070" s="210"/>
      <c r="D1070" s="210"/>
      <c r="E1070" s="230" t="s">
        <v>1357</v>
      </c>
      <c r="F1070" s="230" t="s">
        <v>168</v>
      </c>
      <c r="G1070" s="231" t="s">
        <v>1358</v>
      </c>
      <c r="H1070" s="239" t="s">
        <v>2055</v>
      </c>
      <c r="I1070" s="232" t="s">
        <v>2056</v>
      </c>
      <c r="J1070" s="233"/>
      <c r="K1070" s="212" t="s">
        <v>2057</v>
      </c>
      <c r="L1070" s="214" t="s">
        <v>1362</v>
      </c>
      <c r="M1070" s="215">
        <v>386001</v>
      </c>
      <c r="N1070" s="234">
        <v>386001</v>
      </c>
      <c r="O1070" s="234"/>
      <c r="P1070" s="234"/>
      <c r="Q1070" s="235"/>
      <c r="R1070" s="219" t="str">
        <f t="shared" si="16"/>
        <v/>
      </c>
    </row>
    <row r="1071" spans="1:18">
      <c r="A1071" s="208">
        <v>19002070</v>
      </c>
      <c r="B1071" s="209">
        <v>20002070</v>
      </c>
      <c r="C1071" s="210"/>
      <c r="D1071" s="210"/>
      <c r="E1071" s="230" t="s">
        <v>1357</v>
      </c>
      <c r="F1071" s="230" t="s">
        <v>168</v>
      </c>
      <c r="G1071" s="231" t="s">
        <v>1358</v>
      </c>
      <c r="H1071" s="239" t="s">
        <v>2055</v>
      </c>
      <c r="I1071" s="232" t="s">
        <v>2058</v>
      </c>
      <c r="J1071" s="233"/>
      <c r="K1071" s="212" t="s">
        <v>2059</v>
      </c>
      <c r="L1071" s="214" t="s">
        <v>1362</v>
      </c>
      <c r="M1071" s="215">
        <v>713304</v>
      </c>
      <c r="N1071" s="234">
        <v>713304</v>
      </c>
      <c r="O1071" s="234"/>
      <c r="P1071" s="234"/>
      <c r="Q1071" s="235"/>
      <c r="R1071" s="219" t="str">
        <f t="shared" si="16"/>
        <v/>
      </c>
    </row>
    <row r="1072" spans="1:18">
      <c r="A1072" s="208">
        <v>19002071</v>
      </c>
      <c r="B1072" s="209">
        <v>20002071</v>
      </c>
      <c r="C1072" s="210"/>
      <c r="D1072" s="210"/>
      <c r="E1072" s="230" t="s">
        <v>1357</v>
      </c>
      <c r="F1072" s="230" t="s">
        <v>168</v>
      </c>
      <c r="G1072" s="231" t="s">
        <v>1358</v>
      </c>
      <c r="H1072" s="239" t="s">
        <v>2055</v>
      </c>
      <c r="I1072" s="232" t="s">
        <v>2060</v>
      </c>
      <c r="J1072" s="233"/>
      <c r="K1072" s="212" t="s">
        <v>2061</v>
      </c>
      <c r="L1072" s="214" t="s">
        <v>1362</v>
      </c>
      <c r="M1072" s="215">
        <v>256185</v>
      </c>
      <c r="N1072" s="234">
        <v>256185</v>
      </c>
      <c r="O1072" s="234"/>
      <c r="P1072" s="234"/>
      <c r="Q1072" s="235"/>
      <c r="R1072" s="219" t="str">
        <f t="shared" si="16"/>
        <v/>
      </c>
    </row>
    <row r="1073" spans="1:18">
      <c r="A1073" s="208">
        <v>19002072</v>
      </c>
      <c r="B1073" s="209">
        <v>20002072</v>
      </c>
      <c r="C1073" s="210"/>
      <c r="D1073" s="210"/>
      <c r="E1073" s="230" t="s">
        <v>1357</v>
      </c>
      <c r="F1073" s="230" t="s">
        <v>168</v>
      </c>
      <c r="G1073" s="231" t="s">
        <v>1358</v>
      </c>
      <c r="H1073" s="231" t="s">
        <v>1976</v>
      </c>
      <c r="I1073" s="232" t="s">
        <v>2062</v>
      </c>
      <c r="J1073" s="233"/>
      <c r="K1073" s="212" t="s">
        <v>2063</v>
      </c>
      <c r="L1073" s="214" t="s">
        <v>1362</v>
      </c>
      <c r="M1073" s="215">
        <v>425705</v>
      </c>
      <c r="N1073" s="234">
        <v>425705</v>
      </c>
      <c r="O1073" s="234"/>
      <c r="P1073" s="234"/>
      <c r="Q1073" s="235"/>
      <c r="R1073" s="219" t="str">
        <f t="shared" si="16"/>
        <v/>
      </c>
    </row>
    <row r="1074" spans="1:18">
      <c r="A1074" s="208">
        <v>19002073</v>
      </c>
      <c r="B1074" s="209">
        <v>20002073</v>
      </c>
      <c r="C1074" s="210"/>
      <c r="D1074" s="210"/>
      <c r="E1074" s="230" t="s">
        <v>1357</v>
      </c>
      <c r="F1074" s="230" t="s">
        <v>168</v>
      </c>
      <c r="G1074" s="231" t="s">
        <v>1358</v>
      </c>
      <c r="H1074" s="231" t="s">
        <v>1434</v>
      </c>
      <c r="I1074" s="232" t="s">
        <v>2064</v>
      </c>
      <c r="J1074" s="233"/>
      <c r="K1074" s="212" t="s">
        <v>2065</v>
      </c>
      <c r="L1074" s="214" t="s">
        <v>1362</v>
      </c>
      <c r="M1074" s="215">
        <v>51680</v>
      </c>
      <c r="N1074" s="234">
        <v>51680</v>
      </c>
      <c r="O1074" s="234"/>
      <c r="P1074" s="234"/>
      <c r="Q1074" s="235"/>
      <c r="R1074" s="219" t="str">
        <f t="shared" si="16"/>
        <v/>
      </c>
    </row>
    <row r="1075" spans="1:18">
      <c r="A1075" s="208">
        <v>19002074</v>
      </c>
      <c r="B1075" s="209">
        <v>20002074</v>
      </c>
      <c r="C1075" s="210"/>
      <c r="D1075" s="210"/>
      <c r="E1075" s="230" t="s">
        <v>1357</v>
      </c>
      <c r="F1075" s="230" t="s">
        <v>168</v>
      </c>
      <c r="G1075" s="231" t="s">
        <v>2066</v>
      </c>
      <c r="H1075" s="231" t="s">
        <v>2067</v>
      </c>
      <c r="I1075" s="232" t="s">
        <v>2068</v>
      </c>
      <c r="J1075" s="233"/>
      <c r="K1075" s="212" t="s">
        <v>2069</v>
      </c>
      <c r="L1075" s="214" t="s">
        <v>1362</v>
      </c>
      <c r="M1075" s="215">
        <v>74957</v>
      </c>
      <c r="N1075" s="234">
        <v>74957</v>
      </c>
      <c r="O1075" s="234"/>
      <c r="P1075" s="234"/>
      <c r="Q1075" s="235"/>
      <c r="R1075" s="219" t="str">
        <f t="shared" si="16"/>
        <v/>
      </c>
    </row>
    <row r="1076" spans="1:18">
      <c r="A1076" s="208">
        <v>19002075</v>
      </c>
      <c r="B1076" s="209">
        <v>20002075</v>
      </c>
      <c r="C1076" s="210"/>
      <c r="D1076" s="210"/>
      <c r="E1076" s="230" t="s">
        <v>1357</v>
      </c>
      <c r="F1076" s="230" t="s">
        <v>168</v>
      </c>
      <c r="G1076" s="231" t="s">
        <v>2066</v>
      </c>
      <c r="H1076" s="231" t="s">
        <v>2067</v>
      </c>
      <c r="I1076" s="232" t="s">
        <v>2070</v>
      </c>
      <c r="J1076" s="233"/>
      <c r="K1076" s="212" t="s">
        <v>2071</v>
      </c>
      <c r="L1076" s="214" t="s">
        <v>1362</v>
      </c>
      <c r="M1076" s="215">
        <v>112435</v>
      </c>
      <c r="N1076" s="234">
        <v>112435</v>
      </c>
      <c r="O1076" s="234"/>
      <c r="P1076" s="234"/>
      <c r="Q1076" s="235"/>
      <c r="R1076" s="219" t="str">
        <f t="shared" si="16"/>
        <v/>
      </c>
    </row>
    <row r="1077" spans="1:18">
      <c r="A1077" s="208">
        <v>19002076</v>
      </c>
      <c r="B1077" s="209">
        <v>20002076</v>
      </c>
      <c r="C1077" s="210"/>
      <c r="D1077" s="210"/>
      <c r="E1077" s="230" t="s">
        <v>1357</v>
      </c>
      <c r="F1077" s="230" t="s">
        <v>168</v>
      </c>
      <c r="G1077" s="231" t="s">
        <v>2066</v>
      </c>
      <c r="H1077" s="231" t="s">
        <v>2067</v>
      </c>
      <c r="I1077" s="232" t="s">
        <v>2072</v>
      </c>
      <c r="J1077" s="233"/>
      <c r="K1077" s="212" t="s">
        <v>2073</v>
      </c>
      <c r="L1077" s="214" t="s">
        <v>1362</v>
      </c>
      <c r="M1077" s="215">
        <v>4082712</v>
      </c>
      <c r="N1077" s="234">
        <v>4082712</v>
      </c>
      <c r="O1077" s="234"/>
      <c r="P1077" s="234"/>
      <c r="Q1077" s="235"/>
      <c r="R1077" s="219" t="str">
        <f t="shared" si="16"/>
        <v/>
      </c>
    </row>
    <row r="1078" spans="1:18">
      <c r="A1078" s="208">
        <v>19002077</v>
      </c>
      <c r="B1078" s="209">
        <v>20002077</v>
      </c>
      <c r="C1078" s="210"/>
      <c r="D1078" s="210"/>
      <c r="E1078" s="230" t="s">
        <v>1357</v>
      </c>
      <c r="F1078" s="230" t="s">
        <v>168</v>
      </c>
      <c r="G1078" s="231" t="s">
        <v>2066</v>
      </c>
      <c r="H1078" s="231" t="s">
        <v>2067</v>
      </c>
      <c r="I1078" s="232" t="s">
        <v>2074</v>
      </c>
      <c r="J1078" s="233"/>
      <c r="K1078" s="212" t="s">
        <v>2075</v>
      </c>
      <c r="L1078" s="214" t="s">
        <v>1362</v>
      </c>
      <c r="M1078" s="215">
        <v>1842138</v>
      </c>
      <c r="N1078" s="234">
        <v>1842138</v>
      </c>
      <c r="O1078" s="234"/>
      <c r="P1078" s="234"/>
      <c r="Q1078" s="235"/>
      <c r="R1078" s="219" t="str">
        <f t="shared" si="16"/>
        <v/>
      </c>
    </row>
    <row r="1079" spans="1:18">
      <c r="A1079" s="208">
        <v>19002078</v>
      </c>
      <c r="B1079" s="209">
        <v>20002078</v>
      </c>
      <c r="C1079" s="210"/>
      <c r="D1079" s="210"/>
      <c r="E1079" s="230" t="s">
        <v>1357</v>
      </c>
      <c r="F1079" s="230" t="s">
        <v>168</v>
      </c>
      <c r="G1079" s="231" t="s">
        <v>2066</v>
      </c>
      <c r="H1079" s="231" t="s">
        <v>2067</v>
      </c>
      <c r="I1079" s="232" t="s">
        <v>2076</v>
      </c>
      <c r="J1079" s="233"/>
      <c r="K1079" s="212" t="s">
        <v>2077</v>
      </c>
      <c r="L1079" s="214" t="s">
        <v>1362</v>
      </c>
      <c r="M1079" s="215">
        <v>79471</v>
      </c>
      <c r="N1079" s="234">
        <v>79471</v>
      </c>
      <c r="O1079" s="234"/>
      <c r="P1079" s="234"/>
      <c r="Q1079" s="235"/>
      <c r="R1079" s="219" t="str">
        <f t="shared" si="16"/>
        <v/>
      </c>
    </row>
    <row r="1080" spans="1:18">
      <c r="A1080" s="208">
        <v>19002079</v>
      </c>
      <c r="B1080" s="209">
        <v>20002079</v>
      </c>
      <c r="C1080" s="210"/>
      <c r="D1080" s="210"/>
      <c r="E1080" s="230" t="s">
        <v>1357</v>
      </c>
      <c r="F1080" s="230" t="s">
        <v>168</v>
      </c>
      <c r="G1080" s="231" t="s">
        <v>2066</v>
      </c>
      <c r="H1080" s="231" t="s">
        <v>2067</v>
      </c>
      <c r="I1080" s="232" t="s">
        <v>2078</v>
      </c>
      <c r="J1080" s="233"/>
      <c r="K1080" s="212" t="s">
        <v>2079</v>
      </c>
      <c r="L1080" s="214" t="s">
        <v>1362</v>
      </c>
      <c r="M1080" s="215">
        <v>15111</v>
      </c>
      <c r="N1080" s="234">
        <v>15111</v>
      </c>
      <c r="O1080" s="234"/>
      <c r="P1080" s="234"/>
      <c r="Q1080" s="235"/>
      <c r="R1080" s="219" t="str">
        <f t="shared" si="16"/>
        <v/>
      </c>
    </row>
    <row r="1081" spans="1:18">
      <c r="A1081" s="208">
        <v>19002080</v>
      </c>
      <c r="B1081" s="209">
        <v>20002080</v>
      </c>
      <c r="C1081" s="210"/>
      <c r="D1081" s="210"/>
      <c r="E1081" s="230" t="s">
        <v>1357</v>
      </c>
      <c r="F1081" s="230" t="s">
        <v>168</v>
      </c>
      <c r="G1081" s="231" t="s">
        <v>2066</v>
      </c>
      <c r="H1081" s="231" t="s">
        <v>2067</v>
      </c>
      <c r="I1081" s="232" t="s">
        <v>2080</v>
      </c>
      <c r="J1081" s="233"/>
      <c r="K1081" s="212" t="s">
        <v>2081</v>
      </c>
      <c r="L1081" s="214" t="s">
        <v>1362</v>
      </c>
      <c r="M1081" s="215">
        <v>14692</v>
      </c>
      <c r="N1081" s="234">
        <v>14692</v>
      </c>
      <c r="O1081" s="234"/>
      <c r="P1081" s="234"/>
      <c r="Q1081" s="235"/>
      <c r="R1081" s="219" t="str">
        <f t="shared" si="16"/>
        <v/>
      </c>
    </row>
    <row r="1082" spans="1:18">
      <c r="A1082" s="208">
        <v>19002081</v>
      </c>
      <c r="B1082" s="209">
        <v>20002081</v>
      </c>
      <c r="C1082" s="210"/>
      <c r="D1082" s="210"/>
      <c r="E1082" s="230" t="s">
        <v>1357</v>
      </c>
      <c r="F1082" s="230" t="s">
        <v>168</v>
      </c>
      <c r="G1082" s="231" t="s">
        <v>2066</v>
      </c>
      <c r="H1082" s="231" t="s">
        <v>2067</v>
      </c>
      <c r="I1082" s="232" t="s">
        <v>2082</v>
      </c>
      <c r="J1082" s="233"/>
      <c r="K1082" s="212" t="s">
        <v>2083</v>
      </c>
      <c r="L1082" s="214" t="s">
        <v>1362</v>
      </c>
      <c r="M1082" s="215">
        <v>23593</v>
      </c>
      <c r="N1082" s="234">
        <v>23593</v>
      </c>
      <c r="O1082" s="234"/>
      <c r="P1082" s="234"/>
      <c r="Q1082" s="235"/>
      <c r="R1082" s="219" t="str">
        <f t="shared" si="16"/>
        <v/>
      </c>
    </row>
    <row r="1083" spans="1:18">
      <c r="A1083" s="208">
        <v>19002082</v>
      </c>
      <c r="B1083" s="209">
        <v>20002082</v>
      </c>
      <c r="C1083" s="210"/>
      <c r="D1083" s="210"/>
      <c r="E1083" s="230" t="s">
        <v>1357</v>
      </c>
      <c r="F1083" s="230" t="s">
        <v>168</v>
      </c>
      <c r="G1083" s="231" t="s">
        <v>2066</v>
      </c>
      <c r="H1083" s="231" t="s">
        <v>2067</v>
      </c>
      <c r="I1083" s="232" t="s">
        <v>2084</v>
      </c>
      <c r="J1083" s="233"/>
      <c r="K1083" s="212" t="s">
        <v>2085</v>
      </c>
      <c r="L1083" s="214" t="s">
        <v>1362</v>
      </c>
      <c r="M1083" s="215">
        <v>32158</v>
      </c>
      <c r="N1083" s="234">
        <v>32158</v>
      </c>
      <c r="O1083" s="234"/>
      <c r="P1083" s="234"/>
      <c r="Q1083" s="235"/>
      <c r="R1083" s="219" t="str">
        <f t="shared" si="16"/>
        <v/>
      </c>
    </row>
    <row r="1084" spans="1:18">
      <c r="A1084" s="208">
        <v>19002083</v>
      </c>
      <c r="B1084" s="209">
        <v>20002083</v>
      </c>
      <c r="C1084" s="210"/>
      <c r="D1084" s="210"/>
      <c r="E1084" s="230" t="s">
        <v>1357</v>
      </c>
      <c r="F1084" s="230" t="s">
        <v>168</v>
      </c>
      <c r="G1084" s="231" t="s">
        <v>2066</v>
      </c>
      <c r="H1084" s="231" t="s">
        <v>2067</v>
      </c>
      <c r="I1084" s="232" t="s">
        <v>2086</v>
      </c>
      <c r="J1084" s="233"/>
      <c r="K1084" s="212" t="s">
        <v>2087</v>
      </c>
      <c r="L1084" s="214" t="s">
        <v>1362</v>
      </c>
      <c r="M1084" s="215">
        <v>26757</v>
      </c>
      <c r="N1084" s="234">
        <v>26757</v>
      </c>
      <c r="O1084" s="234"/>
      <c r="P1084" s="234"/>
      <c r="Q1084" s="235"/>
      <c r="R1084" s="219" t="str">
        <f t="shared" si="16"/>
        <v/>
      </c>
    </row>
    <row r="1085" spans="1:18">
      <c r="A1085" s="208">
        <v>19002084</v>
      </c>
      <c r="B1085" s="209">
        <v>20002084</v>
      </c>
      <c r="C1085" s="210"/>
      <c r="D1085" s="210"/>
      <c r="E1085" s="230" t="s">
        <v>1357</v>
      </c>
      <c r="F1085" s="230" t="s">
        <v>168</v>
      </c>
      <c r="G1085" s="231" t="s">
        <v>2066</v>
      </c>
      <c r="H1085" s="231" t="s">
        <v>2067</v>
      </c>
      <c r="I1085" s="232" t="s">
        <v>2088</v>
      </c>
      <c r="J1085" s="233"/>
      <c r="K1085" s="212" t="s">
        <v>2089</v>
      </c>
      <c r="L1085" s="214" t="s">
        <v>1362</v>
      </c>
      <c r="M1085" s="215">
        <v>26417</v>
      </c>
      <c r="N1085" s="234">
        <v>26417</v>
      </c>
      <c r="O1085" s="234"/>
      <c r="P1085" s="234"/>
      <c r="Q1085" s="235"/>
      <c r="R1085" s="219" t="str">
        <f t="shared" si="16"/>
        <v/>
      </c>
    </row>
    <row r="1086" spans="1:18">
      <c r="A1086" s="208">
        <v>19002085</v>
      </c>
      <c r="B1086" s="209">
        <v>20002085</v>
      </c>
      <c r="C1086" s="210"/>
      <c r="D1086" s="210"/>
      <c r="E1086" s="230" t="s">
        <v>1357</v>
      </c>
      <c r="F1086" s="230" t="s">
        <v>168</v>
      </c>
      <c r="G1086" s="231" t="s">
        <v>2066</v>
      </c>
      <c r="H1086" s="231" t="s">
        <v>2067</v>
      </c>
      <c r="I1086" s="232" t="s">
        <v>2090</v>
      </c>
      <c r="J1086" s="233"/>
      <c r="K1086" s="212" t="s">
        <v>2091</v>
      </c>
      <c r="L1086" s="214" t="s">
        <v>1362</v>
      </c>
      <c r="M1086" s="215">
        <v>370764</v>
      </c>
      <c r="N1086" s="234">
        <v>370764</v>
      </c>
      <c r="O1086" s="234"/>
      <c r="P1086" s="234"/>
      <c r="Q1086" s="235"/>
      <c r="R1086" s="219" t="str">
        <f t="shared" si="16"/>
        <v/>
      </c>
    </row>
    <row r="1087" spans="1:18">
      <c r="A1087" s="208">
        <v>19002086</v>
      </c>
      <c r="B1087" s="209">
        <v>20002086</v>
      </c>
      <c r="C1087" s="210"/>
      <c r="D1087" s="210"/>
      <c r="E1087" s="230" t="s">
        <v>1357</v>
      </c>
      <c r="F1087" s="230" t="s">
        <v>168</v>
      </c>
      <c r="G1087" s="231" t="s">
        <v>2066</v>
      </c>
      <c r="H1087" s="231" t="s">
        <v>2067</v>
      </c>
      <c r="I1087" s="232" t="s">
        <v>646</v>
      </c>
      <c r="J1087" s="233"/>
      <c r="K1087" s="212" t="s">
        <v>2092</v>
      </c>
      <c r="L1087" s="214" t="s">
        <v>1362</v>
      </c>
      <c r="M1087" s="215">
        <v>1647838</v>
      </c>
      <c r="N1087" s="234">
        <v>1647838</v>
      </c>
      <c r="O1087" s="234"/>
      <c r="P1087" s="234"/>
      <c r="Q1087" s="235"/>
      <c r="R1087" s="219" t="str">
        <f t="shared" si="16"/>
        <v/>
      </c>
    </row>
    <row r="1088" spans="1:18">
      <c r="A1088" s="208">
        <v>19002087</v>
      </c>
      <c r="B1088" s="209">
        <v>20002087</v>
      </c>
      <c r="C1088" s="210"/>
      <c r="D1088" s="210"/>
      <c r="E1088" s="230" t="s">
        <v>1357</v>
      </c>
      <c r="F1088" s="230" t="s">
        <v>168</v>
      </c>
      <c r="G1088" s="231" t="s">
        <v>1358</v>
      </c>
      <c r="H1088" s="231" t="s">
        <v>1434</v>
      </c>
      <c r="I1088" s="232" t="s">
        <v>2093</v>
      </c>
      <c r="J1088" s="233"/>
      <c r="K1088" s="212" t="s">
        <v>2094</v>
      </c>
      <c r="L1088" s="214" t="s">
        <v>1362</v>
      </c>
      <c r="M1088" s="215">
        <v>208390</v>
      </c>
      <c r="N1088" s="234">
        <v>208390</v>
      </c>
      <c r="O1088" s="234"/>
      <c r="P1088" s="234"/>
      <c r="Q1088" s="235"/>
      <c r="R1088" s="219" t="str">
        <f t="shared" si="16"/>
        <v/>
      </c>
    </row>
    <row r="1089" spans="1:18">
      <c r="A1089" s="208">
        <v>19002088</v>
      </c>
      <c r="B1089" s="209">
        <v>20002088</v>
      </c>
      <c r="C1089" s="210"/>
      <c r="D1089" s="210"/>
      <c r="E1089" s="230" t="s">
        <v>1357</v>
      </c>
      <c r="F1089" s="230" t="s">
        <v>168</v>
      </c>
      <c r="G1089" s="231" t="s">
        <v>2066</v>
      </c>
      <c r="H1089" s="231" t="s">
        <v>2067</v>
      </c>
      <c r="I1089" s="232" t="s">
        <v>2095</v>
      </c>
      <c r="J1089" s="233"/>
      <c r="K1089" s="212" t="s">
        <v>2096</v>
      </c>
      <c r="L1089" s="214" t="s">
        <v>1362</v>
      </c>
      <c r="M1089" s="215">
        <v>1765246</v>
      </c>
      <c r="N1089" s="234">
        <v>1765246</v>
      </c>
      <c r="O1089" s="234"/>
      <c r="P1089" s="234"/>
      <c r="Q1089" s="235"/>
      <c r="R1089" s="219" t="str">
        <f t="shared" si="16"/>
        <v/>
      </c>
    </row>
    <row r="1090" spans="1:18">
      <c r="A1090" s="208">
        <v>19002089</v>
      </c>
      <c r="B1090" s="209">
        <v>20002089</v>
      </c>
      <c r="C1090" s="210"/>
      <c r="D1090" s="210"/>
      <c r="E1090" s="230" t="s">
        <v>1357</v>
      </c>
      <c r="F1090" s="230" t="s">
        <v>168</v>
      </c>
      <c r="G1090" s="231" t="s">
        <v>2066</v>
      </c>
      <c r="H1090" s="231" t="s">
        <v>2067</v>
      </c>
      <c r="I1090" s="232" t="s">
        <v>2097</v>
      </c>
      <c r="J1090" s="233"/>
      <c r="K1090" s="212" t="s">
        <v>2098</v>
      </c>
      <c r="L1090" s="214" t="s">
        <v>1362</v>
      </c>
      <c r="M1090" s="215">
        <v>3664459</v>
      </c>
      <c r="N1090" s="234">
        <v>3664459</v>
      </c>
      <c r="O1090" s="234"/>
      <c r="P1090" s="234"/>
      <c r="Q1090" s="235"/>
      <c r="R1090" s="219" t="str">
        <f t="shared" si="16"/>
        <v/>
      </c>
    </row>
    <row r="1091" spans="1:18">
      <c r="A1091" s="208">
        <v>19002090</v>
      </c>
      <c r="B1091" s="209">
        <v>20002090</v>
      </c>
      <c r="C1091" s="210"/>
      <c r="D1091" s="210"/>
      <c r="E1091" s="211" t="s">
        <v>2099</v>
      </c>
      <c r="F1091" s="211" t="s">
        <v>2100</v>
      </c>
      <c r="G1091" s="231" t="s">
        <v>1358</v>
      </c>
      <c r="H1091" s="231" t="s">
        <v>1375</v>
      </c>
      <c r="I1091" s="232" t="s">
        <v>2101</v>
      </c>
      <c r="J1091" s="233"/>
      <c r="K1091" s="212" t="s">
        <v>2102</v>
      </c>
      <c r="L1091" s="214" t="s">
        <v>1362</v>
      </c>
      <c r="M1091" s="215">
        <v>4933152</v>
      </c>
      <c r="N1091" s="234">
        <v>4933152</v>
      </c>
      <c r="O1091" s="234"/>
      <c r="P1091" s="234"/>
      <c r="Q1091" s="235"/>
      <c r="R1091" s="219" t="str">
        <f t="shared" ref="R1091:R1154" si="17">IF(Q1091="유지보수",INT(N1091*$T$2*$T$3),IF(Q1091="단순정비",INT(N1091*$T$2*$T$4),IF(Q1091="지장전주",INT(N1091*$T$2*$T$5),"")))</f>
        <v/>
      </c>
    </row>
    <row r="1092" spans="1:18">
      <c r="A1092" s="208">
        <v>19002091</v>
      </c>
      <c r="B1092" s="209">
        <v>20002091</v>
      </c>
      <c r="C1092" s="210"/>
      <c r="D1092" s="210"/>
      <c r="E1092" s="211" t="s">
        <v>2099</v>
      </c>
      <c r="F1092" s="211" t="s">
        <v>2100</v>
      </c>
      <c r="G1092" s="231" t="s">
        <v>1358</v>
      </c>
      <c r="H1092" s="231" t="s">
        <v>1375</v>
      </c>
      <c r="I1092" s="232" t="s">
        <v>2103</v>
      </c>
      <c r="J1092" s="233"/>
      <c r="K1092" s="212" t="s">
        <v>2104</v>
      </c>
      <c r="L1092" s="214" t="s">
        <v>1362</v>
      </c>
      <c r="M1092" s="215">
        <v>115843525</v>
      </c>
      <c r="N1092" s="234">
        <v>115843525</v>
      </c>
      <c r="O1092" s="234"/>
      <c r="P1092" s="234"/>
      <c r="Q1092" s="235"/>
      <c r="R1092" s="219" t="str">
        <f t="shared" si="17"/>
        <v/>
      </c>
    </row>
    <row r="1093" spans="1:18">
      <c r="A1093" s="208">
        <v>19002092</v>
      </c>
      <c r="B1093" s="209">
        <v>20002092</v>
      </c>
      <c r="C1093" s="210"/>
      <c r="D1093" s="210"/>
      <c r="E1093" s="211" t="s">
        <v>2099</v>
      </c>
      <c r="F1093" s="211" t="s">
        <v>2100</v>
      </c>
      <c r="G1093" s="231" t="s">
        <v>1358</v>
      </c>
      <c r="H1093" s="231" t="s">
        <v>1375</v>
      </c>
      <c r="I1093" s="232" t="s">
        <v>2105</v>
      </c>
      <c r="J1093" s="233"/>
      <c r="K1093" s="212" t="s">
        <v>2106</v>
      </c>
      <c r="L1093" s="214" t="s">
        <v>1362</v>
      </c>
      <c r="M1093" s="215">
        <v>72323187</v>
      </c>
      <c r="N1093" s="234">
        <v>72323187</v>
      </c>
      <c r="O1093" s="234"/>
      <c r="P1093" s="234"/>
      <c r="Q1093" s="235"/>
      <c r="R1093" s="219" t="str">
        <f t="shared" si="17"/>
        <v/>
      </c>
    </row>
    <row r="1094" spans="1:18">
      <c r="A1094" s="208">
        <v>19002093</v>
      </c>
      <c r="B1094" s="209">
        <v>20002093</v>
      </c>
      <c r="C1094" s="210"/>
      <c r="D1094" s="210"/>
      <c r="E1094" s="211" t="s">
        <v>2099</v>
      </c>
      <c r="F1094" s="211" t="s">
        <v>2100</v>
      </c>
      <c r="G1094" s="231" t="s">
        <v>1358</v>
      </c>
      <c r="H1094" s="231" t="s">
        <v>1375</v>
      </c>
      <c r="I1094" s="232" t="s">
        <v>2107</v>
      </c>
      <c r="J1094" s="233"/>
      <c r="K1094" s="212" t="s">
        <v>2108</v>
      </c>
      <c r="L1094" s="214" t="s">
        <v>1362</v>
      </c>
      <c r="M1094" s="215">
        <v>14242250</v>
      </c>
      <c r="N1094" s="234">
        <v>14242250</v>
      </c>
      <c r="O1094" s="234"/>
      <c r="P1094" s="234"/>
      <c r="Q1094" s="235"/>
      <c r="R1094" s="219" t="str">
        <f t="shared" si="17"/>
        <v/>
      </c>
    </row>
    <row r="1095" spans="1:18">
      <c r="A1095" s="208">
        <v>19002094</v>
      </c>
      <c r="B1095" s="209">
        <v>20002094</v>
      </c>
      <c r="C1095" s="210"/>
      <c r="D1095" s="210"/>
      <c r="E1095" s="211" t="s">
        <v>2099</v>
      </c>
      <c r="F1095" s="211" t="s">
        <v>2100</v>
      </c>
      <c r="G1095" s="231" t="s">
        <v>1358</v>
      </c>
      <c r="H1095" s="231" t="s">
        <v>1375</v>
      </c>
      <c r="I1095" s="232" t="s">
        <v>2109</v>
      </c>
      <c r="J1095" s="233"/>
      <c r="K1095" s="212" t="s">
        <v>2110</v>
      </c>
      <c r="L1095" s="214" t="s">
        <v>1362</v>
      </c>
      <c r="M1095" s="215">
        <v>32173744</v>
      </c>
      <c r="N1095" s="234">
        <v>32173744</v>
      </c>
      <c r="O1095" s="234"/>
      <c r="P1095" s="234"/>
      <c r="Q1095" s="235"/>
      <c r="R1095" s="219" t="str">
        <f t="shared" si="17"/>
        <v/>
      </c>
    </row>
    <row r="1096" spans="1:18">
      <c r="A1096" s="208">
        <v>19002095</v>
      </c>
      <c r="B1096" s="209">
        <v>20002095</v>
      </c>
      <c r="C1096" s="210"/>
      <c r="D1096" s="210"/>
      <c r="E1096" s="211" t="s">
        <v>2099</v>
      </c>
      <c r="F1096" s="211" t="s">
        <v>2100</v>
      </c>
      <c r="G1096" s="231" t="s">
        <v>1358</v>
      </c>
      <c r="H1096" s="231" t="s">
        <v>1359</v>
      </c>
      <c r="I1096" s="232" t="s">
        <v>2111</v>
      </c>
      <c r="J1096" s="233"/>
      <c r="K1096" s="212" t="s">
        <v>2112</v>
      </c>
      <c r="L1096" s="214" t="s">
        <v>1362</v>
      </c>
      <c r="M1096" s="215">
        <v>131073452</v>
      </c>
      <c r="N1096" s="234">
        <v>131073452</v>
      </c>
      <c r="O1096" s="234"/>
      <c r="P1096" s="234"/>
      <c r="Q1096" s="235"/>
      <c r="R1096" s="219" t="str">
        <f t="shared" si="17"/>
        <v/>
      </c>
    </row>
    <row r="1097" spans="1:18">
      <c r="A1097" s="208">
        <v>19002096</v>
      </c>
      <c r="B1097" s="209">
        <v>20002096</v>
      </c>
      <c r="C1097" s="210"/>
      <c r="D1097" s="210"/>
      <c r="E1097" s="211" t="s">
        <v>2099</v>
      </c>
      <c r="F1097" s="211" t="s">
        <v>2100</v>
      </c>
      <c r="G1097" s="231" t="s">
        <v>1358</v>
      </c>
      <c r="H1097" s="231" t="s">
        <v>1774</v>
      </c>
      <c r="I1097" s="232" t="s">
        <v>2113</v>
      </c>
      <c r="J1097" s="233"/>
      <c r="K1097" s="212" t="s">
        <v>2114</v>
      </c>
      <c r="L1097" s="214" t="s">
        <v>1362</v>
      </c>
      <c r="M1097" s="215">
        <v>55572186</v>
      </c>
      <c r="N1097" s="234">
        <v>55572186</v>
      </c>
      <c r="O1097" s="234"/>
      <c r="P1097" s="234"/>
      <c r="Q1097" s="235"/>
      <c r="R1097" s="219" t="str">
        <f t="shared" si="17"/>
        <v/>
      </c>
    </row>
    <row r="1098" spans="1:18">
      <c r="A1098" s="208">
        <v>19002097</v>
      </c>
      <c r="B1098" s="209">
        <v>20002097</v>
      </c>
      <c r="C1098" s="210"/>
      <c r="D1098" s="210"/>
      <c r="E1098" s="211" t="s">
        <v>2099</v>
      </c>
      <c r="F1098" s="211" t="s">
        <v>2100</v>
      </c>
      <c r="G1098" s="231" t="s">
        <v>1358</v>
      </c>
      <c r="H1098" s="231" t="s">
        <v>2115</v>
      </c>
      <c r="I1098" s="232" t="s">
        <v>2116</v>
      </c>
      <c r="J1098" s="233"/>
      <c r="K1098" s="212" t="s">
        <v>2117</v>
      </c>
      <c r="L1098" s="214" t="s">
        <v>1362</v>
      </c>
      <c r="M1098" s="215">
        <v>2779538</v>
      </c>
      <c r="N1098" s="234">
        <v>2779538</v>
      </c>
      <c r="O1098" s="234"/>
      <c r="P1098" s="234"/>
      <c r="Q1098" s="235"/>
      <c r="R1098" s="219" t="str">
        <f t="shared" si="17"/>
        <v/>
      </c>
    </row>
    <row r="1099" spans="1:18">
      <c r="A1099" s="208">
        <v>19002098</v>
      </c>
      <c r="B1099" s="209">
        <v>20002098</v>
      </c>
      <c r="C1099" s="210"/>
      <c r="D1099" s="210"/>
      <c r="E1099" s="211" t="s">
        <v>2099</v>
      </c>
      <c r="F1099" s="211" t="s">
        <v>2100</v>
      </c>
      <c r="G1099" s="231" t="s">
        <v>1358</v>
      </c>
      <c r="H1099" s="231" t="s">
        <v>2115</v>
      </c>
      <c r="I1099" s="232" t="s">
        <v>2118</v>
      </c>
      <c r="J1099" s="233"/>
      <c r="K1099" s="212" t="s">
        <v>2119</v>
      </c>
      <c r="L1099" s="214" t="s">
        <v>1362</v>
      </c>
      <c r="M1099" s="215">
        <v>2463562</v>
      </c>
      <c r="N1099" s="234">
        <v>2463562</v>
      </c>
      <c r="O1099" s="234"/>
      <c r="P1099" s="234"/>
      <c r="Q1099" s="235"/>
      <c r="R1099" s="219" t="str">
        <f t="shared" si="17"/>
        <v/>
      </c>
    </row>
    <row r="1100" spans="1:18">
      <c r="A1100" s="208">
        <v>19002099</v>
      </c>
      <c r="B1100" s="209">
        <v>20002099</v>
      </c>
      <c r="C1100" s="210"/>
      <c r="D1100" s="210"/>
      <c r="E1100" s="211" t="s">
        <v>2099</v>
      </c>
      <c r="F1100" s="211" t="s">
        <v>2100</v>
      </c>
      <c r="G1100" s="231" t="s">
        <v>1358</v>
      </c>
      <c r="H1100" s="231" t="s">
        <v>2120</v>
      </c>
      <c r="I1100" s="232" t="s">
        <v>2121</v>
      </c>
      <c r="J1100" s="233"/>
      <c r="K1100" s="212" t="s">
        <v>2122</v>
      </c>
      <c r="L1100" s="214" t="s">
        <v>1362</v>
      </c>
      <c r="M1100" s="215">
        <v>10590734</v>
      </c>
      <c r="N1100" s="234">
        <v>10590734</v>
      </c>
      <c r="O1100" s="234"/>
      <c r="P1100" s="234"/>
      <c r="Q1100" s="235"/>
      <c r="R1100" s="219" t="str">
        <f t="shared" si="17"/>
        <v/>
      </c>
    </row>
    <row r="1101" spans="1:18">
      <c r="A1101" s="208">
        <v>19002100</v>
      </c>
      <c r="B1101" s="209">
        <v>20002100</v>
      </c>
      <c r="C1101" s="210"/>
      <c r="D1101" s="210"/>
      <c r="E1101" s="211" t="s">
        <v>2099</v>
      </c>
      <c r="F1101" s="211" t="s">
        <v>2100</v>
      </c>
      <c r="G1101" s="231" t="s">
        <v>1358</v>
      </c>
      <c r="H1101" s="231" t="s">
        <v>1543</v>
      </c>
      <c r="I1101" s="231" t="s">
        <v>2123</v>
      </c>
      <c r="J1101" s="233"/>
      <c r="K1101" s="212" t="s">
        <v>2124</v>
      </c>
      <c r="L1101" s="214" t="s">
        <v>1362</v>
      </c>
      <c r="M1101" s="215">
        <v>3875117</v>
      </c>
      <c r="N1101" s="234">
        <v>3875117</v>
      </c>
      <c r="O1101" s="234"/>
      <c r="P1101" s="234"/>
      <c r="Q1101" s="235"/>
      <c r="R1101" s="219" t="str">
        <f t="shared" si="17"/>
        <v/>
      </c>
    </row>
    <row r="1102" spans="1:18">
      <c r="A1102" s="208">
        <v>19002101</v>
      </c>
      <c r="B1102" s="209">
        <v>20002101</v>
      </c>
      <c r="C1102" s="210"/>
      <c r="D1102" s="210"/>
      <c r="E1102" s="211" t="s">
        <v>2099</v>
      </c>
      <c r="F1102" s="211" t="s">
        <v>2100</v>
      </c>
      <c r="G1102" s="231" t="s">
        <v>1358</v>
      </c>
      <c r="H1102" s="231" t="s">
        <v>2125</v>
      </c>
      <c r="I1102" s="232" t="s">
        <v>2126</v>
      </c>
      <c r="J1102" s="233"/>
      <c r="K1102" s="212" t="s">
        <v>2127</v>
      </c>
      <c r="L1102" s="214" t="s">
        <v>1362</v>
      </c>
      <c r="M1102" s="215">
        <v>6904045</v>
      </c>
      <c r="N1102" s="234">
        <v>6904045</v>
      </c>
      <c r="O1102" s="234"/>
      <c r="P1102" s="234"/>
      <c r="Q1102" s="235"/>
      <c r="R1102" s="219" t="str">
        <f t="shared" si="17"/>
        <v/>
      </c>
    </row>
    <row r="1103" spans="1:18">
      <c r="A1103" s="208">
        <v>19002102</v>
      </c>
      <c r="B1103" s="209">
        <v>20002102</v>
      </c>
      <c r="C1103" s="210"/>
      <c r="D1103" s="210"/>
      <c r="E1103" s="211" t="s">
        <v>2099</v>
      </c>
      <c r="F1103" s="211" t="s">
        <v>2100</v>
      </c>
      <c r="G1103" s="231" t="s">
        <v>1358</v>
      </c>
      <c r="H1103" s="231" t="s">
        <v>2128</v>
      </c>
      <c r="I1103" s="232" t="s">
        <v>2129</v>
      </c>
      <c r="J1103" s="233"/>
      <c r="K1103" s="212" t="s">
        <v>2130</v>
      </c>
      <c r="L1103" s="214" t="s">
        <v>1362</v>
      </c>
      <c r="M1103" s="215">
        <v>1025343</v>
      </c>
      <c r="N1103" s="234">
        <v>1025343</v>
      </c>
      <c r="O1103" s="234"/>
      <c r="P1103" s="234"/>
      <c r="Q1103" s="235"/>
      <c r="R1103" s="219" t="str">
        <f t="shared" si="17"/>
        <v/>
      </c>
    </row>
    <row r="1104" spans="1:18">
      <c r="A1104" s="208">
        <v>19002103</v>
      </c>
      <c r="B1104" s="209">
        <v>20002103</v>
      </c>
      <c r="C1104" s="210"/>
      <c r="D1104" s="210"/>
      <c r="E1104" s="211" t="s">
        <v>2099</v>
      </c>
      <c r="F1104" s="211" t="s">
        <v>2100</v>
      </c>
      <c r="G1104" s="231" t="s">
        <v>1358</v>
      </c>
      <c r="H1104" s="231" t="s">
        <v>2115</v>
      </c>
      <c r="I1104" s="232" t="s">
        <v>2131</v>
      </c>
      <c r="J1104" s="233"/>
      <c r="K1104" s="212" t="s">
        <v>2132</v>
      </c>
      <c r="L1104" s="214" t="s">
        <v>1362</v>
      </c>
      <c r="M1104" s="215">
        <v>6162166</v>
      </c>
      <c r="N1104" s="234">
        <v>6162166</v>
      </c>
      <c r="O1104" s="234"/>
      <c r="P1104" s="234"/>
      <c r="Q1104" s="235"/>
      <c r="R1104" s="219" t="str">
        <f t="shared" si="17"/>
        <v/>
      </c>
    </row>
    <row r="1105" spans="1:18">
      <c r="A1105" s="208">
        <v>19002104</v>
      </c>
      <c r="B1105" s="209">
        <v>20002104</v>
      </c>
      <c r="C1105" s="210"/>
      <c r="D1105" s="210"/>
      <c r="E1105" s="211" t="s">
        <v>2099</v>
      </c>
      <c r="F1105" s="211" t="s">
        <v>2100</v>
      </c>
      <c r="G1105" s="231" t="s">
        <v>1358</v>
      </c>
      <c r="H1105" s="231" t="s">
        <v>2115</v>
      </c>
      <c r="I1105" s="232" t="s">
        <v>2133</v>
      </c>
      <c r="J1105" s="233"/>
      <c r="K1105" s="212" t="s">
        <v>2134</v>
      </c>
      <c r="L1105" s="214" t="s">
        <v>1362</v>
      </c>
      <c r="M1105" s="215">
        <v>16464824</v>
      </c>
      <c r="N1105" s="234">
        <v>16464824</v>
      </c>
      <c r="O1105" s="234"/>
      <c r="P1105" s="234"/>
      <c r="Q1105" s="235"/>
      <c r="R1105" s="219" t="str">
        <f t="shared" si="17"/>
        <v/>
      </c>
    </row>
    <row r="1106" spans="1:18">
      <c r="A1106" s="208">
        <v>19002105</v>
      </c>
      <c r="B1106" s="209">
        <v>20002105</v>
      </c>
      <c r="C1106" s="210"/>
      <c r="D1106" s="210"/>
      <c r="E1106" s="211" t="s">
        <v>2099</v>
      </c>
      <c r="F1106" s="211" t="s">
        <v>2100</v>
      </c>
      <c r="G1106" s="231" t="s">
        <v>2135</v>
      </c>
      <c r="H1106" s="231"/>
      <c r="I1106" s="231" t="s">
        <v>2135</v>
      </c>
      <c r="J1106" s="233"/>
      <c r="K1106" s="212" t="s">
        <v>2136</v>
      </c>
      <c r="L1106" s="214" t="s">
        <v>2137</v>
      </c>
      <c r="M1106" s="215">
        <v>68651</v>
      </c>
      <c r="N1106" s="234">
        <v>68651</v>
      </c>
      <c r="O1106" s="234"/>
      <c r="P1106" s="234"/>
      <c r="Q1106" s="235"/>
      <c r="R1106" s="219" t="str">
        <f t="shared" si="17"/>
        <v/>
      </c>
    </row>
    <row r="1107" spans="1:18">
      <c r="A1107" s="208">
        <v>19002106</v>
      </c>
      <c r="B1107" s="209">
        <v>20002106</v>
      </c>
      <c r="C1107" s="210"/>
      <c r="D1107" s="210"/>
      <c r="E1107" s="240" t="s">
        <v>2138</v>
      </c>
      <c r="F1107" s="240" t="s">
        <v>2139</v>
      </c>
      <c r="G1107" s="231" t="s">
        <v>2140</v>
      </c>
      <c r="H1107" s="231" t="s">
        <v>2141</v>
      </c>
      <c r="I1107" s="231" t="s">
        <v>2141</v>
      </c>
      <c r="J1107" s="233"/>
      <c r="K1107" s="212" t="s">
        <v>2142</v>
      </c>
      <c r="L1107" s="214" t="s">
        <v>2143</v>
      </c>
      <c r="M1107" s="215">
        <v>189053021</v>
      </c>
      <c r="N1107" s="234">
        <v>189053021</v>
      </c>
      <c r="O1107" s="234"/>
      <c r="P1107" s="234"/>
      <c r="Q1107" s="235"/>
      <c r="R1107" s="219" t="str">
        <f t="shared" si="17"/>
        <v/>
      </c>
    </row>
    <row r="1108" spans="1:18">
      <c r="A1108" s="208">
        <v>19002107</v>
      </c>
      <c r="B1108" s="209">
        <v>20002107</v>
      </c>
      <c r="C1108" s="210"/>
      <c r="D1108" s="210"/>
      <c r="E1108" s="240" t="s">
        <v>2138</v>
      </c>
      <c r="F1108" s="240" t="s">
        <v>2139</v>
      </c>
      <c r="G1108" s="231" t="s">
        <v>2144</v>
      </c>
      <c r="H1108" s="231" t="s">
        <v>2145</v>
      </c>
      <c r="I1108" s="232" t="s">
        <v>2145</v>
      </c>
      <c r="J1108" s="233"/>
      <c r="K1108" s="212" t="s">
        <v>2146</v>
      </c>
      <c r="L1108" s="214" t="s">
        <v>2143</v>
      </c>
      <c r="M1108" s="215">
        <v>112553937</v>
      </c>
      <c r="N1108" s="241">
        <v>112553937</v>
      </c>
      <c r="O1108" s="241"/>
      <c r="P1108" s="241"/>
      <c r="Q1108" s="242"/>
      <c r="R1108" s="219" t="str">
        <f t="shared" si="17"/>
        <v/>
      </c>
    </row>
    <row r="1109" spans="1:18">
      <c r="A1109" s="208">
        <v>19002108</v>
      </c>
      <c r="B1109" s="209">
        <v>20002108</v>
      </c>
      <c r="C1109" s="210"/>
      <c r="D1109" s="210"/>
      <c r="E1109" s="243" t="s">
        <v>2147</v>
      </c>
      <c r="F1109" s="243" t="s">
        <v>2148</v>
      </c>
      <c r="G1109" s="231" t="s">
        <v>2149</v>
      </c>
      <c r="H1109" s="231" t="s">
        <v>2150</v>
      </c>
      <c r="I1109" s="232" t="s">
        <v>2151</v>
      </c>
      <c r="J1109" s="233" t="s">
        <v>2152</v>
      </c>
      <c r="K1109" s="212" t="s">
        <v>2153</v>
      </c>
      <c r="L1109" s="214" t="s">
        <v>173</v>
      </c>
      <c r="M1109" s="215">
        <v>10110</v>
      </c>
      <c r="N1109" s="241">
        <v>10841</v>
      </c>
      <c r="O1109" s="241"/>
      <c r="P1109" s="241"/>
      <c r="Q1109" s="242" t="s">
        <v>2154</v>
      </c>
      <c r="R1109" s="219">
        <f t="shared" si="17"/>
        <v>5281</v>
      </c>
    </row>
    <row r="1110" spans="1:18">
      <c r="A1110" s="208">
        <v>19002109</v>
      </c>
      <c r="B1110" s="209">
        <v>20002109</v>
      </c>
      <c r="C1110" s="210"/>
      <c r="D1110" s="210"/>
      <c r="E1110" s="243" t="s">
        <v>2147</v>
      </c>
      <c r="F1110" s="243" t="s">
        <v>2148</v>
      </c>
      <c r="G1110" s="231" t="s">
        <v>2149</v>
      </c>
      <c r="H1110" s="231" t="s">
        <v>2150</v>
      </c>
      <c r="I1110" s="232" t="s">
        <v>2151</v>
      </c>
      <c r="J1110" s="233" t="s">
        <v>2155</v>
      </c>
      <c r="K1110" s="212" t="s">
        <v>2156</v>
      </c>
      <c r="L1110" s="214" t="s">
        <v>2157</v>
      </c>
      <c r="M1110" s="215">
        <v>5054</v>
      </c>
      <c r="N1110" s="241">
        <v>5420</v>
      </c>
      <c r="O1110" s="241"/>
      <c r="P1110" s="241"/>
      <c r="Q1110" s="242" t="s">
        <v>2154</v>
      </c>
      <c r="R1110" s="219">
        <f t="shared" si="17"/>
        <v>2640</v>
      </c>
    </row>
    <row r="1111" spans="1:18">
      <c r="A1111" s="244">
        <v>19002968</v>
      </c>
      <c r="B1111" s="209">
        <v>20002110</v>
      </c>
      <c r="C1111" s="210"/>
      <c r="D1111" s="210"/>
      <c r="E1111" s="243" t="s">
        <v>2147</v>
      </c>
      <c r="F1111" s="243" t="s">
        <v>2148</v>
      </c>
      <c r="G1111" s="231" t="s">
        <v>2149</v>
      </c>
      <c r="H1111" s="231" t="s">
        <v>2150</v>
      </c>
      <c r="I1111" s="232" t="s">
        <v>2151</v>
      </c>
      <c r="J1111" s="233" t="s">
        <v>2158</v>
      </c>
      <c r="K1111" s="212" t="s">
        <v>2159</v>
      </c>
      <c r="L1111" s="214" t="s">
        <v>173</v>
      </c>
      <c r="M1111" s="215">
        <v>8087</v>
      </c>
      <c r="N1111" s="241">
        <v>8673</v>
      </c>
      <c r="O1111" s="241"/>
      <c r="P1111" s="241"/>
      <c r="Q1111" s="242" t="s">
        <v>2154</v>
      </c>
      <c r="R1111" s="219">
        <f t="shared" si="17"/>
        <v>4224</v>
      </c>
    </row>
    <row r="1112" spans="1:18">
      <c r="A1112" s="208">
        <v>19002110</v>
      </c>
      <c r="B1112" s="209">
        <v>20002111</v>
      </c>
      <c r="C1112" s="210"/>
      <c r="D1112" s="210"/>
      <c r="E1112" s="243" t="s">
        <v>2147</v>
      </c>
      <c r="F1112" s="243" t="s">
        <v>2148</v>
      </c>
      <c r="G1112" s="231" t="s">
        <v>2149</v>
      </c>
      <c r="H1112" s="231" t="s">
        <v>2150</v>
      </c>
      <c r="I1112" s="232" t="s">
        <v>2151</v>
      </c>
      <c r="J1112" s="233" t="s">
        <v>97</v>
      </c>
      <c r="K1112" s="212" t="s">
        <v>2160</v>
      </c>
      <c r="L1112" s="214" t="s">
        <v>173</v>
      </c>
      <c r="M1112" s="215">
        <v>18202</v>
      </c>
      <c r="N1112" s="241">
        <v>19518</v>
      </c>
      <c r="O1112" s="241"/>
      <c r="P1112" s="241"/>
      <c r="Q1112" s="242" t="s">
        <v>2154</v>
      </c>
      <c r="R1112" s="219">
        <f t="shared" si="17"/>
        <v>9507</v>
      </c>
    </row>
    <row r="1113" spans="1:18">
      <c r="A1113" s="208">
        <v>19002111</v>
      </c>
      <c r="B1113" s="209">
        <v>20002112</v>
      </c>
      <c r="C1113" s="210"/>
      <c r="D1113" s="210"/>
      <c r="E1113" s="243" t="s">
        <v>2147</v>
      </c>
      <c r="F1113" s="243" t="s">
        <v>2148</v>
      </c>
      <c r="G1113" s="231" t="s">
        <v>2149</v>
      </c>
      <c r="H1113" s="231" t="s">
        <v>2150</v>
      </c>
      <c r="I1113" s="232" t="s">
        <v>2161</v>
      </c>
      <c r="J1113" s="233" t="s">
        <v>2152</v>
      </c>
      <c r="K1113" s="212" t="s">
        <v>2162</v>
      </c>
      <c r="L1113" s="214" t="s">
        <v>173</v>
      </c>
      <c r="M1113" s="215">
        <v>25281</v>
      </c>
      <c r="N1113" s="241">
        <v>27109</v>
      </c>
      <c r="O1113" s="241"/>
      <c r="P1113" s="241"/>
      <c r="Q1113" s="242" t="s">
        <v>2154</v>
      </c>
      <c r="R1113" s="219">
        <f t="shared" si="17"/>
        <v>13205</v>
      </c>
    </row>
    <row r="1114" spans="1:18">
      <c r="A1114" s="208">
        <v>19002112</v>
      </c>
      <c r="B1114" s="209">
        <v>20002113</v>
      </c>
      <c r="C1114" s="210"/>
      <c r="D1114" s="210"/>
      <c r="E1114" s="243" t="s">
        <v>2147</v>
      </c>
      <c r="F1114" s="243" t="s">
        <v>2148</v>
      </c>
      <c r="G1114" s="231" t="s">
        <v>2149</v>
      </c>
      <c r="H1114" s="231" t="s">
        <v>2150</v>
      </c>
      <c r="I1114" s="232" t="s">
        <v>2161</v>
      </c>
      <c r="J1114" s="233" t="s">
        <v>2155</v>
      </c>
      <c r="K1114" s="212" t="s">
        <v>2163</v>
      </c>
      <c r="L1114" s="214" t="s">
        <v>173</v>
      </c>
      <c r="M1114" s="215">
        <v>7583</v>
      </c>
      <c r="N1114" s="241">
        <v>8131</v>
      </c>
      <c r="O1114" s="241"/>
      <c r="P1114" s="241"/>
      <c r="Q1114" s="242" t="s">
        <v>2154</v>
      </c>
      <c r="R1114" s="219">
        <f t="shared" si="17"/>
        <v>3960</v>
      </c>
    </row>
    <row r="1115" spans="1:18">
      <c r="A1115" s="244">
        <v>19002969</v>
      </c>
      <c r="B1115" s="209">
        <v>20002114</v>
      </c>
      <c r="C1115" s="210"/>
      <c r="D1115" s="210"/>
      <c r="E1115" s="243" t="s">
        <v>2147</v>
      </c>
      <c r="F1115" s="243" t="s">
        <v>2148</v>
      </c>
      <c r="G1115" s="231" t="s">
        <v>2149</v>
      </c>
      <c r="H1115" s="231" t="s">
        <v>2150</v>
      </c>
      <c r="I1115" s="232" t="s">
        <v>2161</v>
      </c>
      <c r="J1115" s="233" t="s">
        <v>2158</v>
      </c>
      <c r="K1115" s="212" t="s">
        <v>2164</v>
      </c>
      <c r="L1115" s="214" t="s">
        <v>173</v>
      </c>
      <c r="M1115" s="215">
        <v>20225</v>
      </c>
      <c r="N1115" s="241">
        <v>21685</v>
      </c>
      <c r="O1115" s="241"/>
      <c r="P1115" s="241"/>
      <c r="Q1115" s="242" t="s">
        <v>2154</v>
      </c>
      <c r="R1115" s="219">
        <f t="shared" si="17"/>
        <v>10563</v>
      </c>
    </row>
    <row r="1116" spans="1:18">
      <c r="A1116" s="208">
        <v>19002113</v>
      </c>
      <c r="B1116" s="209">
        <v>20002115</v>
      </c>
      <c r="C1116" s="210"/>
      <c r="D1116" s="210"/>
      <c r="E1116" s="243" t="s">
        <v>2147</v>
      </c>
      <c r="F1116" s="243" t="s">
        <v>2148</v>
      </c>
      <c r="G1116" s="231" t="s">
        <v>2149</v>
      </c>
      <c r="H1116" s="231" t="s">
        <v>2150</v>
      </c>
      <c r="I1116" s="232" t="s">
        <v>2161</v>
      </c>
      <c r="J1116" s="233" t="s">
        <v>97</v>
      </c>
      <c r="K1116" s="212" t="s">
        <v>2165</v>
      </c>
      <c r="L1116" s="214" t="s">
        <v>173</v>
      </c>
      <c r="M1116" s="215">
        <v>45509</v>
      </c>
      <c r="N1116" s="241">
        <v>48799</v>
      </c>
      <c r="O1116" s="241"/>
      <c r="P1116" s="241"/>
      <c r="Q1116" s="242" t="s">
        <v>2154</v>
      </c>
      <c r="R1116" s="219">
        <f t="shared" si="17"/>
        <v>23771</v>
      </c>
    </row>
    <row r="1117" spans="1:18">
      <c r="A1117" s="208">
        <v>19002114</v>
      </c>
      <c r="B1117" s="209">
        <v>20002116</v>
      </c>
      <c r="C1117" s="210"/>
      <c r="D1117" s="210"/>
      <c r="E1117" s="243" t="s">
        <v>2147</v>
      </c>
      <c r="F1117" s="243" t="s">
        <v>2148</v>
      </c>
      <c r="G1117" s="231" t="s">
        <v>2149</v>
      </c>
      <c r="H1117" s="231" t="s">
        <v>2150</v>
      </c>
      <c r="I1117" s="232" t="s">
        <v>484</v>
      </c>
      <c r="J1117" s="233" t="s">
        <v>2152</v>
      </c>
      <c r="K1117" s="212" t="s">
        <v>2166</v>
      </c>
      <c r="L1117" s="214" t="s">
        <v>173</v>
      </c>
      <c r="M1117" s="215">
        <v>41458</v>
      </c>
      <c r="N1117" s="241">
        <v>44219</v>
      </c>
      <c r="O1117" s="241"/>
      <c r="P1117" s="241"/>
      <c r="Q1117" s="242" t="s">
        <v>2154</v>
      </c>
      <c r="R1117" s="219">
        <f t="shared" si="17"/>
        <v>21540</v>
      </c>
    </row>
    <row r="1118" spans="1:18">
      <c r="A1118" s="208">
        <v>19002115</v>
      </c>
      <c r="B1118" s="209">
        <v>20002117</v>
      </c>
      <c r="C1118" s="210"/>
      <c r="D1118" s="210"/>
      <c r="E1118" s="243" t="s">
        <v>2147</v>
      </c>
      <c r="F1118" s="243" t="s">
        <v>2148</v>
      </c>
      <c r="G1118" s="231" t="s">
        <v>2149</v>
      </c>
      <c r="H1118" s="231" t="s">
        <v>2150</v>
      </c>
      <c r="I1118" s="232" t="s">
        <v>484</v>
      </c>
      <c r="J1118" s="233" t="s">
        <v>2155</v>
      </c>
      <c r="K1118" s="212" t="s">
        <v>2167</v>
      </c>
      <c r="L1118" s="214" t="s">
        <v>173</v>
      </c>
      <c r="M1118" s="215">
        <v>12436</v>
      </c>
      <c r="N1118" s="241">
        <v>13263</v>
      </c>
      <c r="O1118" s="241"/>
      <c r="P1118" s="241"/>
      <c r="Q1118" s="242" t="s">
        <v>2154</v>
      </c>
      <c r="R1118" s="219">
        <f t="shared" si="17"/>
        <v>6460</v>
      </c>
    </row>
    <row r="1119" spans="1:18">
      <c r="A1119" s="244">
        <v>19002970</v>
      </c>
      <c r="B1119" s="209">
        <v>20002118</v>
      </c>
      <c r="C1119" s="210"/>
      <c r="D1119" s="210"/>
      <c r="E1119" s="243" t="s">
        <v>2147</v>
      </c>
      <c r="F1119" s="243" t="s">
        <v>2148</v>
      </c>
      <c r="G1119" s="231" t="s">
        <v>2149</v>
      </c>
      <c r="H1119" s="231" t="s">
        <v>2150</v>
      </c>
      <c r="I1119" s="232" t="s">
        <v>484</v>
      </c>
      <c r="J1119" s="233" t="s">
        <v>2158</v>
      </c>
      <c r="K1119" s="212" t="s">
        <v>2168</v>
      </c>
      <c r="L1119" s="214" t="s">
        <v>173</v>
      </c>
      <c r="M1119" s="215">
        <v>33166</v>
      </c>
      <c r="N1119" s="241">
        <v>35374</v>
      </c>
      <c r="O1119" s="241"/>
      <c r="P1119" s="241"/>
      <c r="Q1119" s="242" t="s">
        <v>2154</v>
      </c>
      <c r="R1119" s="219">
        <f t="shared" si="17"/>
        <v>17232</v>
      </c>
    </row>
    <row r="1120" spans="1:18">
      <c r="A1120" s="208">
        <v>19002116</v>
      </c>
      <c r="B1120" s="209">
        <v>20002119</v>
      </c>
      <c r="C1120" s="210"/>
      <c r="D1120" s="210"/>
      <c r="E1120" s="243" t="s">
        <v>2147</v>
      </c>
      <c r="F1120" s="243" t="s">
        <v>2148</v>
      </c>
      <c r="G1120" s="231" t="s">
        <v>2149</v>
      </c>
      <c r="H1120" s="231" t="s">
        <v>2150</v>
      </c>
      <c r="I1120" s="232" t="s">
        <v>484</v>
      </c>
      <c r="J1120" s="233" t="s">
        <v>97</v>
      </c>
      <c r="K1120" s="212" t="s">
        <v>2169</v>
      </c>
      <c r="L1120" s="214" t="s">
        <v>173</v>
      </c>
      <c r="M1120" s="215">
        <v>74628</v>
      </c>
      <c r="N1120" s="241">
        <v>79596</v>
      </c>
      <c r="O1120" s="241"/>
      <c r="P1120" s="241"/>
      <c r="Q1120" s="242" t="s">
        <v>2154</v>
      </c>
      <c r="R1120" s="219">
        <f t="shared" si="17"/>
        <v>38774</v>
      </c>
    </row>
    <row r="1121" spans="1:18">
      <c r="A1121" s="208">
        <v>19002117</v>
      </c>
      <c r="B1121" s="209">
        <v>20002120</v>
      </c>
      <c r="C1121" s="210"/>
      <c r="D1121" s="210"/>
      <c r="E1121" s="243" t="s">
        <v>2147</v>
      </c>
      <c r="F1121" s="243" t="s">
        <v>2148</v>
      </c>
      <c r="G1121" s="231" t="s">
        <v>2149</v>
      </c>
      <c r="H1121" s="231" t="s">
        <v>2150</v>
      </c>
      <c r="I1121" s="232" t="s">
        <v>477</v>
      </c>
      <c r="J1121" s="233" t="s">
        <v>2152</v>
      </c>
      <c r="K1121" s="212" t="s">
        <v>2170</v>
      </c>
      <c r="L1121" s="214" t="s">
        <v>173</v>
      </c>
      <c r="M1121" s="215">
        <v>15168</v>
      </c>
      <c r="N1121" s="241">
        <v>16264</v>
      </c>
      <c r="O1121" s="241"/>
      <c r="P1121" s="241"/>
      <c r="Q1121" s="242" t="s">
        <v>2154</v>
      </c>
      <c r="R1121" s="219">
        <f t="shared" si="17"/>
        <v>7922</v>
      </c>
    </row>
    <row r="1122" spans="1:18">
      <c r="A1122" s="208">
        <v>19002118</v>
      </c>
      <c r="B1122" s="209">
        <v>20002121</v>
      </c>
      <c r="C1122" s="210"/>
      <c r="D1122" s="210"/>
      <c r="E1122" s="243" t="s">
        <v>2147</v>
      </c>
      <c r="F1122" s="243" t="s">
        <v>2148</v>
      </c>
      <c r="G1122" s="231" t="s">
        <v>2149</v>
      </c>
      <c r="H1122" s="231" t="s">
        <v>2150</v>
      </c>
      <c r="I1122" s="232" t="s">
        <v>477</v>
      </c>
      <c r="J1122" s="233" t="s">
        <v>2155</v>
      </c>
      <c r="K1122" s="212" t="s">
        <v>2171</v>
      </c>
      <c r="L1122" s="214" t="s">
        <v>173</v>
      </c>
      <c r="M1122" s="215">
        <v>7583</v>
      </c>
      <c r="N1122" s="241">
        <v>8131</v>
      </c>
      <c r="O1122" s="241"/>
      <c r="P1122" s="241"/>
      <c r="Q1122" s="242" t="s">
        <v>2154</v>
      </c>
      <c r="R1122" s="219">
        <f t="shared" si="17"/>
        <v>3960</v>
      </c>
    </row>
    <row r="1123" spans="1:18">
      <c r="A1123" s="244">
        <v>19002971</v>
      </c>
      <c r="B1123" s="209">
        <v>20002122</v>
      </c>
      <c r="C1123" s="210"/>
      <c r="D1123" s="210"/>
      <c r="E1123" s="243" t="s">
        <v>2147</v>
      </c>
      <c r="F1123" s="243" t="s">
        <v>2148</v>
      </c>
      <c r="G1123" s="231" t="s">
        <v>2149</v>
      </c>
      <c r="H1123" s="231" t="s">
        <v>2150</v>
      </c>
      <c r="I1123" s="232" t="s">
        <v>477</v>
      </c>
      <c r="J1123" s="233" t="s">
        <v>2158</v>
      </c>
      <c r="K1123" s="212" t="s">
        <v>2172</v>
      </c>
      <c r="L1123" s="214" t="s">
        <v>173</v>
      </c>
      <c r="M1123" s="215">
        <v>12133</v>
      </c>
      <c r="N1123" s="241">
        <v>13011</v>
      </c>
      <c r="O1123" s="241"/>
      <c r="P1123" s="241"/>
      <c r="Q1123" s="242" t="s">
        <v>2154</v>
      </c>
      <c r="R1123" s="219">
        <f t="shared" si="17"/>
        <v>6338</v>
      </c>
    </row>
    <row r="1124" spans="1:18">
      <c r="A1124" s="208">
        <v>19002119</v>
      </c>
      <c r="B1124" s="209">
        <v>20002123</v>
      </c>
      <c r="C1124" s="210"/>
      <c r="D1124" s="210"/>
      <c r="E1124" s="243" t="s">
        <v>2147</v>
      </c>
      <c r="F1124" s="243" t="s">
        <v>2148</v>
      </c>
      <c r="G1124" s="231" t="s">
        <v>2149</v>
      </c>
      <c r="H1124" s="231" t="s">
        <v>2150</v>
      </c>
      <c r="I1124" s="232" t="s">
        <v>477</v>
      </c>
      <c r="J1124" s="233" t="s">
        <v>97</v>
      </c>
      <c r="K1124" s="212" t="s">
        <v>2173</v>
      </c>
      <c r="L1124" s="214" t="s">
        <v>173</v>
      </c>
      <c r="M1124" s="215">
        <v>27304</v>
      </c>
      <c r="N1124" s="241">
        <v>29278</v>
      </c>
      <c r="O1124" s="241"/>
      <c r="P1124" s="241"/>
      <c r="Q1124" s="242" t="s">
        <v>2154</v>
      </c>
      <c r="R1124" s="219">
        <f t="shared" si="17"/>
        <v>14262</v>
      </c>
    </row>
    <row r="1125" spans="1:18">
      <c r="A1125" s="208">
        <v>19002120</v>
      </c>
      <c r="B1125" s="209">
        <v>20002124</v>
      </c>
      <c r="C1125" s="210"/>
      <c r="D1125" s="210"/>
      <c r="E1125" s="243" t="s">
        <v>2147</v>
      </c>
      <c r="F1125" s="243" t="s">
        <v>2148</v>
      </c>
      <c r="G1125" s="231" t="s">
        <v>2149</v>
      </c>
      <c r="H1125" s="231" t="s">
        <v>2150</v>
      </c>
      <c r="I1125" s="232" t="s">
        <v>475</v>
      </c>
      <c r="J1125" s="233" t="s">
        <v>2152</v>
      </c>
      <c r="K1125" s="212" t="s">
        <v>2174</v>
      </c>
      <c r="L1125" s="214" t="s">
        <v>173</v>
      </c>
      <c r="M1125" s="215">
        <v>50565</v>
      </c>
      <c r="N1125" s="245">
        <v>54220</v>
      </c>
      <c r="O1125" s="246"/>
      <c r="P1125" s="246"/>
      <c r="Q1125" s="242" t="s">
        <v>2154</v>
      </c>
      <c r="R1125" s="219">
        <f t="shared" si="17"/>
        <v>26412</v>
      </c>
    </row>
    <row r="1126" spans="1:18">
      <c r="A1126" s="208">
        <v>19002121</v>
      </c>
      <c r="B1126" s="209">
        <v>20002125</v>
      </c>
      <c r="C1126" s="210"/>
      <c r="D1126" s="210"/>
      <c r="E1126" s="243" t="s">
        <v>2147</v>
      </c>
      <c r="F1126" s="243" t="s">
        <v>2148</v>
      </c>
      <c r="G1126" s="231" t="s">
        <v>2149</v>
      </c>
      <c r="H1126" s="231" t="s">
        <v>2150</v>
      </c>
      <c r="I1126" s="232" t="s">
        <v>475</v>
      </c>
      <c r="J1126" s="233" t="s">
        <v>2155</v>
      </c>
      <c r="K1126" s="212" t="s">
        <v>2175</v>
      </c>
      <c r="L1126" s="214" t="s">
        <v>173</v>
      </c>
      <c r="M1126" s="215">
        <v>15168</v>
      </c>
      <c r="N1126" s="245">
        <v>16264</v>
      </c>
      <c r="O1126" s="246"/>
      <c r="P1126" s="246"/>
      <c r="Q1126" s="242" t="s">
        <v>2154</v>
      </c>
      <c r="R1126" s="219">
        <f t="shared" si="17"/>
        <v>7922</v>
      </c>
    </row>
    <row r="1127" spans="1:18">
      <c r="A1127" s="244">
        <v>19002972</v>
      </c>
      <c r="B1127" s="209">
        <v>20002126</v>
      </c>
      <c r="C1127" s="210"/>
      <c r="D1127" s="210"/>
      <c r="E1127" s="243" t="s">
        <v>2147</v>
      </c>
      <c r="F1127" s="243" t="s">
        <v>2148</v>
      </c>
      <c r="G1127" s="231" t="s">
        <v>2149</v>
      </c>
      <c r="H1127" s="231" t="s">
        <v>2150</v>
      </c>
      <c r="I1127" s="232" t="s">
        <v>475</v>
      </c>
      <c r="J1127" s="233" t="s">
        <v>2158</v>
      </c>
      <c r="K1127" s="212" t="s">
        <v>2176</v>
      </c>
      <c r="L1127" s="214" t="s">
        <v>173</v>
      </c>
      <c r="M1127" s="215">
        <v>40451</v>
      </c>
      <c r="N1127" s="245">
        <v>43376</v>
      </c>
      <c r="O1127" s="246"/>
      <c r="P1127" s="246"/>
      <c r="Q1127" s="242" t="s">
        <v>2154</v>
      </c>
      <c r="R1127" s="219">
        <f t="shared" si="17"/>
        <v>21130</v>
      </c>
    </row>
    <row r="1128" spans="1:18">
      <c r="A1128" s="208">
        <v>19002122</v>
      </c>
      <c r="B1128" s="209">
        <v>20002127</v>
      </c>
      <c r="C1128" s="210"/>
      <c r="D1128" s="210"/>
      <c r="E1128" s="243" t="s">
        <v>2147</v>
      </c>
      <c r="F1128" s="243" t="s">
        <v>2148</v>
      </c>
      <c r="G1128" s="231" t="s">
        <v>2149</v>
      </c>
      <c r="H1128" s="231" t="s">
        <v>2150</v>
      </c>
      <c r="I1128" s="232" t="s">
        <v>475</v>
      </c>
      <c r="J1128" s="233" t="s">
        <v>97</v>
      </c>
      <c r="K1128" s="212" t="s">
        <v>2177</v>
      </c>
      <c r="L1128" s="214" t="s">
        <v>173</v>
      </c>
      <c r="M1128" s="215">
        <v>91019</v>
      </c>
      <c r="N1128" s="245">
        <v>97599</v>
      </c>
      <c r="O1128" s="246"/>
      <c r="P1128" s="246"/>
      <c r="Q1128" s="242" t="s">
        <v>2154</v>
      </c>
      <c r="R1128" s="219">
        <f t="shared" si="17"/>
        <v>47544</v>
      </c>
    </row>
    <row r="1129" spans="1:18">
      <c r="A1129" s="208">
        <v>19002123</v>
      </c>
      <c r="B1129" s="209">
        <v>20002128</v>
      </c>
      <c r="C1129" s="210"/>
      <c r="D1129" s="210"/>
      <c r="E1129" s="243" t="s">
        <v>2147</v>
      </c>
      <c r="F1129" s="243" t="s">
        <v>2148</v>
      </c>
      <c r="G1129" s="231" t="s">
        <v>2149</v>
      </c>
      <c r="H1129" s="231" t="s">
        <v>2178</v>
      </c>
      <c r="I1129" s="232" t="s">
        <v>2178</v>
      </c>
      <c r="J1129" s="233" t="s">
        <v>2152</v>
      </c>
      <c r="K1129" s="212" t="s">
        <v>2179</v>
      </c>
      <c r="L1129" s="214" t="s">
        <v>173</v>
      </c>
      <c r="M1129" s="215">
        <v>79129</v>
      </c>
      <c r="N1129" s="241">
        <v>85258</v>
      </c>
      <c r="O1129" s="241"/>
      <c r="P1129" s="241"/>
      <c r="Q1129" s="242" t="s">
        <v>2154</v>
      </c>
      <c r="R1129" s="219">
        <f t="shared" si="17"/>
        <v>41532</v>
      </c>
    </row>
    <row r="1130" spans="1:18">
      <c r="A1130" s="208">
        <v>19002124</v>
      </c>
      <c r="B1130" s="209">
        <v>20002129</v>
      </c>
      <c r="C1130" s="210"/>
      <c r="D1130" s="210"/>
      <c r="E1130" s="243" t="s">
        <v>2147</v>
      </c>
      <c r="F1130" s="243" t="s">
        <v>2148</v>
      </c>
      <c r="G1130" s="231" t="s">
        <v>2149</v>
      </c>
      <c r="H1130" s="231" t="s">
        <v>2178</v>
      </c>
      <c r="I1130" s="232" t="s">
        <v>2178</v>
      </c>
      <c r="J1130" s="233" t="s">
        <v>2155</v>
      </c>
      <c r="K1130" s="212" t="s">
        <v>2180</v>
      </c>
      <c r="L1130" s="214" t="s">
        <v>173</v>
      </c>
      <c r="M1130" s="215">
        <v>23736</v>
      </c>
      <c r="N1130" s="241">
        <v>25575</v>
      </c>
      <c r="O1130" s="241"/>
      <c r="P1130" s="241"/>
      <c r="Q1130" s="242" t="s">
        <v>2154</v>
      </c>
      <c r="R1130" s="219">
        <f t="shared" si="17"/>
        <v>12458</v>
      </c>
    </row>
    <row r="1131" spans="1:18">
      <c r="A1131" s="244">
        <v>19002973</v>
      </c>
      <c r="B1131" s="209">
        <v>20002130</v>
      </c>
      <c r="C1131" s="210"/>
      <c r="D1131" s="210"/>
      <c r="E1131" s="243" t="s">
        <v>2147</v>
      </c>
      <c r="F1131" s="243" t="s">
        <v>2148</v>
      </c>
      <c r="G1131" s="231" t="s">
        <v>2149</v>
      </c>
      <c r="H1131" s="231" t="s">
        <v>2178</v>
      </c>
      <c r="I1131" s="232" t="s">
        <v>2178</v>
      </c>
      <c r="J1131" s="233" t="s">
        <v>2158</v>
      </c>
      <c r="K1131" s="212" t="s">
        <v>2181</v>
      </c>
      <c r="L1131" s="214" t="s">
        <v>173</v>
      </c>
      <c r="M1131" s="215">
        <v>63303</v>
      </c>
      <c r="N1131" s="241">
        <v>68205</v>
      </c>
      <c r="O1131" s="241"/>
      <c r="P1131" s="241"/>
      <c r="Q1131" s="242" t="s">
        <v>2154</v>
      </c>
      <c r="R1131" s="219">
        <f t="shared" si="17"/>
        <v>33225</v>
      </c>
    </row>
    <row r="1132" spans="1:18">
      <c r="A1132" s="208">
        <v>19002125</v>
      </c>
      <c r="B1132" s="209">
        <v>20002131</v>
      </c>
      <c r="C1132" s="210"/>
      <c r="D1132" s="210"/>
      <c r="E1132" s="243" t="s">
        <v>2147</v>
      </c>
      <c r="F1132" s="243" t="s">
        <v>2148</v>
      </c>
      <c r="G1132" s="231" t="s">
        <v>2149</v>
      </c>
      <c r="H1132" s="231" t="s">
        <v>2178</v>
      </c>
      <c r="I1132" s="232" t="s">
        <v>2178</v>
      </c>
      <c r="J1132" s="233" t="s">
        <v>97</v>
      </c>
      <c r="K1132" s="212" t="s">
        <v>2182</v>
      </c>
      <c r="L1132" s="214" t="s">
        <v>173</v>
      </c>
      <c r="M1132" s="215">
        <v>142434</v>
      </c>
      <c r="N1132" s="241">
        <v>153468</v>
      </c>
      <c r="O1132" s="241"/>
      <c r="P1132" s="241"/>
      <c r="Q1132" s="242" t="s">
        <v>2154</v>
      </c>
      <c r="R1132" s="219">
        <f t="shared" si="17"/>
        <v>74760</v>
      </c>
    </row>
    <row r="1133" spans="1:18">
      <c r="A1133" s="208">
        <v>19002126</v>
      </c>
      <c r="B1133" s="209">
        <v>20002132</v>
      </c>
      <c r="C1133" s="210"/>
      <c r="D1133" s="210"/>
      <c r="E1133" s="243" t="s">
        <v>2147</v>
      </c>
      <c r="F1133" s="243" t="s">
        <v>2148</v>
      </c>
      <c r="G1133" s="231" t="s">
        <v>2149</v>
      </c>
      <c r="H1133" s="231" t="s">
        <v>2178</v>
      </c>
      <c r="I1133" s="232" t="s">
        <v>963</v>
      </c>
      <c r="J1133" s="233" t="s">
        <v>2152</v>
      </c>
      <c r="K1133" s="212" t="s">
        <v>2183</v>
      </c>
      <c r="L1133" s="214" t="s">
        <v>173</v>
      </c>
      <c r="M1133" s="215">
        <v>27639</v>
      </c>
      <c r="N1133" s="241">
        <v>29478</v>
      </c>
      <c r="O1133" s="241"/>
      <c r="P1133" s="241"/>
      <c r="Q1133" s="242" t="s">
        <v>2154</v>
      </c>
      <c r="R1133" s="219">
        <f t="shared" si="17"/>
        <v>14359</v>
      </c>
    </row>
    <row r="1134" spans="1:18">
      <c r="A1134" s="208">
        <v>19002127</v>
      </c>
      <c r="B1134" s="209">
        <v>20002133</v>
      </c>
      <c r="C1134" s="210"/>
      <c r="D1134" s="210"/>
      <c r="E1134" s="243" t="s">
        <v>2147</v>
      </c>
      <c r="F1134" s="243" t="s">
        <v>2148</v>
      </c>
      <c r="G1134" s="231" t="s">
        <v>2149</v>
      </c>
      <c r="H1134" s="231" t="s">
        <v>2178</v>
      </c>
      <c r="I1134" s="232" t="s">
        <v>963</v>
      </c>
      <c r="J1134" s="233" t="s">
        <v>2155</v>
      </c>
      <c r="K1134" s="212" t="s">
        <v>2184</v>
      </c>
      <c r="L1134" s="214" t="s">
        <v>173</v>
      </c>
      <c r="M1134" s="215">
        <v>8289</v>
      </c>
      <c r="N1134" s="241">
        <v>8841</v>
      </c>
      <c r="O1134" s="241"/>
      <c r="P1134" s="241"/>
      <c r="Q1134" s="242" t="s">
        <v>2154</v>
      </c>
      <c r="R1134" s="219">
        <f t="shared" si="17"/>
        <v>4306</v>
      </c>
    </row>
    <row r="1135" spans="1:18">
      <c r="A1135" s="244">
        <v>19002974</v>
      </c>
      <c r="B1135" s="209">
        <v>20002134</v>
      </c>
      <c r="C1135" s="210"/>
      <c r="D1135" s="210"/>
      <c r="E1135" s="243" t="s">
        <v>2147</v>
      </c>
      <c r="F1135" s="243" t="s">
        <v>2148</v>
      </c>
      <c r="G1135" s="231" t="s">
        <v>2149</v>
      </c>
      <c r="H1135" s="231" t="s">
        <v>2178</v>
      </c>
      <c r="I1135" s="232" t="s">
        <v>963</v>
      </c>
      <c r="J1135" s="233" t="s">
        <v>2158</v>
      </c>
      <c r="K1135" s="212" t="s">
        <v>2185</v>
      </c>
      <c r="L1135" s="214" t="s">
        <v>173</v>
      </c>
      <c r="M1135" s="215">
        <v>22110</v>
      </c>
      <c r="N1135" s="241">
        <v>23582</v>
      </c>
      <c r="O1135" s="241"/>
      <c r="P1135" s="241"/>
      <c r="Q1135" s="242" t="s">
        <v>2154</v>
      </c>
      <c r="R1135" s="219">
        <f t="shared" si="17"/>
        <v>11487</v>
      </c>
    </row>
    <row r="1136" spans="1:18">
      <c r="A1136" s="208">
        <v>19002128</v>
      </c>
      <c r="B1136" s="209">
        <v>20002135</v>
      </c>
      <c r="C1136" s="210"/>
      <c r="D1136" s="210"/>
      <c r="E1136" s="243" t="s">
        <v>2147</v>
      </c>
      <c r="F1136" s="243" t="s">
        <v>2148</v>
      </c>
      <c r="G1136" s="231" t="s">
        <v>2149</v>
      </c>
      <c r="H1136" s="231" t="s">
        <v>2178</v>
      </c>
      <c r="I1136" s="232" t="s">
        <v>963</v>
      </c>
      <c r="J1136" s="233" t="s">
        <v>97</v>
      </c>
      <c r="K1136" s="212" t="s">
        <v>2186</v>
      </c>
      <c r="L1136" s="214" t="s">
        <v>173</v>
      </c>
      <c r="M1136" s="215">
        <v>30401</v>
      </c>
      <c r="N1136" s="241">
        <v>32425</v>
      </c>
      <c r="O1136" s="241"/>
      <c r="P1136" s="241"/>
      <c r="Q1136" s="242" t="s">
        <v>2154</v>
      </c>
      <c r="R1136" s="219">
        <f t="shared" si="17"/>
        <v>15795</v>
      </c>
    </row>
    <row r="1137" spans="1:18">
      <c r="A1137" s="208">
        <v>19002129</v>
      </c>
      <c r="B1137" s="209">
        <v>20002136</v>
      </c>
      <c r="C1137" s="210"/>
      <c r="D1137" s="210"/>
      <c r="E1137" s="243" t="s">
        <v>2147</v>
      </c>
      <c r="F1137" s="243" t="s">
        <v>2148</v>
      </c>
      <c r="G1137" s="231" t="s">
        <v>2149</v>
      </c>
      <c r="H1137" s="231" t="s">
        <v>2178</v>
      </c>
      <c r="I1137" s="232" t="s">
        <v>2187</v>
      </c>
      <c r="J1137" s="233" t="s">
        <v>2152</v>
      </c>
      <c r="K1137" s="212" t="s">
        <v>2188</v>
      </c>
      <c r="L1137" s="214" t="s">
        <v>173</v>
      </c>
      <c r="M1137" s="215">
        <v>21288</v>
      </c>
      <c r="N1137" s="241">
        <v>23922</v>
      </c>
      <c r="O1137" s="241"/>
      <c r="P1137" s="241"/>
      <c r="Q1137" s="242" t="s">
        <v>2154</v>
      </c>
      <c r="R1137" s="219">
        <f t="shared" si="17"/>
        <v>11653</v>
      </c>
    </row>
    <row r="1138" spans="1:18">
      <c r="A1138" s="208">
        <v>19002130</v>
      </c>
      <c r="B1138" s="209">
        <v>20002137</v>
      </c>
      <c r="C1138" s="210"/>
      <c r="D1138" s="210"/>
      <c r="E1138" s="243" t="s">
        <v>2147</v>
      </c>
      <c r="F1138" s="243" t="s">
        <v>2148</v>
      </c>
      <c r="G1138" s="231" t="s">
        <v>2149</v>
      </c>
      <c r="H1138" s="231" t="s">
        <v>2178</v>
      </c>
      <c r="I1138" s="232" t="s">
        <v>2187</v>
      </c>
      <c r="J1138" s="233" t="s">
        <v>2155</v>
      </c>
      <c r="K1138" s="212" t="s">
        <v>2189</v>
      </c>
      <c r="L1138" s="214" t="s">
        <v>173</v>
      </c>
      <c r="M1138" s="215">
        <v>6384</v>
      </c>
      <c r="N1138" s="241">
        <v>7176</v>
      </c>
      <c r="O1138" s="241"/>
      <c r="P1138" s="241"/>
      <c r="Q1138" s="242" t="s">
        <v>2154</v>
      </c>
      <c r="R1138" s="219">
        <f t="shared" si="17"/>
        <v>3495</v>
      </c>
    </row>
    <row r="1139" spans="1:18">
      <c r="A1139" s="244">
        <v>19002975</v>
      </c>
      <c r="B1139" s="209">
        <v>20002138</v>
      </c>
      <c r="C1139" s="210"/>
      <c r="D1139" s="210"/>
      <c r="E1139" s="243" t="s">
        <v>2147</v>
      </c>
      <c r="F1139" s="243" t="s">
        <v>2148</v>
      </c>
      <c r="G1139" s="231" t="s">
        <v>2149</v>
      </c>
      <c r="H1139" s="231" t="s">
        <v>2178</v>
      </c>
      <c r="I1139" s="232" t="s">
        <v>2187</v>
      </c>
      <c r="J1139" s="233" t="s">
        <v>2158</v>
      </c>
      <c r="K1139" s="212" t="s">
        <v>2190</v>
      </c>
      <c r="L1139" s="214" t="s">
        <v>173</v>
      </c>
      <c r="M1139" s="215">
        <v>17030</v>
      </c>
      <c r="N1139" s="241">
        <v>19138</v>
      </c>
      <c r="O1139" s="241"/>
      <c r="P1139" s="241"/>
      <c r="Q1139" s="242" t="s">
        <v>2154</v>
      </c>
      <c r="R1139" s="219">
        <f t="shared" si="17"/>
        <v>9322</v>
      </c>
    </row>
    <row r="1140" spans="1:18">
      <c r="A1140" s="208">
        <v>19002131</v>
      </c>
      <c r="B1140" s="209">
        <v>20002139</v>
      </c>
      <c r="C1140" s="210"/>
      <c r="D1140" s="210"/>
      <c r="E1140" s="243" t="s">
        <v>2147</v>
      </c>
      <c r="F1140" s="243" t="s">
        <v>2148</v>
      </c>
      <c r="G1140" s="231" t="s">
        <v>2149</v>
      </c>
      <c r="H1140" s="231" t="s">
        <v>2178</v>
      </c>
      <c r="I1140" s="232" t="s">
        <v>2187</v>
      </c>
      <c r="J1140" s="233" t="s">
        <v>97</v>
      </c>
      <c r="K1140" s="212" t="s">
        <v>2191</v>
      </c>
      <c r="L1140" s="214" t="s">
        <v>173</v>
      </c>
      <c r="M1140" s="215">
        <v>38321</v>
      </c>
      <c r="N1140" s="241">
        <v>43062</v>
      </c>
      <c r="O1140" s="241"/>
      <c r="P1140" s="241"/>
      <c r="Q1140" s="242" t="s">
        <v>2154</v>
      </c>
      <c r="R1140" s="219">
        <f t="shared" si="17"/>
        <v>20977</v>
      </c>
    </row>
    <row r="1141" spans="1:18">
      <c r="A1141" s="208">
        <v>19002132</v>
      </c>
      <c r="B1141" s="209">
        <v>20002140</v>
      </c>
      <c r="C1141" s="210"/>
      <c r="D1141" s="210"/>
      <c r="E1141" s="243" t="s">
        <v>2147</v>
      </c>
      <c r="F1141" s="243" t="s">
        <v>2148</v>
      </c>
      <c r="G1141" s="231" t="s">
        <v>2149</v>
      </c>
      <c r="H1141" s="231" t="s">
        <v>2178</v>
      </c>
      <c r="I1141" s="232" t="s">
        <v>2192</v>
      </c>
      <c r="J1141" s="233" t="s">
        <v>2152</v>
      </c>
      <c r="K1141" s="212" t="s">
        <v>2193</v>
      </c>
      <c r="L1141" s="214" t="s">
        <v>173</v>
      </c>
      <c r="M1141" s="215">
        <v>30402</v>
      </c>
      <c r="N1141" s="241">
        <v>32427</v>
      </c>
      <c r="O1141" s="241"/>
      <c r="P1141" s="241"/>
      <c r="Q1141" s="242" t="s">
        <v>2154</v>
      </c>
      <c r="R1141" s="219">
        <f t="shared" si="17"/>
        <v>15796</v>
      </c>
    </row>
    <row r="1142" spans="1:18">
      <c r="A1142" s="208">
        <v>19002133</v>
      </c>
      <c r="B1142" s="209">
        <v>20002141</v>
      </c>
      <c r="C1142" s="210"/>
      <c r="D1142" s="210"/>
      <c r="E1142" s="243" t="s">
        <v>2147</v>
      </c>
      <c r="F1142" s="243" t="s">
        <v>2148</v>
      </c>
      <c r="G1142" s="231" t="s">
        <v>2149</v>
      </c>
      <c r="H1142" s="231" t="s">
        <v>2178</v>
      </c>
      <c r="I1142" s="232" t="s">
        <v>2192</v>
      </c>
      <c r="J1142" s="233" t="s">
        <v>2155</v>
      </c>
      <c r="K1142" s="212" t="s">
        <v>2194</v>
      </c>
      <c r="L1142" s="214" t="s">
        <v>173</v>
      </c>
      <c r="M1142" s="215">
        <v>15198</v>
      </c>
      <c r="N1142" s="241">
        <v>16212</v>
      </c>
      <c r="O1142" s="241"/>
      <c r="P1142" s="241"/>
      <c r="Q1142" s="242" t="s">
        <v>2154</v>
      </c>
      <c r="R1142" s="219">
        <f t="shared" si="17"/>
        <v>7897</v>
      </c>
    </row>
    <row r="1143" spans="1:18">
      <c r="A1143" s="244">
        <v>19002976</v>
      </c>
      <c r="B1143" s="209">
        <v>20002142</v>
      </c>
      <c r="C1143" s="210"/>
      <c r="D1143" s="210"/>
      <c r="E1143" s="243" t="s">
        <v>2147</v>
      </c>
      <c r="F1143" s="243" t="s">
        <v>2148</v>
      </c>
      <c r="G1143" s="231" t="s">
        <v>2149</v>
      </c>
      <c r="H1143" s="231" t="s">
        <v>2178</v>
      </c>
      <c r="I1143" s="232" t="s">
        <v>2192</v>
      </c>
      <c r="J1143" s="233" t="s">
        <v>2158</v>
      </c>
      <c r="K1143" s="212" t="s">
        <v>2195</v>
      </c>
      <c r="L1143" s="214" t="s">
        <v>173</v>
      </c>
      <c r="M1143" s="215">
        <v>24320</v>
      </c>
      <c r="N1143" s="241">
        <v>25941</v>
      </c>
      <c r="O1143" s="241"/>
      <c r="P1143" s="241"/>
      <c r="Q1143" s="242" t="s">
        <v>2154</v>
      </c>
      <c r="R1143" s="219">
        <f t="shared" si="17"/>
        <v>12636</v>
      </c>
    </row>
    <row r="1144" spans="1:18">
      <c r="A1144" s="208">
        <v>19002134</v>
      </c>
      <c r="B1144" s="209">
        <v>20002143</v>
      </c>
      <c r="C1144" s="210"/>
      <c r="D1144" s="210"/>
      <c r="E1144" s="243" t="s">
        <v>2147</v>
      </c>
      <c r="F1144" s="243" t="s">
        <v>2148</v>
      </c>
      <c r="G1144" s="231" t="s">
        <v>2149</v>
      </c>
      <c r="H1144" s="231" t="s">
        <v>2178</v>
      </c>
      <c r="I1144" s="232" t="s">
        <v>2192</v>
      </c>
      <c r="J1144" s="233" t="s">
        <v>97</v>
      </c>
      <c r="K1144" s="212" t="s">
        <v>2196</v>
      </c>
      <c r="L1144" s="214" t="s">
        <v>173</v>
      </c>
      <c r="M1144" s="215">
        <v>54727</v>
      </c>
      <c r="N1144" s="241">
        <v>58370</v>
      </c>
      <c r="O1144" s="241"/>
      <c r="P1144" s="241"/>
      <c r="Q1144" s="242" t="s">
        <v>2154</v>
      </c>
      <c r="R1144" s="219">
        <f t="shared" si="17"/>
        <v>28434</v>
      </c>
    </row>
    <row r="1145" spans="1:18">
      <c r="A1145" s="208">
        <v>19002135</v>
      </c>
      <c r="B1145" s="209">
        <v>20002144</v>
      </c>
      <c r="C1145" s="210"/>
      <c r="D1145" s="210"/>
      <c r="E1145" s="243" t="s">
        <v>2147</v>
      </c>
      <c r="F1145" s="243" t="s">
        <v>2148</v>
      </c>
      <c r="G1145" s="231" t="s">
        <v>2149</v>
      </c>
      <c r="H1145" s="231" t="s">
        <v>2178</v>
      </c>
      <c r="I1145" s="232" t="s">
        <v>2197</v>
      </c>
      <c r="J1145" s="233" t="s">
        <v>2152</v>
      </c>
      <c r="K1145" s="212" t="s">
        <v>2198</v>
      </c>
      <c r="L1145" s="214" t="s">
        <v>173</v>
      </c>
      <c r="M1145" s="215">
        <v>228342</v>
      </c>
      <c r="N1145" s="241">
        <v>252372</v>
      </c>
      <c r="O1145" s="241"/>
      <c r="P1145" s="241"/>
      <c r="Q1145" s="242" t="s">
        <v>2154</v>
      </c>
      <c r="R1145" s="219">
        <f t="shared" si="17"/>
        <v>122940</v>
      </c>
    </row>
    <row r="1146" spans="1:18">
      <c r="A1146" s="208">
        <v>19002136</v>
      </c>
      <c r="B1146" s="209">
        <v>20002145</v>
      </c>
      <c r="C1146" s="210"/>
      <c r="D1146" s="210"/>
      <c r="E1146" s="243" t="s">
        <v>2147</v>
      </c>
      <c r="F1146" s="243" t="s">
        <v>2148</v>
      </c>
      <c r="G1146" s="231" t="s">
        <v>2149</v>
      </c>
      <c r="H1146" s="231" t="s">
        <v>2178</v>
      </c>
      <c r="I1146" s="232" t="s">
        <v>2197</v>
      </c>
      <c r="J1146" s="233" t="s">
        <v>2155</v>
      </c>
      <c r="K1146" s="212" t="s">
        <v>2199</v>
      </c>
      <c r="L1146" s="214" t="s">
        <v>173</v>
      </c>
      <c r="M1146" s="215">
        <v>68499</v>
      </c>
      <c r="N1146" s="241">
        <v>75710</v>
      </c>
      <c r="O1146" s="241"/>
      <c r="P1146" s="241"/>
      <c r="Q1146" s="242" t="s">
        <v>2154</v>
      </c>
      <c r="R1146" s="219">
        <f t="shared" si="17"/>
        <v>36881</v>
      </c>
    </row>
    <row r="1147" spans="1:18">
      <c r="A1147" s="244">
        <v>19002977</v>
      </c>
      <c r="B1147" s="209">
        <v>20002146</v>
      </c>
      <c r="C1147" s="210"/>
      <c r="D1147" s="210"/>
      <c r="E1147" s="243" t="s">
        <v>2147</v>
      </c>
      <c r="F1147" s="243" t="s">
        <v>2148</v>
      </c>
      <c r="G1147" s="231" t="s">
        <v>2149</v>
      </c>
      <c r="H1147" s="231" t="s">
        <v>2178</v>
      </c>
      <c r="I1147" s="232" t="s">
        <v>2197</v>
      </c>
      <c r="J1147" s="233" t="s">
        <v>2158</v>
      </c>
      <c r="K1147" s="212" t="s">
        <v>2200</v>
      </c>
      <c r="L1147" s="214" t="s">
        <v>173</v>
      </c>
      <c r="M1147" s="215">
        <v>182672</v>
      </c>
      <c r="N1147" s="241">
        <v>201897</v>
      </c>
      <c r="O1147" s="241"/>
      <c r="P1147" s="241"/>
      <c r="Q1147" s="242" t="s">
        <v>2154</v>
      </c>
      <c r="R1147" s="219">
        <f t="shared" si="17"/>
        <v>98352</v>
      </c>
    </row>
    <row r="1148" spans="1:18">
      <c r="A1148" s="208">
        <v>19002137</v>
      </c>
      <c r="B1148" s="209">
        <v>20002147</v>
      </c>
      <c r="C1148" s="210"/>
      <c r="D1148" s="210"/>
      <c r="E1148" s="243" t="s">
        <v>2147</v>
      </c>
      <c r="F1148" s="243" t="s">
        <v>2148</v>
      </c>
      <c r="G1148" s="231" t="s">
        <v>2149</v>
      </c>
      <c r="H1148" s="231" t="s">
        <v>2178</v>
      </c>
      <c r="I1148" s="232" t="s">
        <v>2197</v>
      </c>
      <c r="J1148" s="233" t="s">
        <v>97</v>
      </c>
      <c r="K1148" s="212" t="s">
        <v>2201</v>
      </c>
      <c r="L1148" s="214" t="s">
        <v>173</v>
      </c>
      <c r="M1148" s="215">
        <v>411017</v>
      </c>
      <c r="N1148" s="241">
        <v>454271</v>
      </c>
      <c r="O1148" s="241"/>
      <c r="P1148" s="241"/>
      <c r="Q1148" s="242" t="s">
        <v>2154</v>
      </c>
      <c r="R1148" s="219">
        <f t="shared" si="17"/>
        <v>221293</v>
      </c>
    </row>
    <row r="1149" spans="1:18">
      <c r="A1149" s="208">
        <v>19002138</v>
      </c>
      <c r="B1149" s="209">
        <v>20002148</v>
      </c>
      <c r="C1149" s="210"/>
      <c r="D1149" s="210"/>
      <c r="E1149" s="243" t="s">
        <v>2147</v>
      </c>
      <c r="F1149" s="243" t="s">
        <v>2148</v>
      </c>
      <c r="G1149" s="231" t="s">
        <v>2149</v>
      </c>
      <c r="H1149" s="231" t="s">
        <v>2202</v>
      </c>
      <c r="I1149" s="232" t="s">
        <v>2203</v>
      </c>
      <c r="J1149" s="233" t="s">
        <v>2152</v>
      </c>
      <c r="K1149" s="212" t="s">
        <v>2204</v>
      </c>
      <c r="L1149" s="214" t="s">
        <v>173</v>
      </c>
      <c r="M1149" s="215">
        <v>716339</v>
      </c>
      <c r="N1149" s="241">
        <v>792525</v>
      </c>
      <c r="O1149" s="241"/>
      <c r="P1149" s="241"/>
      <c r="Q1149" s="242" t="s">
        <v>2154</v>
      </c>
      <c r="R1149" s="219">
        <f t="shared" si="17"/>
        <v>386070</v>
      </c>
    </row>
    <row r="1150" spans="1:18">
      <c r="A1150" s="208">
        <v>19002139</v>
      </c>
      <c r="B1150" s="209">
        <v>20002149</v>
      </c>
      <c r="C1150" s="210"/>
      <c r="D1150" s="210"/>
      <c r="E1150" s="243" t="s">
        <v>2147</v>
      </c>
      <c r="F1150" s="243" t="s">
        <v>2148</v>
      </c>
      <c r="G1150" s="231" t="s">
        <v>2149</v>
      </c>
      <c r="H1150" s="231" t="s">
        <v>2202</v>
      </c>
      <c r="I1150" s="232" t="s">
        <v>2203</v>
      </c>
      <c r="J1150" s="233" t="s">
        <v>2155</v>
      </c>
      <c r="K1150" s="212" t="s">
        <v>2205</v>
      </c>
      <c r="L1150" s="214" t="s">
        <v>173</v>
      </c>
      <c r="M1150" s="215">
        <v>214900</v>
      </c>
      <c r="N1150" s="241">
        <v>237755</v>
      </c>
      <c r="O1150" s="241"/>
      <c r="P1150" s="241"/>
      <c r="Q1150" s="242" t="s">
        <v>2154</v>
      </c>
      <c r="R1150" s="219">
        <f t="shared" si="17"/>
        <v>115819</v>
      </c>
    </row>
    <row r="1151" spans="1:18">
      <c r="A1151" s="244">
        <v>19002978</v>
      </c>
      <c r="B1151" s="209">
        <v>20002150</v>
      </c>
      <c r="C1151" s="210"/>
      <c r="D1151" s="210"/>
      <c r="E1151" s="243" t="s">
        <v>2147</v>
      </c>
      <c r="F1151" s="243" t="s">
        <v>2148</v>
      </c>
      <c r="G1151" s="231" t="s">
        <v>2149</v>
      </c>
      <c r="H1151" s="231" t="s">
        <v>2202</v>
      </c>
      <c r="I1151" s="232" t="s">
        <v>2203</v>
      </c>
      <c r="J1151" s="233" t="s">
        <v>2158</v>
      </c>
      <c r="K1151" s="212" t="s">
        <v>2206</v>
      </c>
      <c r="L1151" s="214" t="s">
        <v>173</v>
      </c>
      <c r="M1151" s="215">
        <v>573073</v>
      </c>
      <c r="N1151" s="241">
        <v>634021</v>
      </c>
      <c r="O1151" s="241"/>
      <c r="P1151" s="241"/>
      <c r="Q1151" s="242" t="s">
        <v>2154</v>
      </c>
      <c r="R1151" s="219">
        <f t="shared" si="17"/>
        <v>308856</v>
      </c>
    </row>
    <row r="1152" spans="1:18">
      <c r="A1152" s="208">
        <v>19002140</v>
      </c>
      <c r="B1152" s="209">
        <v>20002151</v>
      </c>
      <c r="C1152" s="210"/>
      <c r="D1152" s="210"/>
      <c r="E1152" s="243" t="s">
        <v>2147</v>
      </c>
      <c r="F1152" s="243" t="s">
        <v>2148</v>
      </c>
      <c r="G1152" s="231" t="s">
        <v>2149</v>
      </c>
      <c r="H1152" s="231" t="s">
        <v>2202</v>
      </c>
      <c r="I1152" s="232" t="s">
        <v>2203</v>
      </c>
      <c r="J1152" s="233" t="s">
        <v>97</v>
      </c>
      <c r="K1152" s="212" t="s">
        <v>2207</v>
      </c>
      <c r="L1152" s="214" t="s">
        <v>173</v>
      </c>
      <c r="M1152" s="215">
        <v>1289417</v>
      </c>
      <c r="N1152" s="241">
        <v>1426552</v>
      </c>
      <c r="O1152" s="241"/>
      <c r="P1152" s="241"/>
      <c r="Q1152" s="242" t="s">
        <v>2154</v>
      </c>
      <c r="R1152" s="219">
        <f t="shared" si="17"/>
        <v>694930</v>
      </c>
    </row>
    <row r="1153" spans="1:18">
      <c r="A1153" s="208">
        <v>19002141</v>
      </c>
      <c r="B1153" s="209">
        <v>20002152</v>
      </c>
      <c r="C1153" s="210"/>
      <c r="D1153" s="210"/>
      <c r="E1153" s="243" t="s">
        <v>2147</v>
      </c>
      <c r="F1153" s="243" t="s">
        <v>2148</v>
      </c>
      <c r="G1153" s="231" t="s">
        <v>2149</v>
      </c>
      <c r="H1153" s="231" t="s">
        <v>2202</v>
      </c>
      <c r="I1153" s="232" t="s">
        <v>2208</v>
      </c>
      <c r="J1153" s="233" t="s">
        <v>2152</v>
      </c>
      <c r="K1153" s="212" t="s">
        <v>2209</v>
      </c>
      <c r="L1153" s="214" t="s">
        <v>173</v>
      </c>
      <c r="M1153" s="215">
        <v>103733</v>
      </c>
      <c r="N1153" s="241">
        <v>115013</v>
      </c>
      <c r="O1153" s="241"/>
      <c r="P1153" s="241"/>
      <c r="Q1153" s="242" t="s">
        <v>2154</v>
      </c>
      <c r="R1153" s="219">
        <f t="shared" si="17"/>
        <v>56027</v>
      </c>
    </row>
    <row r="1154" spans="1:18">
      <c r="A1154" s="208">
        <v>19002142</v>
      </c>
      <c r="B1154" s="209">
        <v>20002153</v>
      </c>
      <c r="C1154" s="210"/>
      <c r="D1154" s="210"/>
      <c r="E1154" s="243" t="s">
        <v>2147</v>
      </c>
      <c r="F1154" s="243" t="s">
        <v>2148</v>
      </c>
      <c r="G1154" s="231" t="s">
        <v>2149</v>
      </c>
      <c r="H1154" s="231" t="s">
        <v>2202</v>
      </c>
      <c r="I1154" s="232" t="s">
        <v>2208</v>
      </c>
      <c r="J1154" s="233" t="s">
        <v>2155</v>
      </c>
      <c r="K1154" s="212" t="s">
        <v>2210</v>
      </c>
      <c r="L1154" s="214" t="s">
        <v>173</v>
      </c>
      <c r="M1154" s="215">
        <v>31118</v>
      </c>
      <c r="N1154" s="241">
        <v>34502</v>
      </c>
      <c r="O1154" s="241"/>
      <c r="P1154" s="241"/>
      <c r="Q1154" s="242" t="s">
        <v>2154</v>
      </c>
      <c r="R1154" s="219">
        <f t="shared" si="17"/>
        <v>16807</v>
      </c>
    </row>
    <row r="1155" spans="1:18">
      <c r="A1155" s="244">
        <v>19002979</v>
      </c>
      <c r="B1155" s="209">
        <v>20002154</v>
      </c>
      <c r="C1155" s="210"/>
      <c r="D1155" s="210"/>
      <c r="E1155" s="243" t="s">
        <v>2147</v>
      </c>
      <c r="F1155" s="243" t="s">
        <v>2148</v>
      </c>
      <c r="G1155" s="231" t="s">
        <v>2149</v>
      </c>
      <c r="H1155" s="231" t="s">
        <v>2202</v>
      </c>
      <c r="I1155" s="232" t="s">
        <v>2208</v>
      </c>
      <c r="J1155" s="233" t="s">
        <v>2158</v>
      </c>
      <c r="K1155" s="212" t="s">
        <v>2211</v>
      </c>
      <c r="L1155" s="214" t="s">
        <v>173</v>
      </c>
      <c r="M1155" s="215">
        <v>82984</v>
      </c>
      <c r="N1155" s="241">
        <v>92009</v>
      </c>
      <c r="O1155" s="241"/>
      <c r="P1155" s="241"/>
      <c r="Q1155" s="242" t="s">
        <v>2154</v>
      </c>
      <c r="R1155" s="219">
        <f t="shared" ref="R1155:R1218" si="18">IF(Q1155="유지보수",INT(N1155*$T$2*$T$3),IF(Q1155="단순정비",INT(N1155*$T$2*$T$4),IF(Q1155="지장전주",INT(N1155*$T$2*$T$5),"")))</f>
        <v>44821</v>
      </c>
    </row>
    <row r="1156" spans="1:18">
      <c r="A1156" s="208">
        <v>19002143</v>
      </c>
      <c r="B1156" s="209">
        <v>20002155</v>
      </c>
      <c r="C1156" s="210"/>
      <c r="D1156" s="210"/>
      <c r="E1156" s="243" t="s">
        <v>2147</v>
      </c>
      <c r="F1156" s="243" t="s">
        <v>2148</v>
      </c>
      <c r="G1156" s="231" t="s">
        <v>2149</v>
      </c>
      <c r="H1156" s="231" t="s">
        <v>2202</v>
      </c>
      <c r="I1156" s="232" t="s">
        <v>2208</v>
      </c>
      <c r="J1156" s="233" t="s">
        <v>97</v>
      </c>
      <c r="K1156" s="212" t="s">
        <v>2212</v>
      </c>
      <c r="L1156" s="214" t="s">
        <v>173</v>
      </c>
      <c r="M1156" s="215">
        <v>186724</v>
      </c>
      <c r="N1156" s="241">
        <v>207026</v>
      </c>
      <c r="O1156" s="241"/>
      <c r="P1156" s="241"/>
      <c r="Q1156" s="242" t="s">
        <v>2154</v>
      </c>
      <c r="R1156" s="219">
        <f t="shared" si="18"/>
        <v>100850</v>
      </c>
    </row>
    <row r="1157" spans="1:18">
      <c r="A1157" s="208">
        <v>19002144</v>
      </c>
      <c r="B1157" s="209">
        <v>20002156</v>
      </c>
      <c r="C1157" s="210"/>
      <c r="D1157" s="210"/>
      <c r="E1157" s="243" t="s">
        <v>2147</v>
      </c>
      <c r="F1157" s="243" t="s">
        <v>2148</v>
      </c>
      <c r="G1157" s="231" t="s">
        <v>2149</v>
      </c>
      <c r="H1157" s="231" t="s">
        <v>2202</v>
      </c>
      <c r="I1157" s="232" t="s">
        <v>2213</v>
      </c>
      <c r="J1157" s="233" t="s">
        <v>2152</v>
      </c>
      <c r="K1157" s="212" t="s">
        <v>2214</v>
      </c>
      <c r="L1157" s="214" t="s">
        <v>173</v>
      </c>
      <c r="M1157" s="215">
        <v>217070</v>
      </c>
      <c r="N1157" s="241">
        <v>239929</v>
      </c>
      <c r="O1157" s="241"/>
      <c r="P1157" s="241"/>
      <c r="Q1157" s="242" t="s">
        <v>2154</v>
      </c>
      <c r="R1157" s="219">
        <f t="shared" si="18"/>
        <v>116879</v>
      </c>
    </row>
    <row r="1158" spans="1:18">
      <c r="A1158" s="208">
        <v>19002145</v>
      </c>
      <c r="B1158" s="209">
        <v>20002157</v>
      </c>
      <c r="C1158" s="210"/>
      <c r="D1158" s="210"/>
      <c r="E1158" s="243" t="s">
        <v>2147</v>
      </c>
      <c r="F1158" s="243" t="s">
        <v>2148</v>
      </c>
      <c r="G1158" s="231" t="s">
        <v>2149</v>
      </c>
      <c r="H1158" s="231" t="s">
        <v>2202</v>
      </c>
      <c r="I1158" s="232" t="s">
        <v>2213</v>
      </c>
      <c r="J1158" s="233" t="s">
        <v>2155</v>
      </c>
      <c r="K1158" s="212" t="s">
        <v>2215</v>
      </c>
      <c r="L1158" s="214" t="s">
        <v>173</v>
      </c>
      <c r="M1158" s="215">
        <v>65117</v>
      </c>
      <c r="N1158" s="241">
        <v>71976</v>
      </c>
      <c r="O1158" s="241"/>
      <c r="P1158" s="241"/>
      <c r="Q1158" s="242" t="s">
        <v>2154</v>
      </c>
      <c r="R1158" s="219">
        <f t="shared" si="18"/>
        <v>35062</v>
      </c>
    </row>
    <row r="1159" spans="1:18">
      <c r="A1159" s="244">
        <v>19002980</v>
      </c>
      <c r="B1159" s="209">
        <v>20002158</v>
      </c>
      <c r="C1159" s="210"/>
      <c r="D1159" s="210"/>
      <c r="E1159" s="243" t="s">
        <v>2147</v>
      </c>
      <c r="F1159" s="243" t="s">
        <v>2148</v>
      </c>
      <c r="G1159" s="231" t="s">
        <v>2149</v>
      </c>
      <c r="H1159" s="231" t="s">
        <v>2202</v>
      </c>
      <c r="I1159" s="232" t="s">
        <v>2213</v>
      </c>
      <c r="J1159" s="233" t="s">
        <v>2158</v>
      </c>
      <c r="K1159" s="212" t="s">
        <v>2216</v>
      </c>
      <c r="L1159" s="214" t="s">
        <v>173</v>
      </c>
      <c r="M1159" s="215">
        <v>173657</v>
      </c>
      <c r="N1159" s="241">
        <v>191942</v>
      </c>
      <c r="O1159" s="241"/>
      <c r="P1159" s="241"/>
      <c r="Q1159" s="242" t="s">
        <v>2154</v>
      </c>
      <c r="R1159" s="219">
        <f t="shared" si="18"/>
        <v>93502</v>
      </c>
    </row>
    <row r="1160" spans="1:18">
      <c r="A1160" s="208">
        <v>19002146</v>
      </c>
      <c r="B1160" s="209">
        <v>20002159</v>
      </c>
      <c r="C1160" s="210"/>
      <c r="D1160" s="210"/>
      <c r="E1160" s="243" t="s">
        <v>2147</v>
      </c>
      <c r="F1160" s="243" t="s">
        <v>2148</v>
      </c>
      <c r="G1160" s="231" t="s">
        <v>2149</v>
      </c>
      <c r="H1160" s="231" t="s">
        <v>2202</v>
      </c>
      <c r="I1160" s="232" t="s">
        <v>2213</v>
      </c>
      <c r="J1160" s="233" t="s">
        <v>97</v>
      </c>
      <c r="K1160" s="212" t="s">
        <v>2217</v>
      </c>
      <c r="L1160" s="214" t="s">
        <v>173</v>
      </c>
      <c r="M1160" s="215">
        <v>390730</v>
      </c>
      <c r="N1160" s="241">
        <v>431874</v>
      </c>
      <c r="O1160" s="241"/>
      <c r="P1160" s="241"/>
      <c r="Q1160" s="242" t="s">
        <v>2154</v>
      </c>
      <c r="R1160" s="219">
        <f t="shared" si="18"/>
        <v>210383</v>
      </c>
    </row>
    <row r="1161" spans="1:18">
      <c r="A1161" s="208">
        <v>19002147</v>
      </c>
      <c r="B1161" s="209">
        <v>20002160</v>
      </c>
      <c r="C1161" s="210"/>
      <c r="D1161" s="210"/>
      <c r="E1161" s="243" t="s">
        <v>2147</v>
      </c>
      <c r="F1161" s="243" t="s">
        <v>2148</v>
      </c>
      <c r="G1161" s="231" t="s">
        <v>2149</v>
      </c>
      <c r="H1161" s="247" t="s">
        <v>2202</v>
      </c>
      <c r="I1161" s="248" t="s">
        <v>2218</v>
      </c>
      <c r="J1161" s="233" t="s">
        <v>2152</v>
      </c>
      <c r="K1161" s="212" t="s">
        <v>2219</v>
      </c>
      <c r="L1161" s="214" t="s">
        <v>2220</v>
      </c>
      <c r="M1161" s="215">
        <v>103733</v>
      </c>
      <c r="N1161" s="241">
        <v>115013</v>
      </c>
      <c r="O1161" s="241"/>
      <c r="P1161" s="241"/>
      <c r="Q1161" s="242" t="s">
        <v>2154</v>
      </c>
      <c r="R1161" s="219">
        <f t="shared" si="18"/>
        <v>56027</v>
      </c>
    </row>
    <row r="1162" spans="1:18">
      <c r="A1162" s="208">
        <v>19002148</v>
      </c>
      <c r="B1162" s="209">
        <v>20002161</v>
      </c>
      <c r="C1162" s="210"/>
      <c r="D1162" s="210"/>
      <c r="E1162" s="243" t="s">
        <v>2147</v>
      </c>
      <c r="F1162" s="243" t="s">
        <v>2148</v>
      </c>
      <c r="G1162" s="231" t="s">
        <v>2149</v>
      </c>
      <c r="H1162" s="231" t="s">
        <v>790</v>
      </c>
      <c r="I1162" s="232" t="s">
        <v>790</v>
      </c>
      <c r="J1162" s="233" t="s">
        <v>2152</v>
      </c>
      <c r="K1162" s="212" t="s">
        <v>2221</v>
      </c>
      <c r="L1162" s="214" t="s">
        <v>173</v>
      </c>
      <c r="M1162" s="215">
        <v>141031</v>
      </c>
      <c r="N1162" s="241">
        <v>152735</v>
      </c>
      <c r="O1162" s="241"/>
      <c r="P1162" s="241"/>
      <c r="Q1162" s="242" t="s">
        <v>2154</v>
      </c>
      <c r="R1162" s="219">
        <f t="shared" si="18"/>
        <v>74403</v>
      </c>
    </row>
    <row r="1163" spans="1:18">
      <c r="A1163" s="208">
        <v>19002149</v>
      </c>
      <c r="B1163" s="209">
        <v>20002162</v>
      </c>
      <c r="C1163" s="210"/>
      <c r="D1163" s="210"/>
      <c r="E1163" s="243" t="s">
        <v>2147</v>
      </c>
      <c r="F1163" s="243" t="s">
        <v>2148</v>
      </c>
      <c r="G1163" s="231" t="s">
        <v>2149</v>
      </c>
      <c r="H1163" s="247" t="s">
        <v>790</v>
      </c>
      <c r="I1163" s="248" t="s">
        <v>790</v>
      </c>
      <c r="J1163" s="233" t="s">
        <v>2155</v>
      </c>
      <c r="K1163" s="212" t="s">
        <v>2222</v>
      </c>
      <c r="L1163" s="214" t="s">
        <v>173</v>
      </c>
      <c r="M1163" s="215">
        <v>42305</v>
      </c>
      <c r="N1163" s="241">
        <v>45818</v>
      </c>
      <c r="O1163" s="241"/>
      <c r="P1163" s="241"/>
      <c r="Q1163" s="242" t="s">
        <v>2154</v>
      </c>
      <c r="R1163" s="219">
        <f t="shared" si="18"/>
        <v>22319</v>
      </c>
    </row>
    <row r="1164" spans="1:18">
      <c r="A1164" s="244">
        <v>19002981</v>
      </c>
      <c r="B1164" s="209">
        <v>20002163</v>
      </c>
      <c r="C1164" s="210"/>
      <c r="D1164" s="210"/>
      <c r="E1164" s="243" t="s">
        <v>2147</v>
      </c>
      <c r="F1164" s="243" t="s">
        <v>2148</v>
      </c>
      <c r="G1164" s="231" t="s">
        <v>2149</v>
      </c>
      <c r="H1164" s="247" t="s">
        <v>790</v>
      </c>
      <c r="I1164" s="248" t="s">
        <v>790</v>
      </c>
      <c r="J1164" s="233" t="s">
        <v>2158</v>
      </c>
      <c r="K1164" s="212" t="s">
        <v>2223</v>
      </c>
      <c r="L1164" s="214" t="s">
        <v>173</v>
      </c>
      <c r="M1164" s="215">
        <v>112823</v>
      </c>
      <c r="N1164" s="241">
        <v>122187</v>
      </c>
      <c r="O1164" s="241"/>
      <c r="P1164" s="241"/>
      <c r="Q1164" s="242" t="s">
        <v>2154</v>
      </c>
      <c r="R1164" s="219">
        <f t="shared" si="18"/>
        <v>59522</v>
      </c>
    </row>
    <row r="1165" spans="1:18">
      <c r="A1165" s="208">
        <v>19002150</v>
      </c>
      <c r="B1165" s="209">
        <v>20002164</v>
      </c>
      <c r="C1165" s="210"/>
      <c r="D1165" s="210"/>
      <c r="E1165" s="243" t="s">
        <v>2147</v>
      </c>
      <c r="F1165" s="243" t="s">
        <v>2148</v>
      </c>
      <c r="G1165" s="231" t="s">
        <v>2149</v>
      </c>
      <c r="H1165" s="247" t="s">
        <v>790</v>
      </c>
      <c r="I1165" s="248" t="s">
        <v>790</v>
      </c>
      <c r="J1165" s="233" t="s">
        <v>97</v>
      </c>
      <c r="K1165" s="212" t="s">
        <v>2224</v>
      </c>
      <c r="L1165" s="214" t="s">
        <v>173</v>
      </c>
      <c r="M1165" s="215">
        <v>253858</v>
      </c>
      <c r="N1165" s="241">
        <v>274923</v>
      </c>
      <c r="O1165" s="241"/>
      <c r="P1165" s="241"/>
      <c r="Q1165" s="242" t="s">
        <v>2154</v>
      </c>
      <c r="R1165" s="219">
        <f t="shared" si="18"/>
        <v>133925</v>
      </c>
    </row>
    <row r="1166" spans="1:18">
      <c r="A1166" s="208">
        <v>19002151</v>
      </c>
      <c r="B1166" s="209">
        <v>20002165</v>
      </c>
      <c r="C1166" s="210"/>
      <c r="D1166" s="210"/>
      <c r="E1166" s="243" t="s">
        <v>2147</v>
      </c>
      <c r="F1166" s="243" t="s">
        <v>2148</v>
      </c>
      <c r="G1166" s="231" t="s">
        <v>2149</v>
      </c>
      <c r="H1166" s="247" t="s">
        <v>790</v>
      </c>
      <c r="I1166" s="248" t="s">
        <v>2225</v>
      </c>
      <c r="J1166" s="233" t="s">
        <v>2152</v>
      </c>
      <c r="K1166" s="212" t="s">
        <v>2226</v>
      </c>
      <c r="L1166" s="214" t="s">
        <v>173</v>
      </c>
      <c r="M1166" s="215">
        <v>26777</v>
      </c>
      <c r="N1166" s="241">
        <v>29443</v>
      </c>
      <c r="O1166" s="241"/>
      <c r="P1166" s="241"/>
      <c r="Q1166" s="242" t="s">
        <v>2154</v>
      </c>
      <c r="R1166" s="219">
        <f t="shared" si="18"/>
        <v>14342</v>
      </c>
    </row>
    <row r="1167" spans="1:18">
      <c r="A1167" s="208">
        <v>19002152</v>
      </c>
      <c r="B1167" s="209">
        <v>20002166</v>
      </c>
      <c r="C1167" s="210"/>
      <c r="D1167" s="210"/>
      <c r="E1167" s="243" t="s">
        <v>2147</v>
      </c>
      <c r="F1167" s="243" t="s">
        <v>2148</v>
      </c>
      <c r="G1167" s="231" t="s">
        <v>2149</v>
      </c>
      <c r="H1167" s="247" t="s">
        <v>790</v>
      </c>
      <c r="I1167" s="248" t="s">
        <v>2225</v>
      </c>
      <c r="J1167" s="233" t="s">
        <v>2155</v>
      </c>
      <c r="K1167" s="212" t="s">
        <v>2227</v>
      </c>
      <c r="L1167" s="214" t="s">
        <v>173</v>
      </c>
      <c r="M1167" s="215">
        <v>8029</v>
      </c>
      <c r="N1167" s="241">
        <v>8833</v>
      </c>
      <c r="O1167" s="241"/>
      <c r="P1167" s="241"/>
      <c r="Q1167" s="242" t="s">
        <v>2154</v>
      </c>
      <c r="R1167" s="219">
        <f t="shared" si="18"/>
        <v>4302</v>
      </c>
    </row>
    <row r="1168" spans="1:18">
      <c r="A1168" s="244">
        <v>19002982</v>
      </c>
      <c r="B1168" s="209">
        <v>20002167</v>
      </c>
      <c r="C1168" s="210"/>
      <c r="D1168" s="210"/>
      <c r="E1168" s="243" t="s">
        <v>2147</v>
      </c>
      <c r="F1168" s="243" t="s">
        <v>2148</v>
      </c>
      <c r="G1168" s="231" t="s">
        <v>2149</v>
      </c>
      <c r="H1168" s="247" t="s">
        <v>790</v>
      </c>
      <c r="I1168" s="248" t="s">
        <v>2225</v>
      </c>
      <c r="J1168" s="233" t="s">
        <v>2158</v>
      </c>
      <c r="K1168" s="212" t="s">
        <v>2228</v>
      </c>
      <c r="L1168" s="214" t="s">
        <v>173</v>
      </c>
      <c r="M1168" s="215">
        <v>21422</v>
      </c>
      <c r="N1168" s="241">
        <v>23555</v>
      </c>
      <c r="O1168" s="241"/>
      <c r="P1168" s="241"/>
      <c r="Q1168" s="242" t="s">
        <v>2154</v>
      </c>
      <c r="R1168" s="219">
        <f t="shared" si="18"/>
        <v>11474</v>
      </c>
    </row>
    <row r="1169" spans="1:18">
      <c r="A1169" s="208">
        <v>19002153</v>
      </c>
      <c r="B1169" s="209">
        <v>20002168</v>
      </c>
      <c r="C1169" s="210"/>
      <c r="D1169" s="210"/>
      <c r="E1169" s="243" t="s">
        <v>2147</v>
      </c>
      <c r="F1169" s="243" t="s">
        <v>2148</v>
      </c>
      <c r="G1169" s="231" t="s">
        <v>2149</v>
      </c>
      <c r="H1169" s="247" t="s">
        <v>790</v>
      </c>
      <c r="I1169" s="248" t="s">
        <v>2225</v>
      </c>
      <c r="J1169" s="233" t="s">
        <v>97</v>
      </c>
      <c r="K1169" s="212" t="s">
        <v>2229</v>
      </c>
      <c r="L1169" s="214" t="s">
        <v>173</v>
      </c>
      <c r="M1169" s="215">
        <v>48199</v>
      </c>
      <c r="N1169" s="241">
        <v>53002</v>
      </c>
      <c r="O1169" s="241"/>
      <c r="P1169" s="241"/>
      <c r="Q1169" s="242" t="s">
        <v>2154</v>
      </c>
      <c r="R1169" s="219">
        <f t="shared" si="18"/>
        <v>25819</v>
      </c>
    </row>
    <row r="1170" spans="1:18">
      <c r="A1170" s="208">
        <v>19002154</v>
      </c>
      <c r="B1170" s="209">
        <v>20002169</v>
      </c>
      <c r="C1170" s="210"/>
      <c r="D1170" s="210"/>
      <c r="E1170" s="243" t="s">
        <v>2147</v>
      </c>
      <c r="F1170" s="243" t="s">
        <v>2148</v>
      </c>
      <c r="G1170" s="231" t="s">
        <v>2149</v>
      </c>
      <c r="H1170" s="231" t="s">
        <v>790</v>
      </c>
      <c r="I1170" s="232" t="s">
        <v>2230</v>
      </c>
      <c r="J1170" s="233" t="s">
        <v>2152</v>
      </c>
      <c r="K1170" s="212" t="s">
        <v>2231</v>
      </c>
      <c r="L1170" s="214" t="s">
        <v>173</v>
      </c>
      <c r="M1170" s="215">
        <v>10110</v>
      </c>
      <c r="N1170" s="241">
        <v>10841</v>
      </c>
      <c r="O1170" s="241"/>
      <c r="P1170" s="241"/>
      <c r="Q1170" s="242" t="s">
        <v>2154</v>
      </c>
      <c r="R1170" s="219">
        <f t="shared" si="18"/>
        <v>5281</v>
      </c>
    </row>
    <row r="1171" spans="1:18">
      <c r="A1171" s="208">
        <v>19002155</v>
      </c>
      <c r="B1171" s="209">
        <v>20002170</v>
      </c>
      <c r="C1171" s="210"/>
      <c r="D1171" s="210"/>
      <c r="E1171" s="243" t="s">
        <v>2147</v>
      </c>
      <c r="F1171" s="243" t="s">
        <v>2148</v>
      </c>
      <c r="G1171" s="231" t="s">
        <v>2149</v>
      </c>
      <c r="H1171" s="231" t="s">
        <v>790</v>
      </c>
      <c r="I1171" s="232" t="s">
        <v>2230</v>
      </c>
      <c r="J1171" s="233" t="s">
        <v>2155</v>
      </c>
      <c r="K1171" s="212" t="s">
        <v>2232</v>
      </c>
      <c r="L1171" s="214" t="s">
        <v>173</v>
      </c>
      <c r="M1171" s="215">
        <v>5054</v>
      </c>
      <c r="N1171" s="241">
        <v>5420</v>
      </c>
      <c r="O1171" s="241"/>
      <c r="P1171" s="241"/>
      <c r="Q1171" s="242" t="s">
        <v>2154</v>
      </c>
      <c r="R1171" s="219">
        <f t="shared" si="18"/>
        <v>2640</v>
      </c>
    </row>
    <row r="1172" spans="1:18">
      <c r="A1172" s="244">
        <v>19002983</v>
      </c>
      <c r="B1172" s="209">
        <v>20002171</v>
      </c>
      <c r="C1172" s="210"/>
      <c r="D1172" s="210"/>
      <c r="E1172" s="243" t="s">
        <v>2147</v>
      </c>
      <c r="F1172" s="243" t="s">
        <v>2148</v>
      </c>
      <c r="G1172" s="231" t="s">
        <v>2149</v>
      </c>
      <c r="H1172" s="231" t="s">
        <v>790</v>
      </c>
      <c r="I1172" s="232" t="s">
        <v>2230</v>
      </c>
      <c r="J1172" s="233" t="s">
        <v>2158</v>
      </c>
      <c r="K1172" s="212" t="s">
        <v>2233</v>
      </c>
      <c r="L1172" s="214" t="s">
        <v>173</v>
      </c>
      <c r="M1172" s="215">
        <v>8087</v>
      </c>
      <c r="N1172" s="241">
        <v>8673</v>
      </c>
      <c r="O1172" s="241"/>
      <c r="P1172" s="241"/>
      <c r="Q1172" s="242" t="s">
        <v>2154</v>
      </c>
      <c r="R1172" s="219">
        <f t="shared" si="18"/>
        <v>4224</v>
      </c>
    </row>
    <row r="1173" spans="1:18">
      <c r="A1173" s="208">
        <v>19002156</v>
      </c>
      <c r="B1173" s="209">
        <v>20002172</v>
      </c>
      <c r="C1173" s="210"/>
      <c r="D1173" s="210"/>
      <c r="E1173" s="243" t="s">
        <v>2147</v>
      </c>
      <c r="F1173" s="243" t="s">
        <v>2148</v>
      </c>
      <c r="G1173" s="231" t="s">
        <v>2149</v>
      </c>
      <c r="H1173" s="231" t="s">
        <v>790</v>
      </c>
      <c r="I1173" s="232" t="s">
        <v>2230</v>
      </c>
      <c r="J1173" s="233" t="s">
        <v>97</v>
      </c>
      <c r="K1173" s="212" t="s">
        <v>2234</v>
      </c>
      <c r="L1173" s="214" t="s">
        <v>173</v>
      </c>
      <c r="M1173" s="215">
        <v>18202</v>
      </c>
      <c r="N1173" s="241">
        <v>19518</v>
      </c>
      <c r="O1173" s="241"/>
      <c r="P1173" s="241"/>
      <c r="Q1173" s="242" t="s">
        <v>2154</v>
      </c>
      <c r="R1173" s="219">
        <f t="shared" si="18"/>
        <v>9507</v>
      </c>
    </row>
    <row r="1174" spans="1:18">
      <c r="A1174" s="208">
        <v>19002157</v>
      </c>
      <c r="B1174" s="209">
        <v>20002173</v>
      </c>
      <c r="C1174" s="210"/>
      <c r="D1174" s="210"/>
      <c r="E1174" s="243" t="s">
        <v>2147</v>
      </c>
      <c r="F1174" s="243" t="s">
        <v>2148</v>
      </c>
      <c r="G1174" s="231" t="s">
        <v>2149</v>
      </c>
      <c r="H1174" s="231" t="s">
        <v>2235</v>
      </c>
      <c r="I1174" s="232" t="s">
        <v>2236</v>
      </c>
      <c r="J1174" s="233" t="s">
        <v>2152</v>
      </c>
      <c r="K1174" s="212" t="s">
        <v>2237</v>
      </c>
      <c r="L1174" s="214" t="s">
        <v>173</v>
      </c>
      <c r="M1174" s="215">
        <v>563674</v>
      </c>
      <c r="N1174" s="241">
        <v>606588</v>
      </c>
      <c r="O1174" s="241"/>
      <c r="P1174" s="241"/>
      <c r="Q1174" s="242" t="s">
        <v>2154</v>
      </c>
      <c r="R1174" s="219">
        <f t="shared" si="18"/>
        <v>295493</v>
      </c>
    </row>
    <row r="1175" spans="1:18">
      <c r="A1175" s="208">
        <v>19002158</v>
      </c>
      <c r="B1175" s="209">
        <v>20002174</v>
      </c>
      <c r="C1175" s="210"/>
      <c r="D1175" s="210"/>
      <c r="E1175" s="243" t="s">
        <v>2147</v>
      </c>
      <c r="F1175" s="243" t="s">
        <v>2148</v>
      </c>
      <c r="G1175" s="231" t="s">
        <v>2149</v>
      </c>
      <c r="H1175" s="231" t="s">
        <v>2235</v>
      </c>
      <c r="I1175" s="232" t="s">
        <v>2236</v>
      </c>
      <c r="J1175" s="233" t="s">
        <v>2155</v>
      </c>
      <c r="K1175" s="212" t="s">
        <v>2238</v>
      </c>
      <c r="L1175" s="214" t="s">
        <v>173</v>
      </c>
      <c r="M1175" s="215">
        <v>169100</v>
      </c>
      <c r="N1175" s="241">
        <v>181974</v>
      </c>
      <c r="O1175" s="241"/>
      <c r="P1175" s="241"/>
      <c r="Q1175" s="242" t="s">
        <v>2154</v>
      </c>
      <c r="R1175" s="219">
        <f t="shared" si="18"/>
        <v>88646</v>
      </c>
    </row>
    <row r="1176" spans="1:18">
      <c r="A1176" s="244">
        <v>19002984</v>
      </c>
      <c r="B1176" s="209">
        <v>20002175</v>
      </c>
      <c r="C1176" s="210"/>
      <c r="D1176" s="210"/>
      <c r="E1176" s="243" t="s">
        <v>2147</v>
      </c>
      <c r="F1176" s="243" t="s">
        <v>2148</v>
      </c>
      <c r="G1176" s="231" t="s">
        <v>2149</v>
      </c>
      <c r="H1176" s="231" t="s">
        <v>2235</v>
      </c>
      <c r="I1176" s="232" t="s">
        <v>2236</v>
      </c>
      <c r="J1176" s="233" t="s">
        <v>2158</v>
      </c>
      <c r="K1176" s="212" t="s">
        <v>2239</v>
      </c>
      <c r="L1176" s="214" t="s">
        <v>173</v>
      </c>
      <c r="M1176" s="215">
        <v>450938</v>
      </c>
      <c r="N1176" s="241">
        <v>485270</v>
      </c>
      <c r="O1176" s="241"/>
      <c r="P1176" s="241"/>
      <c r="Q1176" s="242" t="s">
        <v>2154</v>
      </c>
      <c r="R1176" s="219">
        <f t="shared" si="18"/>
        <v>236394</v>
      </c>
    </row>
    <row r="1177" spans="1:18">
      <c r="A1177" s="208">
        <v>19002159</v>
      </c>
      <c r="B1177" s="209">
        <v>20002176</v>
      </c>
      <c r="C1177" s="210"/>
      <c r="D1177" s="210"/>
      <c r="E1177" s="243" t="s">
        <v>2147</v>
      </c>
      <c r="F1177" s="243" t="s">
        <v>2148</v>
      </c>
      <c r="G1177" s="231" t="s">
        <v>2149</v>
      </c>
      <c r="H1177" s="231" t="s">
        <v>2235</v>
      </c>
      <c r="I1177" s="232" t="s">
        <v>2236</v>
      </c>
      <c r="J1177" s="233" t="s">
        <v>97</v>
      </c>
      <c r="K1177" s="212" t="s">
        <v>2240</v>
      </c>
      <c r="L1177" s="214" t="s">
        <v>173</v>
      </c>
      <c r="M1177" s="215">
        <v>1014615</v>
      </c>
      <c r="N1177" s="241">
        <v>1091861</v>
      </c>
      <c r="O1177" s="241"/>
      <c r="P1177" s="241"/>
      <c r="Q1177" s="242" t="s">
        <v>2154</v>
      </c>
      <c r="R1177" s="219">
        <f t="shared" si="18"/>
        <v>531889</v>
      </c>
    </row>
    <row r="1178" spans="1:18">
      <c r="A1178" s="208">
        <v>19002160</v>
      </c>
      <c r="B1178" s="209">
        <v>20002177</v>
      </c>
      <c r="C1178" s="210"/>
      <c r="D1178" s="210"/>
      <c r="E1178" s="243" t="s">
        <v>2147</v>
      </c>
      <c r="F1178" s="243" t="s">
        <v>2148</v>
      </c>
      <c r="G1178" s="231" t="s">
        <v>2149</v>
      </c>
      <c r="H1178" s="231" t="s">
        <v>2235</v>
      </c>
      <c r="I1178" s="232" t="s">
        <v>2241</v>
      </c>
      <c r="J1178" s="233" t="s">
        <v>2152</v>
      </c>
      <c r="K1178" s="212" t="s">
        <v>2242</v>
      </c>
      <c r="L1178" s="214" t="s">
        <v>173</v>
      </c>
      <c r="M1178" s="215">
        <v>21288</v>
      </c>
      <c r="N1178" s="241">
        <v>23922</v>
      </c>
      <c r="O1178" s="241"/>
      <c r="P1178" s="241"/>
      <c r="Q1178" s="242" t="s">
        <v>2154</v>
      </c>
      <c r="R1178" s="219">
        <f t="shared" si="18"/>
        <v>11653</v>
      </c>
    </row>
    <row r="1179" spans="1:18">
      <c r="A1179" s="208">
        <v>19002161</v>
      </c>
      <c r="B1179" s="209">
        <v>20002178</v>
      </c>
      <c r="C1179" s="210"/>
      <c r="D1179" s="210"/>
      <c r="E1179" s="243" t="s">
        <v>2147</v>
      </c>
      <c r="F1179" s="243" t="s">
        <v>2148</v>
      </c>
      <c r="G1179" s="231" t="s">
        <v>2149</v>
      </c>
      <c r="H1179" s="231" t="s">
        <v>2235</v>
      </c>
      <c r="I1179" s="232" t="s">
        <v>2241</v>
      </c>
      <c r="J1179" s="233" t="s">
        <v>2155</v>
      </c>
      <c r="K1179" s="212" t="s">
        <v>2243</v>
      </c>
      <c r="L1179" s="214" t="s">
        <v>173</v>
      </c>
      <c r="M1179" s="215">
        <v>6384</v>
      </c>
      <c r="N1179" s="241">
        <v>7176</v>
      </c>
      <c r="O1179" s="241"/>
      <c r="P1179" s="241"/>
      <c r="Q1179" s="242" t="s">
        <v>2154</v>
      </c>
      <c r="R1179" s="219">
        <f t="shared" si="18"/>
        <v>3495</v>
      </c>
    </row>
    <row r="1180" spans="1:18">
      <c r="A1180" s="244">
        <v>19002985</v>
      </c>
      <c r="B1180" s="209">
        <v>20002179</v>
      </c>
      <c r="C1180" s="210"/>
      <c r="D1180" s="210"/>
      <c r="E1180" s="243" t="s">
        <v>2147</v>
      </c>
      <c r="F1180" s="243" t="s">
        <v>2148</v>
      </c>
      <c r="G1180" s="231" t="s">
        <v>2149</v>
      </c>
      <c r="H1180" s="231" t="s">
        <v>2235</v>
      </c>
      <c r="I1180" s="232" t="s">
        <v>2241</v>
      </c>
      <c r="J1180" s="233" t="s">
        <v>2158</v>
      </c>
      <c r="K1180" s="212" t="s">
        <v>2244</v>
      </c>
      <c r="L1180" s="214" t="s">
        <v>173</v>
      </c>
      <c r="M1180" s="215">
        <v>17030</v>
      </c>
      <c r="N1180" s="241">
        <v>19138</v>
      </c>
      <c r="O1180" s="241"/>
      <c r="P1180" s="241"/>
      <c r="Q1180" s="242" t="s">
        <v>2154</v>
      </c>
      <c r="R1180" s="219">
        <f t="shared" si="18"/>
        <v>9322</v>
      </c>
    </row>
    <row r="1181" spans="1:18">
      <c r="A1181" s="208">
        <v>19002162</v>
      </c>
      <c r="B1181" s="209">
        <v>20002180</v>
      </c>
      <c r="C1181" s="210"/>
      <c r="D1181" s="210"/>
      <c r="E1181" s="243" t="s">
        <v>2147</v>
      </c>
      <c r="F1181" s="243" t="s">
        <v>2148</v>
      </c>
      <c r="G1181" s="231" t="s">
        <v>2149</v>
      </c>
      <c r="H1181" s="231" t="s">
        <v>2235</v>
      </c>
      <c r="I1181" s="232" t="s">
        <v>2241</v>
      </c>
      <c r="J1181" s="233" t="s">
        <v>97</v>
      </c>
      <c r="K1181" s="212" t="s">
        <v>2245</v>
      </c>
      <c r="L1181" s="214" t="s">
        <v>173</v>
      </c>
      <c r="M1181" s="215">
        <v>38321</v>
      </c>
      <c r="N1181" s="241">
        <v>43062</v>
      </c>
      <c r="O1181" s="241"/>
      <c r="P1181" s="241"/>
      <c r="Q1181" s="242" t="s">
        <v>2154</v>
      </c>
      <c r="R1181" s="219">
        <f t="shared" si="18"/>
        <v>20977</v>
      </c>
    </row>
    <row r="1182" spans="1:18">
      <c r="A1182" s="208">
        <v>19002163</v>
      </c>
      <c r="B1182" s="209">
        <v>20002181</v>
      </c>
      <c r="C1182" s="210"/>
      <c r="D1182" s="210"/>
      <c r="E1182" s="243" t="s">
        <v>2147</v>
      </c>
      <c r="F1182" s="243" t="s">
        <v>2148</v>
      </c>
      <c r="G1182" s="231" t="s">
        <v>2149</v>
      </c>
      <c r="H1182" s="231" t="s">
        <v>2235</v>
      </c>
      <c r="I1182" s="232" t="s">
        <v>2246</v>
      </c>
      <c r="J1182" s="233" t="s">
        <v>2152</v>
      </c>
      <c r="K1182" s="212" t="s">
        <v>2247</v>
      </c>
      <c r="L1182" s="214" t="s">
        <v>173</v>
      </c>
      <c r="M1182" s="215">
        <v>101542</v>
      </c>
      <c r="N1182" s="241">
        <v>109967</v>
      </c>
      <c r="O1182" s="241"/>
      <c r="P1182" s="241"/>
      <c r="Q1182" s="242" t="s">
        <v>2154</v>
      </c>
      <c r="R1182" s="219">
        <f t="shared" si="18"/>
        <v>53569</v>
      </c>
    </row>
    <row r="1183" spans="1:18">
      <c r="A1183" s="208">
        <v>19002164</v>
      </c>
      <c r="B1183" s="209">
        <v>20002182</v>
      </c>
      <c r="C1183" s="210"/>
      <c r="D1183" s="210"/>
      <c r="E1183" s="243" t="s">
        <v>2147</v>
      </c>
      <c r="F1183" s="243" t="s">
        <v>2148</v>
      </c>
      <c r="G1183" s="231" t="s">
        <v>2149</v>
      </c>
      <c r="H1183" s="231" t="s">
        <v>2235</v>
      </c>
      <c r="I1183" s="232" t="s">
        <v>2246</v>
      </c>
      <c r="J1183" s="233" t="s">
        <v>2155</v>
      </c>
      <c r="K1183" s="212" t="s">
        <v>2248</v>
      </c>
      <c r="L1183" s="214" t="s">
        <v>173</v>
      </c>
      <c r="M1183" s="215">
        <v>30460</v>
      </c>
      <c r="N1183" s="241">
        <v>32987</v>
      </c>
      <c r="O1183" s="241"/>
      <c r="P1183" s="241"/>
      <c r="Q1183" s="242" t="s">
        <v>2154</v>
      </c>
      <c r="R1183" s="219">
        <f t="shared" si="18"/>
        <v>16069</v>
      </c>
    </row>
    <row r="1184" spans="1:18">
      <c r="A1184" s="244">
        <v>19002986</v>
      </c>
      <c r="B1184" s="209">
        <v>20002183</v>
      </c>
      <c r="C1184" s="210"/>
      <c r="D1184" s="210"/>
      <c r="E1184" s="243" t="s">
        <v>2147</v>
      </c>
      <c r="F1184" s="243" t="s">
        <v>2148</v>
      </c>
      <c r="G1184" s="231" t="s">
        <v>2149</v>
      </c>
      <c r="H1184" s="231" t="s">
        <v>2235</v>
      </c>
      <c r="I1184" s="232" t="s">
        <v>2246</v>
      </c>
      <c r="J1184" s="233" t="s">
        <v>2158</v>
      </c>
      <c r="K1184" s="212" t="s">
        <v>2249</v>
      </c>
      <c r="L1184" s="214" t="s">
        <v>173</v>
      </c>
      <c r="M1184" s="215">
        <v>81231</v>
      </c>
      <c r="N1184" s="241">
        <v>87973</v>
      </c>
      <c r="O1184" s="241"/>
      <c r="P1184" s="241"/>
      <c r="Q1184" s="242" t="s">
        <v>2154</v>
      </c>
      <c r="R1184" s="219">
        <f t="shared" si="18"/>
        <v>42855</v>
      </c>
    </row>
    <row r="1185" spans="1:18">
      <c r="A1185" s="208">
        <v>19002165</v>
      </c>
      <c r="B1185" s="209">
        <v>20002184</v>
      </c>
      <c r="C1185" s="210"/>
      <c r="D1185" s="210"/>
      <c r="E1185" s="243" t="s">
        <v>2147</v>
      </c>
      <c r="F1185" s="243" t="s">
        <v>2148</v>
      </c>
      <c r="G1185" s="231" t="s">
        <v>2149</v>
      </c>
      <c r="H1185" s="231" t="s">
        <v>2235</v>
      </c>
      <c r="I1185" s="232" t="s">
        <v>2246</v>
      </c>
      <c r="J1185" s="233" t="s">
        <v>97</v>
      </c>
      <c r="K1185" s="212" t="s">
        <v>2250</v>
      </c>
      <c r="L1185" s="214" t="s">
        <v>173</v>
      </c>
      <c r="M1185" s="215">
        <v>182779</v>
      </c>
      <c r="N1185" s="241">
        <v>197944</v>
      </c>
      <c r="O1185" s="241"/>
      <c r="P1185" s="241"/>
      <c r="Q1185" s="242" t="s">
        <v>2154</v>
      </c>
      <c r="R1185" s="219">
        <f t="shared" si="18"/>
        <v>96426</v>
      </c>
    </row>
    <row r="1186" spans="1:18">
      <c r="A1186" s="208">
        <v>19002166</v>
      </c>
      <c r="B1186" s="209">
        <v>20002185</v>
      </c>
      <c r="C1186" s="210"/>
      <c r="D1186" s="210"/>
      <c r="E1186" s="243" t="s">
        <v>2147</v>
      </c>
      <c r="F1186" s="243" t="s">
        <v>2148</v>
      </c>
      <c r="G1186" s="231" t="s">
        <v>2149</v>
      </c>
      <c r="H1186" s="231" t="s">
        <v>2235</v>
      </c>
      <c r="I1186" s="232" t="s">
        <v>783</v>
      </c>
      <c r="J1186" s="233" t="s">
        <v>2152</v>
      </c>
      <c r="K1186" s="212" t="s">
        <v>2251</v>
      </c>
      <c r="L1186" s="214" t="s">
        <v>173</v>
      </c>
      <c r="M1186" s="215">
        <v>139060</v>
      </c>
      <c r="N1186" s="241">
        <v>149111</v>
      </c>
      <c r="O1186" s="241"/>
      <c r="P1186" s="241"/>
      <c r="Q1186" s="242" t="s">
        <v>2154</v>
      </c>
      <c r="R1186" s="219">
        <f t="shared" si="18"/>
        <v>72637</v>
      </c>
    </row>
    <row r="1187" spans="1:18">
      <c r="A1187" s="208">
        <v>19002167</v>
      </c>
      <c r="B1187" s="209">
        <v>20002186</v>
      </c>
      <c r="C1187" s="210"/>
      <c r="D1187" s="210"/>
      <c r="E1187" s="243" t="s">
        <v>2147</v>
      </c>
      <c r="F1187" s="243" t="s">
        <v>2148</v>
      </c>
      <c r="G1187" s="231" t="s">
        <v>2149</v>
      </c>
      <c r="H1187" s="231" t="s">
        <v>2235</v>
      </c>
      <c r="I1187" s="232" t="s">
        <v>783</v>
      </c>
      <c r="J1187" s="233" t="s">
        <v>2155</v>
      </c>
      <c r="K1187" s="212" t="s">
        <v>2252</v>
      </c>
      <c r="L1187" s="214" t="s">
        <v>173</v>
      </c>
      <c r="M1187" s="215">
        <v>69529</v>
      </c>
      <c r="N1187" s="241">
        <v>74554</v>
      </c>
      <c r="O1187" s="241"/>
      <c r="P1187" s="241"/>
      <c r="Q1187" s="242" t="s">
        <v>2154</v>
      </c>
      <c r="R1187" s="219">
        <f t="shared" si="18"/>
        <v>36318</v>
      </c>
    </row>
    <row r="1188" spans="1:18">
      <c r="A1188" s="244">
        <v>19002987</v>
      </c>
      <c r="B1188" s="209">
        <v>20002187</v>
      </c>
      <c r="C1188" s="210"/>
      <c r="D1188" s="210"/>
      <c r="E1188" s="243" t="s">
        <v>2147</v>
      </c>
      <c r="F1188" s="243" t="s">
        <v>2148</v>
      </c>
      <c r="G1188" s="231" t="s">
        <v>2149</v>
      </c>
      <c r="H1188" s="231" t="s">
        <v>2235</v>
      </c>
      <c r="I1188" s="232" t="s">
        <v>783</v>
      </c>
      <c r="J1188" s="233" t="s">
        <v>2158</v>
      </c>
      <c r="K1188" s="212" t="s">
        <v>2253</v>
      </c>
      <c r="L1188" s="214" t="s">
        <v>173</v>
      </c>
      <c r="M1188" s="215">
        <v>111247</v>
      </c>
      <c r="N1188" s="241">
        <v>119289</v>
      </c>
      <c r="O1188" s="241"/>
      <c r="P1188" s="241"/>
      <c r="Q1188" s="242" t="s">
        <v>2154</v>
      </c>
      <c r="R1188" s="219">
        <f t="shared" si="18"/>
        <v>58110</v>
      </c>
    </row>
    <row r="1189" spans="1:18">
      <c r="A1189" s="208">
        <v>19002168</v>
      </c>
      <c r="B1189" s="209">
        <v>20002188</v>
      </c>
      <c r="C1189" s="210"/>
      <c r="D1189" s="210"/>
      <c r="E1189" s="243" t="s">
        <v>2147</v>
      </c>
      <c r="F1189" s="243" t="s">
        <v>2148</v>
      </c>
      <c r="G1189" s="231" t="s">
        <v>2149</v>
      </c>
      <c r="H1189" s="231" t="s">
        <v>2235</v>
      </c>
      <c r="I1189" s="232" t="s">
        <v>783</v>
      </c>
      <c r="J1189" s="233" t="s">
        <v>97</v>
      </c>
      <c r="K1189" s="212" t="s">
        <v>2254</v>
      </c>
      <c r="L1189" s="214" t="s">
        <v>173</v>
      </c>
      <c r="M1189" s="215">
        <v>250310</v>
      </c>
      <c r="N1189" s="241">
        <v>268402</v>
      </c>
      <c r="O1189" s="241"/>
      <c r="P1189" s="241"/>
      <c r="Q1189" s="242" t="s">
        <v>2154</v>
      </c>
      <c r="R1189" s="219">
        <f t="shared" si="18"/>
        <v>130749</v>
      </c>
    </row>
    <row r="1190" spans="1:18">
      <c r="A1190" s="208">
        <v>19002169</v>
      </c>
      <c r="B1190" s="209">
        <v>20002189</v>
      </c>
      <c r="C1190" s="210"/>
      <c r="D1190" s="210"/>
      <c r="E1190" s="243" t="s">
        <v>2147</v>
      </c>
      <c r="F1190" s="243" t="s">
        <v>2148</v>
      </c>
      <c r="G1190" s="231" t="s">
        <v>2149</v>
      </c>
      <c r="H1190" s="231" t="s">
        <v>2235</v>
      </c>
      <c r="I1190" s="232" t="s">
        <v>2255</v>
      </c>
      <c r="J1190" s="233" t="s">
        <v>2152</v>
      </c>
      <c r="K1190" s="212" t="s">
        <v>2256</v>
      </c>
      <c r="L1190" s="214" t="s">
        <v>173</v>
      </c>
      <c r="M1190" s="215">
        <v>112823</v>
      </c>
      <c r="N1190" s="241">
        <v>122187</v>
      </c>
      <c r="O1190" s="241"/>
      <c r="P1190" s="241"/>
      <c r="Q1190" s="242" t="s">
        <v>2154</v>
      </c>
      <c r="R1190" s="219">
        <f t="shared" si="18"/>
        <v>59522</v>
      </c>
    </row>
    <row r="1191" spans="1:18">
      <c r="A1191" s="208">
        <v>19002170</v>
      </c>
      <c r="B1191" s="209">
        <v>20002190</v>
      </c>
      <c r="C1191" s="210"/>
      <c r="D1191" s="210"/>
      <c r="E1191" s="243" t="s">
        <v>2147</v>
      </c>
      <c r="F1191" s="243" t="s">
        <v>2148</v>
      </c>
      <c r="G1191" s="231" t="s">
        <v>2149</v>
      </c>
      <c r="H1191" s="231" t="s">
        <v>2235</v>
      </c>
      <c r="I1191" s="232" t="s">
        <v>2255</v>
      </c>
      <c r="J1191" s="233" t="s">
        <v>2155</v>
      </c>
      <c r="K1191" s="212" t="s">
        <v>2257</v>
      </c>
      <c r="L1191" s="214" t="s">
        <v>173</v>
      </c>
      <c r="M1191" s="215">
        <v>33846</v>
      </c>
      <c r="N1191" s="241">
        <v>36654</v>
      </c>
      <c r="O1191" s="241"/>
      <c r="P1191" s="241"/>
      <c r="Q1191" s="242" t="s">
        <v>2154</v>
      </c>
      <c r="R1191" s="219">
        <f t="shared" si="18"/>
        <v>17855</v>
      </c>
    </row>
    <row r="1192" spans="1:18">
      <c r="A1192" s="244">
        <v>19002988</v>
      </c>
      <c r="B1192" s="209">
        <v>20002191</v>
      </c>
      <c r="C1192" s="210"/>
      <c r="D1192" s="210"/>
      <c r="E1192" s="243" t="s">
        <v>2147</v>
      </c>
      <c r="F1192" s="243" t="s">
        <v>2148</v>
      </c>
      <c r="G1192" s="231" t="s">
        <v>2149</v>
      </c>
      <c r="H1192" s="231" t="s">
        <v>2235</v>
      </c>
      <c r="I1192" s="232" t="s">
        <v>2255</v>
      </c>
      <c r="J1192" s="233" t="s">
        <v>2158</v>
      </c>
      <c r="K1192" s="212" t="s">
        <v>2258</v>
      </c>
      <c r="L1192" s="214" t="s">
        <v>173</v>
      </c>
      <c r="M1192" s="215">
        <v>90258</v>
      </c>
      <c r="N1192" s="241">
        <v>97748</v>
      </c>
      <c r="O1192" s="241"/>
      <c r="P1192" s="241"/>
      <c r="Q1192" s="242" t="s">
        <v>2154</v>
      </c>
      <c r="R1192" s="219">
        <f t="shared" si="18"/>
        <v>47616</v>
      </c>
    </row>
    <row r="1193" spans="1:18">
      <c r="A1193" s="208">
        <v>19002171</v>
      </c>
      <c r="B1193" s="209">
        <v>20002192</v>
      </c>
      <c r="C1193" s="210"/>
      <c r="D1193" s="210"/>
      <c r="E1193" s="243" t="s">
        <v>2147</v>
      </c>
      <c r="F1193" s="243" t="s">
        <v>2148</v>
      </c>
      <c r="G1193" s="231" t="s">
        <v>2149</v>
      </c>
      <c r="H1193" s="231" t="s">
        <v>2235</v>
      </c>
      <c r="I1193" s="232" t="s">
        <v>2255</v>
      </c>
      <c r="J1193" s="233" t="s">
        <v>97</v>
      </c>
      <c r="K1193" s="212" t="s">
        <v>2259</v>
      </c>
      <c r="L1193" s="214" t="s">
        <v>173</v>
      </c>
      <c r="M1193" s="215">
        <v>203086</v>
      </c>
      <c r="N1193" s="241">
        <v>219936</v>
      </c>
      <c r="O1193" s="241"/>
      <c r="P1193" s="241"/>
      <c r="Q1193" s="242" t="s">
        <v>2154</v>
      </c>
      <c r="R1193" s="219">
        <f t="shared" si="18"/>
        <v>107139</v>
      </c>
    </row>
    <row r="1194" spans="1:18">
      <c r="A1194" s="208">
        <v>19002172</v>
      </c>
      <c r="B1194" s="209">
        <v>20002193</v>
      </c>
      <c r="C1194" s="210"/>
      <c r="D1194" s="210"/>
      <c r="E1194" s="243" t="s">
        <v>2147</v>
      </c>
      <c r="F1194" s="243" t="s">
        <v>2148</v>
      </c>
      <c r="G1194" s="231" t="s">
        <v>2149</v>
      </c>
      <c r="H1194" s="231" t="s">
        <v>2235</v>
      </c>
      <c r="I1194" s="232" t="s">
        <v>2260</v>
      </c>
      <c r="J1194" s="233" t="s">
        <v>2152</v>
      </c>
      <c r="K1194" s="212" t="s">
        <v>2261</v>
      </c>
      <c r="L1194" s="214" t="s">
        <v>2220</v>
      </c>
      <c r="M1194" s="215">
        <v>46800</v>
      </c>
      <c r="N1194" s="241">
        <v>50507</v>
      </c>
      <c r="O1194" s="241"/>
      <c r="P1194" s="241"/>
      <c r="Q1194" s="242" t="s">
        <v>2154</v>
      </c>
      <c r="R1194" s="219">
        <f t="shared" si="18"/>
        <v>24603</v>
      </c>
    </row>
    <row r="1195" spans="1:18">
      <c r="A1195" s="208">
        <v>19002173</v>
      </c>
      <c r="B1195" s="209">
        <v>20002194</v>
      </c>
      <c r="C1195" s="210"/>
      <c r="D1195" s="210"/>
      <c r="E1195" s="243" t="s">
        <v>2147</v>
      </c>
      <c r="F1195" s="243" t="s">
        <v>2148</v>
      </c>
      <c r="G1195" s="231" t="s">
        <v>2149</v>
      </c>
      <c r="H1195" s="231" t="s">
        <v>2235</v>
      </c>
      <c r="I1195" s="232" t="s">
        <v>2260</v>
      </c>
      <c r="J1195" s="233" t="s">
        <v>2155</v>
      </c>
      <c r="K1195" s="212" t="s">
        <v>2262</v>
      </c>
      <c r="L1195" s="214" t="s">
        <v>173</v>
      </c>
      <c r="M1195" s="215">
        <v>23397</v>
      </c>
      <c r="N1195" s="241">
        <v>25251</v>
      </c>
      <c r="O1195" s="241"/>
      <c r="P1195" s="241"/>
      <c r="Q1195" s="242" t="s">
        <v>2154</v>
      </c>
      <c r="R1195" s="219">
        <f t="shared" si="18"/>
        <v>12300</v>
      </c>
    </row>
    <row r="1196" spans="1:18">
      <c r="A1196" s="244">
        <v>19002989</v>
      </c>
      <c r="B1196" s="209">
        <v>20002195</v>
      </c>
      <c r="C1196" s="210"/>
      <c r="D1196" s="210"/>
      <c r="E1196" s="243" t="s">
        <v>2147</v>
      </c>
      <c r="F1196" s="243" t="s">
        <v>2148</v>
      </c>
      <c r="G1196" s="231" t="s">
        <v>2149</v>
      </c>
      <c r="H1196" s="231" t="s">
        <v>2235</v>
      </c>
      <c r="I1196" s="232" t="s">
        <v>2260</v>
      </c>
      <c r="J1196" s="233" t="s">
        <v>2158</v>
      </c>
      <c r="K1196" s="212" t="s">
        <v>2263</v>
      </c>
      <c r="L1196" s="214" t="s">
        <v>173</v>
      </c>
      <c r="M1196" s="215">
        <v>37439</v>
      </c>
      <c r="N1196" s="241">
        <v>40405</v>
      </c>
      <c r="O1196" s="241"/>
      <c r="P1196" s="241"/>
      <c r="Q1196" s="242" t="s">
        <v>2154</v>
      </c>
      <c r="R1196" s="219">
        <f t="shared" si="18"/>
        <v>19682</v>
      </c>
    </row>
    <row r="1197" spans="1:18">
      <c r="A1197" s="208">
        <v>19002174</v>
      </c>
      <c r="B1197" s="209">
        <v>20002196</v>
      </c>
      <c r="C1197" s="210"/>
      <c r="D1197" s="210"/>
      <c r="E1197" s="243" t="s">
        <v>2147</v>
      </c>
      <c r="F1197" s="243" t="s">
        <v>2148</v>
      </c>
      <c r="G1197" s="231" t="s">
        <v>2149</v>
      </c>
      <c r="H1197" s="231" t="s">
        <v>2235</v>
      </c>
      <c r="I1197" s="232" t="s">
        <v>2264</v>
      </c>
      <c r="J1197" s="233" t="s">
        <v>2152</v>
      </c>
      <c r="K1197" s="212" t="s">
        <v>2265</v>
      </c>
      <c r="L1197" s="214" t="s">
        <v>2220</v>
      </c>
      <c r="M1197" s="215">
        <v>56159</v>
      </c>
      <c r="N1197" s="241">
        <v>60607</v>
      </c>
      <c r="O1197" s="241"/>
      <c r="P1197" s="241"/>
      <c r="Q1197" s="242" t="s">
        <v>2154</v>
      </c>
      <c r="R1197" s="219">
        <f t="shared" si="18"/>
        <v>29524</v>
      </c>
    </row>
    <row r="1198" spans="1:18">
      <c r="A1198" s="208">
        <v>19002175</v>
      </c>
      <c r="B1198" s="209">
        <v>20002197</v>
      </c>
      <c r="C1198" s="210"/>
      <c r="D1198" s="210"/>
      <c r="E1198" s="243" t="s">
        <v>2147</v>
      </c>
      <c r="F1198" s="243" t="s">
        <v>2148</v>
      </c>
      <c r="G1198" s="231" t="s">
        <v>2149</v>
      </c>
      <c r="H1198" s="231" t="s">
        <v>2235</v>
      </c>
      <c r="I1198" s="232" t="s">
        <v>2264</v>
      </c>
      <c r="J1198" s="233" t="s">
        <v>2155</v>
      </c>
      <c r="K1198" s="212" t="s">
        <v>2266</v>
      </c>
      <c r="L1198" s="214" t="s">
        <v>2220</v>
      </c>
      <c r="M1198" s="215">
        <v>28076</v>
      </c>
      <c r="N1198" s="241">
        <v>30303</v>
      </c>
      <c r="O1198" s="241"/>
      <c r="P1198" s="241"/>
      <c r="Q1198" s="242" t="s">
        <v>2154</v>
      </c>
      <c r="R1198" s="219">
        <f t="shared" si="18"/>
        <v>14761</v>
      </c>
    </row>
    <row r="1199" spans="1:18">
      <c r="A1199" s="244">
        <v>19002990</v>
      </c>
      <c r="B1199" s="209">
        <v>20002198</v>
      </c>
      <c r="C1199" s="210"/>
      <c r="D1199" s="210"/>
      <c r="E1199" s="243" t="s">
        <v>2147</v>
      </c>
      <c r="F1199" s="243" t="s">
        <v>2148</v>
      </c>
      <c r="G1199" s="231" t="s">
        <v>2149</v>
      </c>
      <c r="H1199" s="231" t="s">
        <v>2235</v>
      </c>
      <c r="I1199" s="232" t="s">
        <v>2264</v>
      </c>
      <c r="J1199" s="233" t="s">
        <v>2158</v>
      </c>
      <c r="K1199" s="212" t="s">
        <v>2267</v>
      </c>
      <c r="L1199" s="214" t="s">
        <v>2220</v>
      </c>
      <c r="M1199" s="215">
        <v>44925</v>
      </c>
      <c r="N1199" s="241">
        <v>48485</v>
      </c>
      <c r="O1199" s="241"/>
      <c r="P1199" s="241"/>
      <c r="Q1199" s="242" t="s">
        <v>2154</v>
      </c>
      <c r="R1199" s="219">
        <f t="shared" si="18"/>
        <v>23618</v>
      </c>
    </row>
    <row r="1200" spans="1:18">
      <c r="A1200" s="208">
        <v>19002176</v>
      </c>
      <c r="B1200" s="209">
        <v>20002199</v>
      </c>
      <c r="C1200" s="210"/>
      <c r="D1200" s="210"/>
      <c r="E1200" s="243" t="s">
        <v>2147</v>
      </c>
      <c r="F1200" s="243" t="s">
        <v>2148</v>
      </c>
      <c r="G1200" s="231" t="s">
        <v>2149</v>
      </c>
      <c r="H1200" s="231" t="s">
        <v>2235</v>
      </c>
      <c r="I1200" s="232" t="s">
        <v>2268</v>
      </c>
      <c r="J1200" s="233" t="s">
        <v>2152</v>
      </c>
      <c r="K1200" s="212" t="s">
        <v>2269</v>
      </c>
      <c r="L1200" s="214" t="s">
        <v>173</v>
      </c>
      <c r="M1200" s="215">
        <v>57543</v>
      </c>
      <c r="N1200" s="241">
        <v>63226</v>
      </c>
      <c r="O1200" s="241"/>
      <c r="P1200" s="241"/>
      <c r="Q1200" s="242" t="s">
        <v>2154</v>
      </c>
      <c r="R1200" s="219">
        <f t="shared" si="18"/>
        <v>30799</v>
      </c>
    </row>
    <row r="1201" spans="1:18">
      <c r="A1201" s="208">
        <v>19002177</v>
      </c>
      <c r="B1201" s="209">
        <v>20002200</v>
      </c>
      <c r="C1201" s="210"/>
      <c r="D1201" s="210"/>
      <c r="E1201" s="243" t="s">
        <v>2147</v>
      </c>
      <c r="F1201" s="243" t="s">
        <v>2148</v>
      </c>
      <c r="G1201" s="231" t="s">
        <v>2149</v>
      </c>
      <c r="H1201" s="231" t="s">
        <v>2235</v>
      </c>
      <c r="I1201" s="232" t="s">
        <v>2268</v>
      </c>
      <c r="J1201" s="233" t="s">
        <v>2155</v>
      </c>
      <c r="K1201" s="212" t="s">
        <v>2270</v>
      </c>
      <c r="L1201" s="214" t="s">
        <v>173</v>
      </c>
      <c r="M1201" s="215">
        <v>17260</v>
      </c>
      <c r="N1201" s="241">
        <v>18966</v>
      </c>
      <c r="O1201" s="241"/>
      <c r="P1201" s="241"/>
      <c r="Q1201" s="242" t="s">
        <v>2154</v>
      </c>
      <c r="R1201" s="219">
        <f t="shared" si="18"/>
        <v>9239</v>
      </c>
    </row>
    <row r="1202" spans="1:18">
      <c r="A1202" s="244">
        <v>19002991</v>
      </c>
      <c r="B1202" s="209">
        <v>20002201</v>
      </c>
      <c r="C1202" s="210"/>
      <c r="D1202" s="210"/>
      <c r="E1202" s="243" t="s">
        <v>2147</v>
      </c>
      <c r="F1202" s="243" t="s">
        <v>2148</v>
      </c>
      <c r="G1202" s="231" t="s">
        <v>2149</v>
      </c>
      <c r="H1202" s="231" t="s">
        <v>2235</v>
      </c>
      <c r="I1202" s="232" t="s">
        <v>2268</v>
      </c>
      <c r="J1202" s="233" t="s">
        <v>2158</v>
      </c>
      <c r="K1202" s="212" t="s">
        <v>2271</v>
      </c>
      <c r="L1202" s="214" t="s">
        <v>173</v>
      </c>
      <c r="M1202" s="215">
        <v>46035</v>
      </c>
      <c r="N1202" s="241">
        <v>50578</v>
      </c>
      <c r="O1202" s="241"/>
      <c r="P1202" s="241"/>
      <c r="Q1202" s="242" t="s">
        <v>2154</v>
      </c>
      <c r="R1202" s="219">
        <f t="shared" si="18"/>
        <v>24638</v>
      </c>
    </row>
    <row r="1203" spans="1:18">
      <c r="A1203" s="208">
        <v>19002178</v>
      </c>
      <c r="B1203" s="209">
        <v>20002202</v>
      </c>
      <c r="C1203" s="210"/>
      <c r="D1203" s="210"/>
      <c r="E1203" s="243" t="s">
        <v>2147</v>
      </c>
      <c r="F1203" s="243" t="s">
        <v>2148</v>
      </c>
      <c r="G1203" s="231" t="s">
        <v>2149</v>
      </c>
      <c r="H1203" s="231" t="s">
        <v>2235</v>
      </c>
      <c r="I1203" s="232" t="s">
        <v>2272</v>
      </c>
      <c r="J1203" s="233" t="s">
        <v>2152</v>
      </c>
      <c r="K1203" s="212" t="s">
        <v>2273</v>
      </c>
      <c r="L1203" s="214" t="s">
        <v>173</v>
      </c>
      <c r="M1203" s="215">
        <v>143860</v>
      </c>
      <c r="N1203" s="241">
        <v>158065</v>
      </c>
      <c r="O1203" s="241"/>
      <c r="P1203" s="241"/>
      <c r="Q1203" s="242" t="s">
        <v>2154</v>
      </c>
      <c r="R1203" s="219">
        <f t="shared" si="18"/>
        <v>76999</v>
      </c>
    </row>
    <row r="1204" spans="1:18">
      <c r="A1204" s="208">
        <v>19002179</v>
      </c>
      <c r="B1204" s="209">
        <v>20002203</v>
      </c>
      <c r="C1204" s="210"/>
      <c r="D1204" s="210"/>
      <c r="E1204" s="243" t="s">
        <v>2147</v>
      </c>
      <c r="F1204" s="243" t="s">
        <v>2148</v>
      </c>
      <c r="G1204" s="231" t="s">
        <v>2149</v>
      </c>
      <c r="H1204" s="231" t="s">
        <v>2235</v>
      </c>
      <c r="I1204" s="232" t="s">
        <v>2272</v>
      </c>
      <c r="J1204" s="233" t="s">
        <v>2155</v>
      </c>
      <c r="K1204" s="212" t="s">
        <v>2274</v>
      </c>
      <c r="L1204" s="214" t="s">
        <v>173</v>
      </c>
      <c r="M1204" s="215">
        <v>43158</v>
      </c>
      <c r="N1204" s="241">
        <v>47418</v>
      </c>
      <c r="O1204" s="241"/>
      <c r="P1204" s="241"/>
      <c r="Q1204" s="242" t="s">
        <v>2154</v>
      </c>
      <c r="R1204" s="219">
        <f t="shared" si="18"/>
        <v>23099</v>
      </c>
    </row>
    <row r="1205" spans="1:18">
      <c r="A1205" s="244">
        <v>19002992</v>
      </c>
      <c r="B1205" s="209">
        <v>20002204</v>
      </c>
      <c r="C1205" s="210"/>
      <c r="D1205" s="210"/>
      <c r="E1205" s="243" t="s">
        <v>2147</v>
      </c>
      <c r="F1205" s="243" t="s">
        <v>2148</v>
      </c>
      <c r="G1205" s="231" t="s">
        <v>2149</v>
      </c>
      <c r="H1205" s="231" t="s">
        <v>2235</v>
      </c>
      <c r="I1205" s="232" t="s">
        <v>2272</v>
      </c>
      <c r="J1205" s="233" t="s">
        <v>2158</v>
      </c>
      <c r="K1205" s="212" t="s">
        <v>2275</v>
      </c>
      <c r="L1205" s="214" t="s">
        <v>173</v>
      </c>
      <c r="M1205" s="215">
        <v>115088</v>
      </c>
      <c r="N1205" s="241">
        <v>126452</v>
      </c>
      <c r="O1205" s="241"/>
      <c r="P1205" s="241"/>
      <c r="Q1205" s="242" t="s">
        <v>2154</v>
      </c>
      <c r="R1205" s="219">
        <f t="shared" si="18"/>
        <v>61599</v>
      </c>
    </row>
    <row r="1206" spans="1:18">
      <c r="A1206" s="208">
        <v>19002180</v>
      </c>
      <c r="B1206" s="209">
        <v>20002205</v>
      </c>
      <c r="C1206" s="210"/>
      <c r="D1206" s="210"/>
      <c r="E1206" s="243" t="s">
        <v>2147</v>
      </c>
      <c r="F1206" s="243" t="s">
        <v>2148</v>
      </c>
      <c r="G1206" s="231" t="s">
        <v>2149</v>
      </c>
      <c r="H1206" s="231" t="s">
        <v>2235</v>
      </c>
      <c r="I1206" s="232" t="s">
        <v>2276</v>
      </c>
      <c r="J1206" s="233" t="s">
        <v>2152</v>
      </c>
      <c r="K1206" s="212" t="s">
        <v>2277</v>
      </c>
      <c r="L1206" s="214" t="s">
        <v>173</v>
      </c>
      <c r="M1206" s="215">
        <v>230180</v>
      </c>
      <c r="N1206" s="241">
        <v>252906</v>
      </c>
      <c r="O1206" s="241"/>
      <c r="P1206" s="241"/>
      <c r="Q1206" s="242" t="s">
        <v>2154</v>
      </c>
      <c r="R1206" s="219">
        <f t="shared" si="18"/>
        <v>123200</v>
      </c>
    </row>
    <row r="1207" spans="1:18">
      <c r="A1207" s="208">
        <v>19002181</v>
      </c>
      <c r="B1207" s="209">
        <v>20002206</v>
      </c>
      <c r="C1207" s="210"/>
      <c r="D1207" s="210"/>
      <c r="E1207" s="243" t="s">
        <v>2147</v>
      </c>
      <c r="F1207" s="243" t="s">
        <v>2148</v>
      </c>
      <c r="G1207" s="231" t="s">
        <v>2149</v>
      </c>
      <c r="H1207" s="231" t="s">
        <v>2235</v>
      </c>
      <c r="I1207" s="232" t="s">
        <v>2276</v>
      </c>
      <c r="J1207" s="233" t="s">
        <v>2155</v>
      </c>
      <c r="K1207" s="212" t="s">
        <v>2278</v>
      </c>
      <c r="L1207" s="214" t="s">
        <v>173</v>
      </c>
      <c r="M1207" s="215">
        <v>69052</v>
      </c>
      <c r="N1207" s="241">
        <v>75871</v>
      </c>
      <c r="O1207" s="241"/>
      <c r="P1207" s="241"/>
      <c r="Q1207" s="242" t="s">
        <v>2154</v>
      </c>
      <c r="R1207" s="219">
        <f t="shared" si="18"/>
        <v>36959</v>
      </c>
    </row>
    <row r="1208" spans="1:18">
      <c r="A1208" s="244">
        <v>19002993</v>
      </c>
      <c r="B1208" s="209">
        <v>20002207</v>
      </c>
      <c r="C1208" s="210"/>
      <c r="D1208" s="210"/>
      <c r="E1208" s="243" t="s">
        <v>2147</v>
      </c>
      <c r="F1208" s="243" t="s">
        <v>2148</v>
      </c>
      <c r="G1208" s="231" t="s">
        <v>2149</v>
      </c>
      <c r="H1208" s="231" t="s">
        <v>2235</v>
      </c>
      <c r="I1208" s="232" t="s">
        <v>2276</v>
      </c>
      <c r="J1208" s="233" t="s">
        <v>2158</v>
      </c>
      <c r="K1208" s="212" t="s">
        <v>2279</v>
      </c>
      <c r="L1208" s="214" t="s">
        <v>173</v>
      </c>
      <c r="M1208" s="215">
        <v>184143</v>
      </c>
      <c r="N1208" s="241">
        <v>202325</v>
      </c>
      <c r="O1208" s="241"/>
      <c r="P1208" s="241"/>
      <c r="Q1208" s="242" t="s">
        <v>2154</v>
      </c>
      <c r="R1208" s="219">
        <f t="shared" si="18"/>
        <v>98560</v>
      </c>
    </row>
    <row r="1209" spans="1:18">
      <c r="A1209" s="208">
        <v>19002182</v>
      </c>
      <c r="B1209" s="209">
        <v>20002208</v>
      </c>
      <c r="C1209" s="210"/>
      <c r="D1209" s="210"/>
      <c r="E1209" s="243" t="s">
        <v>2147</v>
      </c>
      <c r="F1209" s="243" t="s">
        <v>2148</v>
      </c>
      <c r="G1209" s="231" t="s">
        <v>2149</v>
      </c>
      <c r="H1209" s="231" t="s">
        <v>2235</v>
      </c>
      <c r="I1209" s="232" t="s">
        <v>2280</v>
      </c>
      <c r="J1209" s="233" t="s">
        <v>2152</v>
      </c>
      <c r="K1209" s="212" t="s">
        <v>2281</v>
      </c>
      <c r="L1209" s="214" t="s">
        <v>173</v>
      </c>
      <c r="M1209" s="215">
        <v>195748</v>
      </c>
      <c r="N1209" s="241">
        <v>210632</v>
      </c>
      <c r="O1209" s="241"/>
      <c r="P1209" s="241"/>
      <c r="Q1209" s="242" t="s">
        <v>2154</v>
      </c>
      <c r="R1209" s="219">
        <f t="shared" si="18"/>
        <v>102607</v>
      </c>
    </row>
    <row r="1210" spans="1:18">
      <c r="A1210" s="208">
        <v>19002183</v>
      </c>
      <c r="B1210" s="209">
        <v>20002209</v>
      </c>
      <c r="C1210" s="210"/>
      <c r="D1210" s="210"/>
      <c r="E1210" s="243" t="s">
        <v>2147</v>
      </c>
      <c r="F1210" s="243" t="s">
        <v>2148</v>
      </c>
      <c r="G1210" s="231" t="s">
        <v>2149</v>
      </c>
      <c r="H1210" s="231" t="s">
        <v>2235</v>
      </c>
      <c r="I1210" s="232" t="s">
        <v>2280</v>
      </c>
      <c r="J1210" s="233" t="s">
        <v>2155</v>
      </c>
      <c r="K1210" s="212" t="s">
        <v>2282</v>
      </c>
      <c r="L1210" s="214" t="s">
        <v>173</v>
      </c>
      <c r="M1210" s="215">
        <v>58721</v>
      </c>
      <c r="N1210" s="241">
        <v>63188</v>
      </c>
      <c r="O1210" s="241"/>
      <c r="P1210" s="241"/>
      <c r="Q1210" s="242" t="s">
        <v>2154</v>
      </c>
      <c r="R1210" s="219">
        <f t="shared" si="18"/>
        <v>30781</v>
      </c>
    </row>
    <row r="1211" spans="1:18">
      <c r="A1211" s="244">
        <v>19002994</v>
      </c>
      <c r="B1211" s="209">
        <v>20002210</v>
      </c>
      <c r="C1211" s="210"/>
      <c r="D1211" s="210"/>
      <c r="E1211" s="243" t="s">
        <v>2147</v>
      </c>
      <c r="F1211" s="243" t="s">
        <v>2148</v>
      </c>
      <c r="G1211" s="231" t="s">
        <v>2149</v>
      </c>
      <c r="H1211" s="231" t="s">
        <v>2235</v>
      </c>
      <c r="I1211" s="232" t="s">
        <v>2280</v>
      </c>
      <c r="J1211" s="233" t="s">
        <v>2158</v>
      </c>
      <c r="K1211" s="212" t="s">
        <v>2283</v>
      </c>
      <c r="L1211" s="214" t="s">
        <v>173</v>
      </c>
      <c r="M1211" s="215">
        <v>156597</v>
      </c>
      <c r="N1211" s="241">
        <v>168503</v>
      </c>
      <c r="O1211" s="241"/>
      <c r="P1211" s="241"/>
      <c r="Q1211" s="242" t="s">
        <v>2154</v>
      </c>
      <c r="R1211" s="219">
        <f t="shared" si="18"/>
        <v>82084</v>
      </c>
    </row>
    <row r="1212" spans="1:18">
      <c r="A1212" s="208">
        <v>19002184</v>
      </c>
      <c r="B1212" s="209">
        <v>20002211</v>
      </c>
      <c r="C1212" s="210"/>
      <c r="D1212" s="210"/>
      <c r="E1212" s="243" t="s">
        <v>2147</v>
      </c>
      <c r="F1212" s="243" t="s">
        <v>2148</v>
      </c>
      <c r="G1212" s="231" t="s">
        <v>2149</v>
      </c>
      <c r="H1212" s="231" t="s">
        <v>2235</v>
      </c>
      <c r="I1212" s="232" t="s">
        <v>2284</v>
      </c>
      <c r="J1212" s="233" t="s">
        <v>2152</v>
      </c>
      <c r="K1212" s="212" t="s">
        <v>2285</v>
      </c>
      <c r="L1212" s="214" t="s">
        <v>2220</v>
      </c>
      <c r="M1212" s="215">
        <v>2762</v>
      </c>
      <c r="N1212" s="241">
        <v>2945</v>
      </c>
      <c r="O1212" s="241"/>
      <c r="P1212" s="241"/>
      <c r="Q1212" s="242" t="s">
        <v>2154</v>
      </c>
      <c r="R1212" s="219">
        <f t="shared" si="18"/>
        <v>1434</v>
      </c>
    </row>
    <row r="1213" spans="1:18">
      <c r="A1213" s="208">
        <v>19002185</v>
      </c>
      <c r="B1213" s="209">
        <v>20002212</v>
      </c>
      <c r="C1213" s="210"/>
      <c r="D1213" s="210"/>
      <c r="E1213" s="243" t="s">
        <v>2147</v>
      </c>
      <c r="F1213" s="243" t="s">
        <v>2148</v>
      </c>
      <c r="G1213" s="231" t="s">
        <v>2149</v>
      </c>
      <c r="H1213" s="231" t="s">
        <v>2235</v>
      </c>
      <c r="I1213" s="232" t="s">
        <v>2284</v>
      </c>
      <c r="J1213" s="233" t="s">
        <v>2155</v>
      </c>
      <c r="K1213" s="212" t="s">
        <v>2286</v>
      </c>
      <c r="L1213" s="214" t="s">
        <v>2220</v>
      </c>
      <c r="M1213" s="215">
        <v>826</v>
      </c>
      <c r="N1213" s="241">
        <v>881</v>
      </c>
      <c r="O1213" s="241"/>
      <c r="P1213" s="241"/>
      <c r="Q1213" s="242" t="s">
        <v>2154</v>
      </c>
      <c r="R1213" s="219">
        <f t="shared" si="18"/>
        <v>429</v>
      </c>
    </row>
    <row r="1214" spans="1:18">
      <c r="A1214" s="244">
        <v>19002995</v>
      </c>
      <c r="B1214" s="209">
        <v>20002213</v>
      </c>
      <c r="C1214" s="210"/>
      <c r="D1214" s="210"/>
      <c r="E1214" s="243" t="s">
        <v>2147</v>
      </c>
      <c r="F1214" s="243" t="s">
        <v>2148</v>
      </c>
      <c r="G1214" s="231" t="s">
        <v>2149</v>
      </c>
      <c r="H1214" s="231" t="s">
        <v>2235</v>
      </c>
      <c r="I1214" s="232" t="s">
        <v>2284</v>
      </c>
      <c r="J1214" s="233" t="s">
        <v>2158</v>
      </c>
      <c r="K1214" s="212" t="s">
        <v>2287</v>
      </c>
      <c r="L1214" s="214" t="s">
        <v>2220</v>
      </c>
      <c r="M1214" s="215">
        <v>2208</v>
      </c>
      <c r="N1214" s="241">
        <v>2356</v>
      </c>
      <c r="O1214" s="241"/>
      <c r="P1214" s="241"/>
      <c r="Q1214" s="242" t="s">
        <v>2154</v>
      </c>
      <c r="R1214" s="219">
        <f t="shared" si="18"/>
        <v>1147</v>
      </c>
    </row>
    <row r="1215" spans="1:18">
      <c r="A1215" s="208">
        <v>19002186</v>
      </c>
      <c r="B1215" s="209">
        <v>20002214</v>
      </c>
      <c r="C1215" s="210"/>
      <c r="D1215" s="210"/>
      <c r="E1215" s="243" t="s">
        <v>2147</v>
      </c>
      <c r="F1215" s="243" t="s">
        <v>2148</v>
      </c>
      <c r="G1215" s="231" t="s">
        <v>2149</v>
      </c>
      <c r="H1215" s="231" t="s">
        <v>2235</v>
      </c>
      <c r="I1215" s="232" t="s">
        <v>607</v>
      </c>
      <c r="J1215" s="233" t="s">
        <v>2152</v>
      </c>
      <c r="K1215" s="212" t="s">
        <v>2288</v>
      </c>
      <c r="L1215" s="214" t="s">
        <v>173</v>
      </c>
      <c r="M1215" s="215">
        <v>53068</v>
      </c>
      <c r="N1215" s="241">
        <v>56601</v>
      </c>
      <c r="O1215" s="241"/>
      <c r="P1215" s="241"/>
      <c r="Q1215" s="242" t="s">
        <v>2154</v>
      </c>
      <c r="R1215" s="219">
        <f t="shared" si="18"/>
        <v>27572</v>
      </c>
    </row>
    <row r="1216" spans="1:18">
      <c r="A1216" s="208">
        <v>19002187</v>
      </c>
      <c r="B1216" s="209">
        <v>20002215</v>
      </c>
      <c r="C1216" s="210"/>
      <c r="D1216" s="210"/>
      <c r="E1216" s="243" t="s">
        <v>2147</v>
      </c>
      <c r="F1216" s="243" t="s">
        <v>2148</v>
      </c>
      <c r="G1216" s="231" t="s">
        <v>2149</v>
      </c>
      <c r="H1216" s="231" t="s">
        <v>2235</v>
      </c>
      <c r="I1216" s="232" t="s">
        <v>607</v>
      </c>
      <c r="J1216" s="233" t="s">
        <v>2155</v>
      </c>
      <c r="K1216" s="212" t="s">
        <v>2289</v>
      </c>
      <c r="L1216" s="214" t="s">
        <v>173</v>
      </c>
      <c r="M1216" s="215">
        <v>15918</v>
      </c>
      <c r="N1216" s="241">
        <v>16979</v>
      </c>
      <c r="O1216" s="241"/>
      <c r="P1216" s="241"/>
      <c r="Q1216" s="242" t="s">
        <v>2154</v>
      </c>
      <c r="R1216" s="219">
        <f t="shared" si="18"/>
        <v>8271</v>
      </c>
    </row>
    <row r="1217" spans="1:18">
      <c r="A1217" s="244">
        <v>19002996</v>
      </c>
      <c r="B1217" s="209">
        <v>20002216</v>
      </c>
      <c r="C1217" s="210"/>
      <c r="D1217" s="210"/>
      <c r="E1217" s="243" t="s">
        <v>2147</v>
      </c>
      <c r="F1217" s="243" t="s">
        <v>2148</v>
      </c>
      <c r="G1217" s="231" t="s">
        <v>2149</v>
      </c>
      <c r="H1217" s="231" t="s">
        <v>2235</v>
      </c>
      <c r="I1217" s="232" t="s">
        <v>607</v>
      </c>
      <c r="J1217" s="233" t="s">
        <v>2158</v>
      </c>
      <c r="K1217" s="212" t="s">
        <v>2290</v>
      </c>
      <c r="L1217" s="214" t="s">
        <v>173</v>
      </c>
      <c r="M1217" s="215">
        <v>42454</v>
      </c>
      <c r="N1217" s="241">
        <v>45279</v>
      </c>
      <c r="O1217" s="241"/>
      <c r="P1217" s="241"/>
      <c r="Q1217" s="242" t="s">
        <v>2154</v>
      </c>
      <c r="R1217" s="219">
        <f t="shared" si="18"/>
        <v>22057</v>
      </c>
    </row>
    <row r="1218" spans="1:18">
      <c r="A1218" s="208">
        <v>19002188</v>
      </c>
      <c r="B1218" s="209">
        <v>20002217</v>
      </c>
      <c r="C1218" s="210"/>
      <c r="D1218" s="210"/>
      <c r="E1218" s="243" t="s">
        <v>2147</v>
      </c>
      <c r="F1218" s="243" t="s">
        <v>2148</v>
      </c>
      <c r="G1218" s="231" t="s">
        <v>2149</v>
      </c>
      <c r="H1218" s="231" t="s">
        <v>2235</v>
      </c>
      <c r="I1218" s="232" t="s">
        <v>607</v>
      </c>
      <c r="J1218" s="233" t="s">
        <v>97</v>
      </c>
      <c r="K1218" s="212" t="s">
        <v>2291</v>
      </c>
      <c r="L1218" s="214" t="s">
        <v>173</v>
      </c>
      <c r="M1218" s="215">
        <v>95524</v>
      </c>
      <c r="N1218" s="241">
        <v>101883</v>
      </c>
      <c r="O1218" s="241"/>
      <c r="P1218" s="241"/>
      <c r="Q1218" s="242" t="s">
        <v>2154</v>
      </c>
      <c r="R1218" s="219">
        <f t="shared" si="18"/>
        <v>49631</v>
      </c>
    </row>
    <row r="1219" spans="1:18">
      <c r="A1219" s="208">
        <v>19002189</v>
      </c>
      <c r="B1219" s="209">
        <v>20002218</v>
      </c>
      <c r="C1219" s="210"/>
      <c r="D1219" s="210"/>
      <c r="E1219" s="243" t="s">
        <v>2147</v>
      </c>
      <c r="F1219" s="243" t="s">
        <v>2148</v>
      </c>
      <c r="G1219" s="231" t="s">
        <v>2149</v>
      </c>
      <c r="H1219" s="231" t="s">
        <v>2235</v>
      </c>
      <c r="I1219" s="232" t="s">
        <v>2292</v>
      </c>
      <c r="J1219" s="233" t="s">
        <v>2152</v>
      </c>
      <c r="K1219" s="212" t="s">
        <v>2293</v>
      </c>
      <c r="L1219" s="214" t="s">
        <v>173</v>
      </c>
      <c r="M1219" s="215">
        <v>114983</v>
      </c>
      <c r="N1219" s="241">
        <v>122639</v>
      </c>
      <c r="O1219" s="241"/>
      <c r="P1219" s="241"/>
      <c r="Q1219" s="242" t="s">
        <v>2154</v>
      </c>
      <c r="R1219" s="219">
        <f t="shared" ref="R1219:R1282" si="19">IF(Q1219="유지보수",INT(N1219*$T$2*$T$3),IF(Q1219="단순정비",INT(N1219*$T$2*$T$4),IF(Q1219="지장전주",INT(N1219*$T$2*$T$5),"")))</f>
        <v>59742</v>
      </c>
    </row>
    <row r="1220" spans="1:18">
      <c r="A1220" s="208">
        <v>19002190</v>
      </c>
      <c r="B1220" s="209">
        <v>20002219</v>
      </c>
      <c r="C1220" s="210"/>
      <c r="D1220" s="210"/>
      <c r="E1220" s="243" t="s">
        <v>2147</v>
      </c>
      <c r="F1220" s="243" t="s">
        <v>2148</v>
      </c>
      <c r="G1220" s="231" t="s">
        <v>2149</v>
      </c>
      <c r="H1220" s="231" t="s">
        <v>2235</v>
      </c>
      <c r="I1220" s="232" t="s">
        <v>2292</v>
      </c>
      <c r="J1220" s="233" t="s">
        <v>2155</v>
      </c>
      <c r="K1220" s="212" t="s">
        <v>2294</v>
      </c>
      <c r="L1220" s="214" t="s">
        <v>173</v>
      </c>
      <c r="M1220" s="215">
        <v>34493</v>
      </c>
      <c r="N1220" s="241">
        <v>36790</v>
      </c>
      <c r="O1220" s="241"/>
      <c r="P1220" s="241"/>
      <c r="Q1220" s="242" t="s">
        <v>2154</v>
      </c>
      <c r="R1220" s="219">
        <f t="shared" si="19"/>
        <v>17921</v>
      </c>
    </row>
    <row r="1221" spans="1:18">
      <c r="A1221" s="244">
        <v>19002997</v>
      </c>
      <c r="B1221" s="209">
        <v>20002220</v>
      </c>
      <c r="C1221" s="210"/>
      <c r="D1221" s="210"/>
      <c r="E1221" s="243" t="s">
        <v>2147</v>
      </c>
      <c r="F1221" s="243" t="s">
        <v>2148</v>
      </c>
      <c r="G1221" s="231" t="s">
        <v>2149</v>
      </c>
      <c r="H1221" s="231" t="s">
        <v>2235</v>
      </c>
      <c r="I1221" s="232" t="s">
        <v>2292</v>
      </c>
      <c r="J1221" s="233" t="s">
        <v>2158</v>
      </c>
      <c r="K1221" s="212" t="s">
        <v>2295</v>
      </c>
      <c r="L1221" s="214" t="s">
        <v>173</v>
      </c>
      <c r="M1221" s="215">
        <v>91987</v>
      </c>
      <c r="N1221" s="241">
        <v>98112</v>
      </c>
      <c r="O1221" s="241"/>
      <c r="P1221" s="241"/>
      <c r="Q1221" s="242" t="s">
        <v>2154</v>
      </c>
      <c r="R1221" s="219">
        <f t="shared" si="19"/>
        <v>47794</v>
      </c>
    </row>
    <row r="1222" spans="1:18">
      <c r="A1222" s="208">
        <v>19002191</v>
      </c>
      <c r="B1222" s="209">
        <v>20002221</v>
      </c>
      <c r="C1222" s="210"/>
      <c r="D1222" s="210"/>
      <c r="E1222" s="243" t="s">
        <v>2147</v>
      </c>
      <c r="F1222" s="243" t="s">
        <v>2148</v>
      </c>
      <c r="G1222" s="231" t="s">
        <v>2149</v>
      </c>
      <c r="H1222" s="231" t="s">
        <v>2235</v>
      </c>
      <c r="I1222" s="232" t="s">
        <v>2292</v>
      </c>
      <c r="J1222" s="233" t="s">
        <v>97</v>
      </c>
      <c r="K1222" s="212" t="s">
        <v>2296</v>
      </c>
      <c r="L1222" s="214" t="s">
        <v>173</v>
      </c>
      <c r="M1222" s="215">
        <v>206974</v>
      </c>
      <c r="N1222" s="241">
        <v>220752</v>
      </c>
      <c r="O1222" s="241"/>
      <c r="P1222" s="241"/>
      <c r="Q1222" s="242" t="s">
        <v>2154</v>
      </c>
      <c r="R1222" s="219">
        <f t="shared" si="19"/>
        <v>107537</v>
      </c>
    </row>
    <row r="1223" spans="1:18">
      <c r="A1223" s="208">
        <v>19002192</v>
      </c>
      <c r="B1223" s="209">
        <v>20002222</v>
      </c>
      <c r="C1223" s="210"/>
      <c r="D1223" s="210"/>
      <c r="E1223" s="243" t="s">
        <v>2147</v>
      </c>
      <c r="F1223" s="243" t="s">
        <v>2148</v>
      </c>
      <c r="G1223" s="231" t="s">
        <v>2149</v>
      </c>
      <c r="H1223" s="231" t="s">
        <v>2235</v>
      </c>
      <c r="I1223" s="232" t="s">
        <v>2297</v>
      </c>
      <c r="J1223" s="233" t="s">
        <v>2152</v>
      </c>
      <c r="K1223" s="212" t="s">
        <v>2298</v>
      </c>
      <c r="L1223" s="214" t="s">
        <v>2220</v>
      </c>
      <c r="M1223" s="215">
        <v>44222</v>
      </c>
      <c r="N1223" s="241">
        <v>47168</v>
      </c>
      <c r="O1223" s="241"/>
      <c r="P1223" s="241"/>
      <c r="Q1223" s="242" t="s">
        <v>2154</v>
      </c>
      <c r="R1223" s="219">
        <f t="shared" si="19"/>
        <v>22977</v>
      </c>
    </row>
    <row r="1224" spans="1:18">
      <c r="A1224" s="208">
        <v>19002193</v>
      </c>
      <c r="B1224" s="209">
        <v>20002223</v>
      </c>
      <c r="C1224" s="210"/>
      <c r="D1224" s="210"/>
      <c r="E1224" s="243" t="s">
        <v>2147</v>
      </c>
      <c r="F1224" s="243" t="s">
        <v>2148</v>
      </c>
      <c r="G1224" s="231" t="s">
        <v>2149</v>
      </c>
      <c r="H1224" s="231" t="s">
        <v>2235</v>
      </c>
      <c r="I1224" s="232" t="s">
        <v>2297</v>
      </c>
      <c r="J1224" s="233" t="s">
        <v>2155</v>
      </c>
      <c r="K1224" s="212" t="s">
        <v>2299</v>
      </c>
      <c r="L1224" s="214" t="s">
        <v>2220</v>
      </c>
      <c r="M1224" s="215">
        <v>13265</v>
      </c>
      <c r="N1224" s="241">
        <v>14147</v>
      </c>
      <c r="O1224" s="241"/>
      <c r="P1224" s="241"/>
      <c r="Q1224" s="242" t="s">
        <v>2154</v>
      </c>
      <c r="R1224" s="219">
        <f t="shared" si="19"/>
        <v>6891</v>
      </c>
    </row>
    <row r="1225" spans="1:18">
      <c r="A1225" s="244">
        <v>19002998</v>
      </c>
      <c r="B1225" s="209">
        <v>20002224</v>
      </c>
      <c r="C1225" s="210"/>
      <c r="D1225" s="210"/>
      <c r="E1225" s="243" t="s">
        <v>2147</v>
      </c>
      <c r="F1225" s="243" t="s">
        <v>2148</v>
      </c>
      <c r="G1225" s="231" t="s">
        <v>2149</v>
      </c>
      <c r="H1225" s="231" t="s">
        <v>2235</v>
      </c>
      <c r="I1225" s="232" t="s">
        <v>2297</v>
      </c>
      <c r="J1225" s="233" t="s">
        <v>2158</v>
      </c>
      <c r="K1225" s="212" t="s">
        <v>2300</v>
      </c>
      <c r="L1225" s="214" t="s">
        <v>2220</v>
      </c>
      <c r="M1225" s="215">
        <v>35377</v>
      </c>
      <c r="N1225" s="241">
        <v>37733</v>
      </c>
      <c r="O1225" s="241"/>
      <c r="P1225" s="241"/>
      <c r="Q1225" s="242" t="s">
        <v>2154</v>
      </c>
      <c r="R1225" s="219">
        <f t="shared" si="19"/>
        <v>18381</v>
      </c>
    </row>
    <row r="1226" spans="1:18">
      <c r="A1226" s="208">
        <v>19002194</v>
      </c>
      <c r="B1226" s="209">
        <v>20002225</v>
      </c>
      <c r="C1226" s="210"/>
      <c r="D1226" s="210"/>
      <c r="E1226" s="243" t="s">
        <v>2147</v>
      </c>
      <c r="F1226" s="243" t="s">
        <v>2148</v>
      </c>
      <c r="G1226" s="231" t="s">
        <v>2149</v>
      </c>
      <c r="H1226" s="231" t="s">
        <v>2235</v>
      </c>
      <c r="I1226" s="232" t="s">
        <v>2297</v>
      </c>
      <c r="J1226" s="233" t="s">
        <v>97</v>
      </c>
      <c r="K1226" s="212" t="s">
        <v>2301</v>
      </c>
      <c r="L1226" s="214" t="s">
        <v>2220</v>
      </c>
      <c r="M1226" s="215">
        <v>79603</v>
      </c>
      <c r="N1226" s="241">
        <v>84904</v>
      </c>
      <c r="O1226" s="241"/>
      <c r="P1226" s="241"/>
      <c r="Q1226" s="242" t="s">
        <v>2154</v>
      </c>
      <c r="R1226" s="219">
        <f t="shared" si="19"/>
        <v>41360</v>
      </c>
    </row>
    <row r="1227" spans="1:18">
      <c r="A1227" s="208">
        <v>19002195</v>
      </c>
      <c r="B1227" s="209">
        <v>20002226</v>
      </c>
      <c r="C1227" s="210"/>
      <c r="D1227" s="210"/>
      <c r="E1227" s="243" t="s">
        <v>2147</v>
      </c>
      <c r="F1227" s="243" t="s">
        <v>2148</v>
      </c>
      <c r="G1227" s="231" t="s">
        <v>2149</v>
      </c>
      <c r="H1227" s="231" t="s">
        <v>2115</v>
      </c>
      <c r="I1227" s="232" t="s">
        <v>2302</v>
      </c>
      <c r="J1227" s="233" t="s">
        <v>2152</v>
      </c>
      <c r="K1227" s="212" t="s">
        <v>2303</v>
      </c>
      <c r="L1227" s="214" t="s">
        <v>173</v>
      </c>
      <c r="M1227" s="215">
        <v>159007</v>
      </c>
      <c r="N1227" s="241">
        <v>172222</v>
      </c>
      <c r="O1227" s="241"/>
      <c r="P1227" s="241"/>
      <c r="Q1227" s="242" t="s">
        <v>2154</v>
      </c>
      <c r="R1227" s="219">
        <f t="shared" si="19"/>
        <v>83896</v>
      </c>
    </row>
    <row r="1228" spans="1:18">
      <c r="A1228" s="208">
        <v>19002196</v>
      </c>
      <c r="B1228" s="209">
        <v>20002227</v>
      </c>
      <c r="C1228" s="210"/>
      <c r="D1228" s="210"/>
      <c r="E1228" s="243" t="s">
        <v>2147</v>
      </c>
      <c r="F1228" s="243" t="s">
        <v>2148</v>
      </c>
      <c r="G1228" s="231" t="s">
        <v>2149</v>
      </c>
      <c r="H1228" s="231" t="s">
        <v>2115</v>
      </c>
      <c r="I1228" s="232" t="s">
        <v>2302</v>
      </c>
      <c r="J1228" s="233" t="s">
        <v>2155</v>
      </c>
      <c r="K1228" s="212" t="s">
        <v>2304</v>
      </c>
      <c r="L1228" s="214" t="s">
        <v>173</v>
      </c>
      <c r="M1228" s="215">
        <v>79502</v>
      </c>
      <c r="N1228" s="241">
        <v>86109</v>
      </c>
      <c r="O1228" s="241"/>
      <c r="P1228" s="241"/>
      <c r="Q1228" s="242" t="s">
        <v>2154</v>
      </c>
      <c r="R1228" s="219">
        <f t="shared" si="19"/>
        <v>41947</v>
      </c>
    </row>
    <row r="1229" spans="1:18">
      <c r="A1229" s="244">
        <v>19002999</v>
      </c>
      <c r="B1229" s="209">
        <v>20002228</v>
      </c>
      <c r="C1229" s="210"/>
      <c r="D1229" s="210"/>
      <c r="E1229" s="243" t="s">
        <v>2147</v>
      </c>
      <c r="F1229" s="243" t="s">
        <v>2148</v>
      </c>
      <c r="G1229" s="231" t="s">
        <v>2149</v>
      </c>
      <c r="H1229" s="231" t="s">
        <v>2115</v>
      </c>
      <c r="I1229" s="232" t="s">
        <v>2302</v>
      </c>
      <c r="J1229" s="233" t="s">
        <v>2158</v>
      </c>
      <c r="K1229" s="212" t="s">
        <v>2305</v>
      </c>
      <c r="L1229" s="214" t="s">
        <v>173</v>
      </c>
      <c r="M1229" s="215">
        <v>127206</v>
      </c>
      <c r="N1229" s="241">
        <v>137777</v>
      </c>
      <c r="O1229" s="241"/>
      <c r="P1229" s="241"/>
      <c r="Q1229" s="242" t="s">
        <v>2154</v>
      </c>
      <c r="R1229" s="219">
        <f t="shared" si="19"/>
        <v>67116</v>
      </c>
    </row>
    <row r="1230" spans="1:18">
      <c r="A1230" s="208">
        <v>19002197</v>
      </c>
      <c r="B1230" s="209">
        <v>20002229</v>
      </c>
      <c r="C1230" s="210"/>
      <c r="D1230" s="210"/>
      <c r="E1230" s="243" t="s">
        <v>2147</v>
      </c>
      <c r="F1230" s="243" t="s">
        <v>2148</v>
      </c>
      <c r="G1230" s="231" t="s">
        <v>2149</v>
      </c>
      <c r="H1230" s="231" t="s">
        <v>2115</v>
      </c>
      <c r="I1230" s="232" t="s">
        <v>2302</v>
      </c>
      <c r="J1230" s="233" t="s">
        <v>97</v>
      </c>
      <c r="K1230" s="212" t="s">
        <v>2306</v>
      </c>
      <c r="L1230" s="214" t="s">
        <v>173</v>
      </c>
      <c r="M1230" s="215">
        <v>286215</v>
      </c>
      <c r="N1230" s="241">
        <v>310002</v>
      </c>
      <c r="O1230" s="241"/>
      <c r="P1230" s="241"/>
      <c r="Q1230" s="242" t="s">
        <v>2154</v>
      </c>
      <c r="R1230" s="219">
        <f t="shared" si="19"/>
        <v>151014</v>
      </c>
    </row>
    <row r="1231" spans="1:18">
      <c r="A1231" s="208">
        <v>19002198</v>
      </c>
      <c r="B1231" s="209">
        <v>20002230</v>
      </c>
      <c r="C1231" s="210"/>
      <c r="D1231" s="210"/>
      <c r="E1231" s="243" t="s">
        <v>2147</v>
      </c>
      <c r="F1231" s="243" t="s">
        <v>2148</v>
      </c>
      <c r="G1231" s="231" t="s">
        <v>2149</v>
      </c>
      <c r="H1231" s="231" t="s">
        <v>2115</v>
      </c>
      <c r="I1231" s="232" t="s">
        <v>2307</v>
      </c>
      <c r="J1231" s="233" t="s">
        <v>2308</v>
      </c>
      <c r="K1231" s="212" t="s">
        <v>2309</v>
      </c>
      <c r="L1231" s="214" t="s">
        <v>173</v>
      </c>
      <c r="M1231" s="215">
        <v>127206</v>
      </c>
      <c r="N1231" s="241">
        <v>137777</v>
      </c>
      <c r="O1231" s="241"/>
      <c r="P1231" s="241"/>
      <c r="Q1231" s="242" t="s">
        <v>2154</v>
      </c>
      <c r="R1231" s="219">
        <f t="shared" si="19"/>
        <v>67116</v>
      </c>
    </row>
    <row r="1232" spans="1:18">
      <c r="A1232" s="208">
        <v>19002199</v>
      </c>
      <c r="B1232" s="209">
        <v>20002231</v>
      </c>
      <c r="C1232" s="210"/>
      <c r="D1232" s="210"/>
      <c r="E1232" s="243" t="s">
        <v>2147</v>
      </c>
      <c r="F1232" s="243" t="s">
        <v>2148</v>
      </c>
      <c r="G1232" s="231" t="s">
        <v>2149</v>
      </c>
      <c r="H1232" s="231" t="s">
        <v>2115</v>
      </c>
      <c r="I1232" s="232" t="s">
        <v>2307</v>
      </c>
      <c r="J1232" s="233" t="s">
        <v>2310</v>
      </c>
      <c r="K1232" s="212" t="s">
        <v>2311</v>
      </c>
      <c r="L1232" s="214" t="s">
        <v>173</v>
      </c>
      <c r="M1232" s="215">
        <v>74135</v>
      </c>
      <c r="N1232" s="241">
        <v>81173</v>
      </c>
      <c r="O1232" s="241"/>
      <c r="P1232" s="241"/>
      <c r="Q1232" s="242" t="s">
        <v>2154</v>
      </c>
      <c r="R1232" s="219">
        <f t="shared" si="19"/>
        <v>39542</v>
      </c>
    </row>
    <row r="1233" spans="1:18">
      <c r="A1233" s="208">
        <v>19002200</v>
      </c>
      <c r="B1233" s="209">
        <v>20002232</v>
      </c>
      <c r="C1233" s="210"/>
      <c r="D1233" s="210"/>
      <c r="E1233" s="243" t="s">
        <v>2147</v>
      </c>
      <c r="F1233" s="243" t="s">
        <v>2148</v>
      </c>
      <c r="G1233" s="231" t="s">
        <v>2149</v>
      </c>
      <c r="H1233" s="231" t="s">
        <v>2115</v>
      </c>
      <c r="I1233" s="232" t="s">
        <v>2312</v>
      </c>
      <c r="J1233" s="233" t="s">
        <v>2152</v>
      </c>
      <c r="K1233" s="212" t="s">
        <v>2313</v>
      </c>
      <c r="L1233" s="214" t="s">
        <v>173</v>
      </c>
      <c r="M1233" s="215">
        <v>51865</v>
      </c>
      <c r="N1233" s="241">
        <v>57505</v>
      </c>
      <c r="O1233" s="241"/>
      <c r="P1233" s="241"/>
      <c r="Q1233" s="242" t="s">
        <v>2154</v>
      </c>
      <c r="R1233" s="219">
        <f t="shared" si="19"/>
        <v>28012</v>
      </c>
    </row>
    <row r="1234" spans="1:18">
      <c r="A1234" s="208">
        <v>19002201</v>
      </c>
      <c r="B1234" s="209">
        <v>20002233</v>
      </c>
      <c r="C1234" s="210"/>
      <c r="D1234" s="210"/>
      <c r="E1234" s="243" t="s">
        <v>2147</v>
      </c>
      <c r="F1234" s="243" t="s">
        <v>2148</v>
      </c>
      <c r="G1234" s="231" t="s">
        <v>2149</v>
      </c>
      <c r="H1234" s="231" t="s">
        <v>2115</v>
      </c>
      <c r="I1234" s="232" t="s">
        <v>2312</v>
      </c>
      <c r="J1234" s="233" t="s">
        <v>2155</v>
      </c>
      <c r="K1234" s="212" t="s">
        <v>2314</v>
      </c>
      <c r="L1234" s="214" t="s">
        <v>173</v>
      </c>
      <c r="M1234" s="215">
        <v>25931</v>
      </c>
      <c r="N1234" s="241">
        <v>28752</v>
      </c>
      <c r="O1234" s="241"/>
      <c r="P1234" s="241"/>
      <c r="Q1234" s="242" t="s">
        <v>2154</v>
      </c>
      <c r="R1234" s="219">
        <f t="shared" si="19"/>
        <v>14006</v>
      </c>
    </row>
    <row r="1235" spans="1:18">
      <c r="A1235" s="244">
        <v>19003000</v>
      </c>
      <c r="B1235" s="209">
        <v>20002234</v>
      </c>
      <c r="C1235" s="210"/>
      <c r="D1235" s="210"/>
      <c r="E1235" s="243" t="s">
        <v>2147</v>
      </c>
      <c r="F1235" s="243" t="s">
        <v>2148</v>
      </c>
      <c r="G1235" s="231" t="s">
        <v>2149</v>
      </c>
      <c r="H1235" s="231" t="s">
        <v>2115</v>
      </c>
      <c r="I1235" s="232" t="s">
        <v>2312</v>
      </c>
      <c r="J1235" s="233" t="s">
        <v>2158</v>
      </c>
      <c r="K1235" s="212" t="s">
        <v>2315</v>
      </c>
      <c r="L1235" s="214" t="s">
        <v>173</v>
      </c>
      <c r="M1235" s="215">
        <v>41490</v>
      </c>
      <c r="N1235" s="241">
        <v>46004</v>
      </c>
      <c r="O1235" s="241"/>
      <c r="P1235" s="241"/>
      <c r="Q1235" s="242" t="s">
        <v>2154</v>
      </c>
      <c r="R1235" s="219">
        <f t="shared" si="19"/>
        <v>22410</v>
      </c>
    </row>
    <row r="1236" spans="1:18">
      <c r="A1236" s="208">
        <v>19002202</v>
      </c>
      <c r="B1236" s="209">
        <v>20002235</v>
      </c>
      <c r="C1236" s="210"/>
      <c r="D1236" s="210"/>
      <c r="E1236" s="243" t="s">
        <v>2147</v>
      </c>
      <c r="F1236" s="243" t="s">
        <v>2148</v>
      </c>
      <c r="G1236" s="231" t="s">
        <v>2149</v>
      </c>
      <c r="H1236" s="231" t="s">
        <v>2115</v>
      </c>
      <c r="I1236" s="232" t="s">
        <v>2312</v>
      </c>
      <c r="J1236" s="233" t="s">
        <v>97</v>
      </c>
      <c r="K1236" s="212" t="s">
        <v>2316</v>
      </c>
      <c r="L1236" s="214" t="s">
        <v>173</v>
      </c>
      <c r="M1236" s="215">
        <v>93360</v>
      </c>
      <c r="N1236" s="241">
        <v>103511</v>
      </c>
      <c r="O1236" s="241"/>
      <c r="P1236" s="241"/>
      <c r="Q1236" s="242" t="s">
        <v>2154</v>
      </c>
      <c r="R1236" s="219">
        <f t="shared" si="19"/>
        <v>50424</v>
      </c>
    </row>
    <row r="1237" spans="1:18">
      <c r="A1237" s="208">
        <v>19002203</v>
      </c>
      <c r="B1237" s="209">
        <v>20002236</v>
      </c>
      <c r="C1237" s="210"/>
      <c r="D1237" s="210"/>
      <c r="E1237" s="243" t="s">
        <v>2147</v>
      </c>
      <c r="F1237" s="243" t="s">
        <v>2148</v>
      </c>
      <c r="G1237" s="231" t="s">
        <v>2149</v>
      </c>
      <c r="H1237" s="231" t="s">
        <v>2115</v>
      </c>
      <c r="I1237" s="232" t="s">
        <v>2317</v>
      </c>
      <c r="J1237" s="233" t="s">
        <v>2318</v>
      </c>
      <c r="K1237" s="212" t="s">
        <v>2319</v>
      </c>
      <c r="L1237" s="214" t="s">
        <v>173</v>
      </c>
      <c r="M1237" s="215">
        <v>41490</v>
      </c>
      <c r="N1237" s="241">
        <v>46004</v>
      </c>
      <c r="O1237" s="241"/>
      <c r="P1237" s="241"/>
      <c r="Q1237" s="242" t="s">
        <v>2154</v>
      </c>
      <c r="R1237" s="219">
        <f t="shared" si="19"/>
        <v>22410</v>
      </c>
    </row>
    <row r="1238" spans="1:18">
      <c r="A1238" s="208">
        <v>19002204</v>
      </c>
      <c r="B1238" s="209">
        <v>20002237</v>
      </c>
      <c r="C1238" s="210"/>
      <c r="D1238" s="210"/>
      <c r="E1238" s="243" t="s">
        <v>2147</v>
      </c>
      <c r="F1238" s="243" t="s">
        <v>2148</v>
      </c>
      <c r="G1238" s="231" t="s">
        <v>2149</v>
      </c>
      <c r="H1238" s="231" t="s">
        <v>2115</v>
      </c>
      <c r="I1238" s="232" t="s">
        <v>2317</v>
      </c>
      <c r="J1238" s="233" t="s">
        <v>2320</v>
      </c>
      <c r="K1238" s="212" t="s">
        <v>2321</v>
      </c>
      <c r="L1238" s="214" t="s">
        <v>173</v>
      </c>
      <c r="M1238" s="215">
        <v>21620</v>
      </c>
      <c r="N1238" s="241">
        <v>23674</v>
      </c>
      <c r="O1238" s="241"/>
      <c r="P1238" s="241"/>
      <c r="Q1238" s="242" t="s">
        <v>2154</v>
      </c>
      <c r="R1238" s="219">
        <f t="shared" si="19"/>
        <v>11532</v>
      </c>
    </row>
    <row r="1239" spans="1:18">
      <c r="A1239" s="208">
        <v>19002205</v>
      </c>
      <c r="B1239" s="209">
        <v>20002238</v>
      </c>
      <c r="C1239" s="210"/>
      <c r="D1239" s="210"/>
      <c r="E1239" s="243" t="s">
        <v>2147</v>
      </c>
      <c r="F1239" s="243" t="s">
        <v>2148</v>
      </c>
      <c r="G1239" s="231" t="s">
        <v>2149</v>
      </c>
      <c r="H1239" s="231" t="s">
        <v>2322</v>
      </c>
      <c r="I1239" s="232" t="s">
        <v>2322</v>
      </c>
      <c r="J1239" s="233" t="s">
        <v>2152</v>
      </c>
      <c r="K1239" s="212" t="s">
        <v>2323</v>
      </c>
      <c r="L1239" s="214" t="s">
        <v>173</v>
      </c>
      <c r="M1239" s="215">
        <v>31154</v>
      </c>
      <c r="N1239" s="241">
        <v>32897</v>
      </c>
      <c r="O1239" s="241"/>
      <c r="P1239" s="241"/>
      <c r="Q1239" s="242" t="s">
        <v>2154</v>
      </c>
      <c r="R1239" s="219">
        <f t="shared" si="19"/>
        <v>16025</v>
      </c>
    </row>
    <row r="1240" spans="1:18">
      <c r="A1240" s="208">
        <v>19002206</v>
      </c>
      <c r="B1240" s="209">
        <v>20002239</v>
      </c>
      <c r="C1240" s="210"/>
      <c r="D1240" s="210"/>
      <c r="E1240" s="243" t="s">
        <v>2147</v>
      </c>
      <c r="F1240" s="243" t="s">
        <v>2148</v>
      </c>
      <c r="G1240" s="231" t="s">
        <v>2149</v>
      </c>
      <c r="H1240" s="231" t="s">
        <v>2324</v>
      </c>
      <c r="I1240" s="232" t="s">
        <v>2324</v>
      </c>
      <c r="J1240" s="233" t="s">
        <v>2152</v>
      </c>
      <c r="K1240" s="212" t="s">
        <v>2325</v>
      </c>
      <c r="L1240" s="214" t="s">
        <v>173</v>
      </c>
      <c r="M1240" s="215">
        <v>139270</v>
      </c>
      <c r="N1240" s="241">
        <v>151280</v>
      </c>
      <c r="O1240" s="241"/>
      <c r="P1240" s="241"/>
      <c r="Q1240" s="242" t="s">
        <v>2154</v>
      </c>
      <c r="R1240" s="219">
        <f t="shared" si="19"/>
        <v>73694</v>
      </c>
    </row>
    <row r="1241" spans="1:18">
      <c r="A1241" s="208">
        <v>19002207</v>
      </c>
      <c r="B1241" s="209">
        <v>20002240</v>
      </c>
      <c r="C1241" s="210"/>
      <c r="D1241" s="210"/>
      <c r="E1241" s="243" t="s">
        <v>2147</v>
      </c>
      <c r="F1241" s="243" t="s">
        <v>2148</v>
      </c>
      <c r="G1241" s="231" t="s">
        <v>2149</v>
      </c>
      <c r="H1241" s="231" t="s">
        <v>2326</v>
      </c>
      <c r="I1241" s="232" t="s">
        <v>2326</v>
      </c>
      <c r="J1241" s="233" t="s">
        <v>2152</v>
      </c>
      <c r="K1241" s="212" t="s">
        <v>2327</v>
      </c>
      <c r="L1241" s="214" t="s">
        <v>173</v>
      </c>
      <c r="M1241" s="215">
        <v>108115</v>
      </c>
      <c r="N1241" s="241">
        <v>118380</v>
      </c>
      <c r="O1241" s="241"/>
      <c r="P1241" s="241"/>
      <c r="Q1241" s="242" t="s">
        <v>2154</v>
      </c>
      <c r="R1241" s="219">
        <f t="shared" si="19"/>
        <v>57667</v>
      </c>
    </row>
    <row r="1242" spans="1:18">
      <c r="A1242" s="208">
        <v>19002208</v>
      </c>
      <c r="B1242" s="209">
        <v>20002241</v>
      </c>
      <c r="C1242" s="210"/>
      <c r="D1242" s="210"/>
      <c r="E1242" s="243" t="s">
        <v>2147</v>
      </c>
      <c r="F1242" s="243" t="s">
        <v>2148</v>
      </c>
      <c r="G1242" s="231" t="s">
        <v>2149</v>
      </c>
      <c r="H1242" s="231" t="s">
        <v>2328</v>
      </c>
      <c r="I1242" s="232" t="s">
        <v>2328</v>
      </c>
      <c r="J1242" s="233" t="s">
        <v>2152</v>
      </c>
      <c r="K1242" s="212" t="s">
        <v>2329</v>
      </c>
      <c r="L1242" s="214" t="s">
        <v>173</v>
      </c>
      <c r="M1242" s="215">
        <v>12059</v>
      </c>
      <c r="N1242" s="241">
        <v>12059</v>
      </c>
      <c r="O1242" s="241"/>
      <c r="P1242" s="241"/>
      <c r="Q1242" s="242" t="s">
        <v>2154</v>
      </c>
      <c r="R1242" s="219">
        <f t="shared" si="19"/>
        <v>5874</v>
      </c>
    </row>
    <row r="1243" spans="1:18">
      <c r="A1243" s="208">
        <v>19002209</v>
      </c>
      <c r="B1243" s="209">
        <v>20002242</v>
      </c>
      <c r="C1243" s="210"/>
      <c r="D1243" s="210"/>
      <c r="E1243" s="243" t="s">
        <v>2147</v>
      </c>
      <c r="F1243" s="243" t="s">
        <v>2148</v>
      </c>
      <c r="G1243" s="231" t="s">
        <v>2149</v>
      </c>
      <c r="H1243" s="231" t="s">
        <v>2330</v>
      </c>
      <c r="I1243" s="232" t="s">
        <v>2330</v>
      </c>
      <c r="J1243" s="233" t="s">
        <v>2330</v>
      </c>
      <c r="K1243" s="212" t="s">
        <v>2331</v>
      </c>
      <c r="L1243" s="214" t="s">
        <v>173</v>
      </c>
      <c r="M1243" s="215">
        <v>574364</v>
      </c>
      <c r="N1243" s="241">
        <v>574364</v>
      </c>
      <c r="O1243" s="241"/>
      <c r="P1243" s="241"/>
      <c r="Q1243" s="242" t="s">
        <v>2154</v>
      </c>
      <c r="R1243" s="219">
        <f t="shared" si="19"/>
        <v>279795</v>
      </c>
    </row>
    <row r="1244" spans="1:18">
      <c r="A1244" s="208">
        <v>19002210</v>
      </c>
      <c r="B1244" s="209">
        <v>20002243</v>
      </c>
      <c r="C1244" s="210"/>
      <c r="D1244" s="210"/>
      <c r="E1244" s="243" t="s">
        <v>2147</v>
      </c>
      <c r="F1244" s="243" t="s">
        <v>2148</v>
      </c>
      <c r="G1244" s="231" t="s">
        <v>2149</v>
      </c>
      <c r="H1244" s="231" t="s">
        <v>2332</v>
      </c>
      <c r="I1244" s="232" t="s">
        <v>2332</v>
      </c>
      <c r="J1244" s="233" t="s">
        <v>2152</v>
      </c>
      <c r="K1244" s="212" t="s">
        <v>2333</v>
      </c>
      <c r="L1244" s="214" t="s">
        <v>173</v>
      </c>
      <c r="M1244" s="215">
        <v>139270</v>
      </c>
      <c r="N1244" s="241">
        <v>151280</v>
      </c>
      <c r="O1244" s="241"/>
      <c r="P1244" s="241"/>
      <c r="Q1244" s="242" t="s">
        <v>2154</v>
      </c>
      <c r="R1244" s="219">
        <f t="shared" si="19"/>
        <v>73694</v>
      </c>
    </row>
    <row r="1245" spans="1:18">
      <c r="A1245" s="208">
        <v>19002211</v>
      </c>
      <c r="B1245" s="209">
        <v>20002244</v>
      </c>
      <c r="C1245" s="210"/>
      <c r="D1245" s="210"/>
      <c r="E1245" s="243" t="s">
        <v>2147</v>
      </c>
      <c r="F1245" s="243" t="s">
        <v>2148</v>
      </c>
      <c r="G1245" s="231" t="s">
        <v>2149</v>
      </c>
      <c r="H1245" s="231" t="s">
        <v>2332</v>
      </c>
      <c r="I1245" s="232" t="s">
        <v>2332</v>
      </c>
      <c r="J1245" s="233" t="s">
        <v>2155</v>
      </c>
      <c r="K1245" s="212" t="s">
        <v>2334</v>
      </c>
      <c r="L1245" s="214" t="s">
        <v>173</v>
      </c>
      <c r="M1245" s="215">
        <v>41778</v>
      </c>
      <c r="N1245" s="241">
        <v>45382</v>
      </c>
      <c r="O1245" s="241"/>
      <c r="P1245" s="241"/>
      <c r="Q1245" s="242" t="s">
        <v>2154</v>
      </c>
      <c r="R1245" s="219">
        <f t="shared" si="19"/>
        <v>22107</v>
      </c>
    </row>
    <row r="1246" spans="1:18">
      <c r="A1246" s="244">
        <v>19003001</v>
      </c>
      <c r="B1246" s="209">
        <v>20002245</v>
      </c>
      <c r="C1246" s="210"/>
      <c r="D1246" s="210"/>
      <c r="E1246" s="243" t="s">
        <v>2147</v>
      </c>
      <c r="F1246" s="243" t="s">
        <v>2148</v>
      </c>
      <c r="G1246" s="231" t="s">
        <v>2149</v>
      </c>
      <c r="H1246" s="231" t="s">
        <v>2332</v>
      </c>
      <c r="I1246" s="232" t="s">
        <v>2332</v>
      </c>
      <c r="J1246" s="233" t="s">
        <v>2158</v>
      </c>
      <c r="K1246" s="212" t="s">
        <v>2335</v>
      </c>
      <c r="L1246" s="214" t="s">
        <v>173</v>
      </c>
      <c r="M1246" s="215">
        <v>111414</v>
      </c>
      <c r="N1246" s="241">
        <v>121021</v>
      </c>
      <c r="O1246" s="241"/>
      <c r="P1246" s="241"/>
      <c r="Q1246" s="242" t="s">
        <v>2154</v>
      </c>
      <c r="R1246" s="219">
        <f t="shared" si="19"/>
        <v>58954</v>
      </c>
    </row>
    <row r="1247" spans="1:18">
      <c r="A1247" s="208">
        <v>19002212</v>
      </c>
      <c r="B1247" s="209">
        <v>20002246</v>
      </c>
      <c r="C1247" s="210"/>
      <c r="D1247" s="210"/>
      <c r="E1247" s="243" t="s">
        <v>2147</v>
      </c>
      <c r="F1247" s="243" t="s">
        <v>2148</v>
      </c>
      <c r="G1247" s="231" t="s">
        <v>2149</v>
      </c>
      <c r="H1247" s="231" t="s">
        <v>2332</v>
      </c>
      <c r="I1247" s="232" t="s">
        <v>2332</v>
      </c>
      <c r="J1247" s="233" t="s">
        <v>97</v>
      </c>
      <c r="K1247" s="212" t="s">
        <v>2336</v>
      </c>
      <c r="L1247" s="214" t="s">
        <v>173</v>
      </c>
      <c r="M1247" s="215">
        <v>250690</v>
      </c>
      <c r="N1247" s="241">
        <v>272307</v>
      </c>
      <c r="O1247" s="241"/>
      <c r="P1247" s="241"/>
      <c r="Q1247" s="242" t="s">
        <v>2154</v>
      </c>
      <c r="R1247" s="219">
        <f t="shared" si="19"/>
        <v>132651</v>
      </c>
    </row>
    <row r="1248" spans="1:18">
      <c r="A1248" s="208">
        <v>19002213</v>
      </c>
      <c r="B1248" s="209">
        <v>20002247</v>
      </c>
      <c r="C1248" s="210"/>
      <c r="D1248" s="210"/>
      <c r="E1248" s="243" t="s">
        <v>2147</v>
      </c>
      <c r="F1248" s="243" t="s">
        <v>2148</v>
      </c>
      <c r="G1248" s="231" t="s">
        <v>2149</v>
      </c>
      <c r="H1248" s="231" t="s">
        <v>2337</v>
      </c>
      <c r="I1248" s="232" t="s">
        <v>2338</v>
      </c>
      <c r="J1248" s="233" t="s">
        <v>2310</v>
      </c>
      <c r="K1248" s="212" t="s">
        <v>2339</v>
      </c>
      <c r="L1248" s="214" t="s">
        <v>173</v>
      </c>
      <c r="M1248" s="215">
        <v>245251</v>
      </c>
      <c r="N1248" s="241">
        <v>272930</v>
      </c>
      <c r="O1248" s="241"/>
      <c r="P1248" s="241"/>
      <c r="Q1248" s="242" t="s">
        <v>2340</v>
      </c>
      <c r="R1248" s="219">
        <f t="shared" si="19"/>
        <v>110795</v>
      </c>
    </row>
    <row r="1249" spans="1:18">
      <c r="A1249" s="208">
        <v>19002214</v>
      </c>
      <c r="B1249" s="209">
        <v>20002248</v>
      </c>
      <c r="C1249" s="210"/>
      <c r="D1249" s="210"/>
      <c r="E1249" s="243" t="s">
        <v>2147</v>
      </c>
      <c r="F1249" s="243" t="s">
        <v>2148</v>
      </c>
      <c r="G1249" s="231" t="s">
        <v>2149</v>
      </c>
      <c r="H1249" s="231" t="s">
        <v>2337</v>
      </c>
      <c r="I1249" s="232" t="s">
        <v>2338</v>
      </c>
      <c r="J1249" s="233" t="s">
        <v>2341</v>
      </c>
      <c r="K1249" s="212" t="s">
        <v>2342</v>
      </c>
      <c r="L1249" s="214" t="s">
        <v>173</v>
      </c>
      <c r="M1249" s="215">
        <v>382609</v>
      </c>
      <c r="N1249" s="241">
        <v>424828</v>
      </c>
      <c r="O1249" s="241"/>
      <c r="P1249" s="241"/>
      <c r="Q1249" s="242" t="s">
        <v>2340</v>
      </c>
      <c r="R1249" s="219">
        <f t="shared" si="19"/>
        <v>172458</v>
      </c>
    </row>
    <row r="1250" spans="1:18">
      <c r="A1250" s="208">
        <v>19002215</v>
      </c>
      <c r="B1250" s="209">
        <v>20002249</v>
      </c>
      <c r="C1250" s="210"/>
      <c r="D1250" s="210"/>
      <c r="E1250" s="243" t="s">
        <v>2147</v>
      </c>
      <c r="F1250" s="243" t="s">
        <v>2148</v>
      </c>
      <c r="G1250" s="231" t="s">
        <v>2149</v>
      </c>
      <c r="H1250" s="231" t="s">
        <v>2337</v>
      </c>
      <c r="I1250" s="232" t="s">
        <v>2343</v>
      </c>
      <c r="J1250" s="233" t="s">
        <v>2310</v>
      </c>
      <c r="K1250" s="212" t="s">
        <v>2344</v>
      </c>
      <c r="L1250" s="214" t="s">
        <v>173</v>
      </c>
      <c r="M1250" s="215">
        <v>288773</v>
      </c>
      <c r="N1250" s="241">
        <v>321501</v>
      </c>
      <c r="O1250" s="241"/>
      <c r="P1250" s="241"/>
      <c r="Q1250" s="242" t="s">
        <v>2340</v>
      </c>
      <c r="R1250" s="219">
        <f t="shared" si="19"/>
        <v>130513</v>
      </c>
    </row>
    <row r="1251" spans="1:18">
      <c r="A1251" s="208">
        <v>19002216</v>
      </c>
      <c r="B1251" s="209">
        <v>20002250</v>
      </c>
      <c r="C1251" s="210"/>
      <c r="D1251" s="210"/>
      <c r="E1251" s="243" t="s">
        <v>2147</v>
      </c>
      <c r="F1251" s="243" t="s">
        <v>2148</v>
      </c>
      <c r="G1251" s="231" t="s">
        <v>2149</v>
      </c>
      <c r="H1251" s="231" t="s">
        <v>2337</v>
      </c>
      <c r="I1251" s="232" t="s">
        <v>2343</v>
      </c>
      <c r="J1251" s="233" t="s">
        <v>2341</v>
      </c>
      <c r="K1251" s="212" t="s">
        <v>2345</v>
      </c>
      <c r="L1251" s="214" t="s">
        <v>173</v>
      </c>
      <c r="M1251" s="215">
        <v>450967</v>
      </c>
      <c r="N1251" s="241">
        <v>501310</v>
      </c>
      <c r="O1251" s="241"/>
      <c r="P1251" s="241"/>
      <c r="Q1251" s="242" t="s">
        <v>2340</v>
      </c>
      <c r="R1251" s="219">
        <f t="shared" si="19"/>
        <v>203506</v>
      </c>
    </row>
    <row r="1252" spans="1:18">
      <c r="A1252" s="208">
        <v>19002217</v>
      </c>
      <c r="B1252" s="209">
        <v>20002251</v>
      </c>
      <c r="C1252" s="210"/>
      <c r="D1252" s="210"/>
      <c r="E1252" s="243" t="s">
        <v>2147</v>
      </c>
      <c r="F1252" s="243" t="s">
        <v>2148</v>
      </c>
      <c r="G1252" s="231" t="s">
        <v>2149</v>
      </c>
      <c r="H1252" s="231" t="s">
        <v>2337</v>
      </c>
      <c r="I1252" s="232" t="s">
        <v>2346</v>
      </c>
      <c r="J1252" s="233" t="s">
        <v>2310</v>
      </c>
      <c r="K1252" s="212" t="s">
        <v>2347</v>
      </c>
      <c r="L1252" s="214" t="s">
        <v>173</v>
      </c>
      <c r="M1252" s="215">
        <v>249739</v>
      </c>
      <c r="N1252" s="241">
        <v>277639</v>
      </c>
      <c r="O1252" s="241"/>
      <c r="P1252" s="241"/>
      <c r="Q1252" s="242" t="s">
        <v>2340</v>
      </c>
      <c r="R1252" s="219">
        <f t="shared" si="19"/>
        <v>112707</v>
      </c>
    </row>
    <row r="1253" spans="1:18">
      <c r="A1253" s="208">
        <v>19002218</v>
      </c>
      <c r="B1253" s="209">
        <v>20002252</v>
      </c>
      <c r="C1253" s="210"/>
      <c r="D1253" s="210"/>
      <c r="E1253" s="243" t="s">
        <v>2147</v>
      </c>
      <c r="F1253" s="243" t="s">
        <v>2148</v>
      </c>
      <c r="G1253" s="231" t="s">
        <v>2149</v>
      </c>
      <c r="H1253" s="231" t="s">
        <v>2337</v>
      </c>
      <c r="I1253" s="232" t="s">
        <v>2346</v>
      </c>
      <c r="J1253" s="233" t="s">
        <v>2341</v>
      </c>
      <c r="K1253" s="212" t="s">
        <v>2348</v>
      </c>
      <c r="L1253" s="214" t="s">
        <v>173</v>
      </c>
      <c r="M1253" s="215">
        <v>365806</v>
      </c>
      <c r="N1253" s="241">
        <v>405611</v>
      </c>
      <c r="O1253" s="241"/>
      <c r="P1253" s="241"/>
      <c r="Q1253" s="242" t="s">
        <v>2340</v>
      </c>
      <c r="R1253" s="219">
        <f t="shared" si="19"/>
        <v>164657</v>
      </c>
    </row>
    <row r="1254" spans="1:18">
      <c r="A1254" s="208">
        <v>19002219</v>
      </c>
      <c r="B1254" s="209">
        <v>20002253</v>
      </c>
      <c r="C1254" s="210"/>
      <c r="D1254" s="210"/>
      <c r="E1254" s="243" t="s">
        <v>2147</v>
      </c>
      <c r="F1254" s="243" t="s">
        <v>2148</v>
      </c>
      <c r="G1254" s="231" t="s">
        <v>2149</v>
      </c>
      <c r="H1254" s="231" t="s">
        <v>2337</v>
      </c>
      <c r="I1254" s="232" t="s">
        <v>2349</v>
      </c>
      <c r="J1254" s="233" t="s">
        <v>2310</v>
      </c>
      <c r="K1254" s="212" t="s">
        <v>2350</v>
      </c>
      <c r="L1254" s="214" t="s">
        <v>173</v>
      </c>
      <c r="M1254" s="215">
        <v>326945</v>
      </c>
      <c r="N1254" s="241">
        <v>344108</v>
      </c>
      <c r="O1254" s="241"/>
      <c r="P1254" s="241"/>
      <c r="Q1254" s="242" t="s">
        <v>2340</v>
      </c>
      <c r="R1254" s="219">
        <f t="shared" si="19"/>
        <v>139690</v>
      </c>
    </row>
    <row r="1255" spans="1:18">
      <c r="A1255" s="208">
        <v>19002220</v>
      </c>
      <c r="B1255" s="209">
        <v>20002254</v>
      </c>
      <c r="C1255" s="210"/>
      <c r="D1255" s="210"/>
      <c r="E1255" s="243" t="s">
        <v>2147</v>
      </c>
      <c r="F1255" s="243" t="s">
        <v>2148</v>
      </c>
      <c r="G1255" s="231" t="s">
        <v>2149</v>
      </c>
      <c r="H1255" s="231" t="s">
        <v>2337</v>
      </c>
      <c r="I1255" s="232" t="s">
        <v>2349</v>
      </c>
      <c r="J1255" s="233" t="s">
        <v>2341</v>
      </c>
      <c r="K1255" s="212" t="s">
        <v>2351</v>
      </c>
      <c r="L1255" s="214" t="s">
        <v>173</v>
      </c>
      <c r="M1255" s="215">
        <v>502535</v>
      </c>
      <c r="N1255" s="241">
        <v>532660</v>
      </c>
      <c r="O1255" s="241"/>
      <c r="P1255" s="241"/>
      <c r="Q1255" s="242" t="s">
        <v>2340</v>
      </c>
      <c r="R1255" s="219">
        <f t="shared" si="19"/>
        <v>216233</v>
      </c>
    </row>
    <row r="1256" spans="1:18">
      <c r="A1256" s="208">
        <v>19002221</v>
      </c>
      <c r="B1256" s="209">
        <v>20002255</v>
      </c>
      <c r="C1256" s="210"/>
      <c r="D1256" s="210"/>
      <c r="E1256" s="243" t="s">
        <v>2147</v>
      </c>
      <c r="F1256" s="243" t="s">
        <v>2148</v>
      </c>
      <c r="G1256" s="231" t="s">
        <v>2149</v>
      </c>
      <c r="H1256" s="231" t="s">
        <v>2352</v>
      </c>
      <c r="I1256" s="232" t="s">
        <v>2353</v>
      </c>
      <c r="J1256" s="233" t="s">
        <v>2152</v>
      </c>
      <c r="K1256" s="212" t="s">
        <v>2354</v>
      </c>
      <c r="L1256" s="214" t="s">
        <v>2355</v>
      </c>
      <c r="M1256" s="215">
        <v>6739</v>
      </c>
      <c r="N1256" s="241">
        <v>7011</v>
      </c>
      <c r="O1256" s="241"/>
      <c r="P1256" s="241"/>
      <c r="Q1256" s="242" t="s">
        <v>2154</v>
      </c>
      <c r="R1256" s="219">
        <f t="shared" si="19"/>
        <v>3415</v>
      </c>
    </row>
    <row r="1257" spans="1:18">
      <c r="A1257" s="208">
        <v>19002222</v>
      </c>
      <c r="B1257" s="209">
        <v>20002256</v>
      </c>
      <c r="C1257" s="210"/>
      <c r="D1257" s="210"/>
      <c r="E1257" s="243" t="s">
        <v>2147</v>
      </c>
      <c r="F1257" s="243" t="s">
        <v>2148</v>
      </c>
      <c r="G1257" s="231" t="s">
        <v>2149</v>
      </c>
      <c r="H1257" s="231" t="s">
        <v>2352</v>
      </c>
      <c r="I1257" s="232" t="s">
        <v>2353</v>
      </c>
      <c r="J1257" s="233" t="s">
        <v>2155</v>
      </c>
      <c r="K1257" s="212" t="s">
        <v>2356</v>
      </c>
      <c r="L1257" s="214" t="s">
        <v>2355</v>
      </c>
      <c r="M1257" s="215">
        <v>3369</v>
      </c>
      <c r="N1257" s="241">
        <v>3504</v>
      </c>
      <c r="O1257" s="241"/>
      <c r="P1257" s="241"/>
      <c r="Q1257" s="242" t="s">
        <v>2154</v>
      </c>
      <c r="R1257" s="219">
        <f t="shared" si="19"/>
        <v>1706</v>
      </c>
    </row>
    <row r="1258" spans="1:18">
      <c r="A1258" s="244">
        <v>19003002</v>
      </c>
      <c r="B1258" s="209">
        <v>20002257</v>
      </c>
      <c r="C1258" s="210"/>
      <c r="D1258" s="210"/>
      <c r="E1258" s="243" t="s">
        <v>2147</v>
      </c>
      <c r="F1258" s="243" t="s">
        <v>2148</v>
      </c>
      <c r="G1258" s="231" t="s">
        <v>2149</v>
      </c>
      <c r="H1258" s="231" t="s">
        <v>2352</v>
      </c>
      <c r="I1258" s="232" t="s">
        <v>2353</v>
      </c>
      <c r="J1258" s="233" t="s">
        <v>2158</v>
      </c>
      <c r="K1258" s="212" t="s">
        <v>2357</v>
      </c>
      <c r="L1258" s="214" t="s">
        <v>2355</v>
      </c>
      <c r="M1258" s="215">
        <v>5390</v>
      </c>
      <c r="N1258" s="241">
        <v>5608</v>
      </c>
      <c r="O1258" s="241"/>
      <c r="P1258" s="241"/>
      <c r="Q1258" s="242" t="s">
        <v>2154</v>
      </c>
      <c r="R1258" s="219">
        <f t="shared" si="19"/>
        <v>2731</v>
      </c>
    </row>
    <row r="1259" spans="1:18">
      <c r="A1259" s="208">
        <v>19002223</v>
      </c>
      <c r="B1259" s="209">
        <v>20002258</v>
      </c>
      <c r="C1259" s="210"/>
      <c r="D1259" s="210"/>
      <c r="E1259" s="243" t="s">
        <v>2147</v>
      </c>
      <c r="F1259" s="243" t="s">
        <v>2148</v>
      </c>
      <c r="G1259" s="231" t="s">
        <v>2149</v>
      </c>
      <c r="H1259" s="231" t="s">
        <v>2352</v>
      </c>
      <c r="I1259" s="232" t="s">
        <v>2353</v>
      </c>
      <c r="J1259" s="233" t="s">
        <v>97</v>
      </c>
      <c r="K1259" s="212" t="s">
        <v>2358</v>
      </c>
      <c r="L1259" s="214" t="s">
        <v>2355</v>
      </c>
      <c r="M1259" s="215">
        <v>12132</v>
      </c>
      <c r="N1259" s="241">
        <v>12623</v>
      </c>
      <c r="O1259" s="241"/>
      <c r="P1259" s="241"/>
      <c r="Q1259" s="242" t="s">
        <v>2154</v>
      </c>
      <c r="R1259" s="219">
        <f t="shared" si="19"/>
        <v>6149</v>
      </c>
    </row>
    <row r="1260" spans="1:18">
      <c r="A1260" s="208">
        <v>19002224</v>
      </c>
      <c r="B1260" s="209">
        <v>20002259</v>
      </c>
      <c r="C1260" s="210"/>
      <c r="D1260" s="210"/>
      <c r="E1260" s="243" t="s">
        <v>2147</v>
      </c>
      <c r="F1260" s="243" t="s">
        <v>2148</v>
      </c>
      <c r="G1260" s="231" t="s">
        <v>2149</v>
      </c>
      <c r="H1260" s="231" t="s">
        <v>2352</v>
      </c>
      <c r="I1260" s="232" t="s">
        <v>2359</v>
      </c>
      <c r="J1260" s="233" t="s">
        <v>2152</v>
      </c>
      <c r="K1260" s="212" t="s">
        <v>2360</v>
      </c>
      <c r="L1260" s="214" t="s">
        <v>2355</v>
      </c>
      <c r="M1260" s="215">
        <v>7135</v>
      </c>
      <c r="N1260" s="241">
        <v>7423</v>
      </c>
      <c r="O1260" s="241"/>
      <c r="P1260" s="241"/>
      <c r="Q1260" s="242" t="s">
        <v>2154</v>
      </c>
      <c r="R1260" s="219">
        <f t="shared" si="19"/>
        <v>3616</v>
      </c>
    </row>
    <row r="1261" spans="1:18">
      <c r="A1261" s="208">
        <v>19002225</v>
      </c>
      <c r="B1261" s="209">
        <v>20002260</v>
      </c>
      <c r="C1261" s="210"/>
      <c r="D1261" s="210"/>
      <c r="E1261" s="243" t="s">
        <v>2147</v>
      </c>
      <c r="F1261" s="243" t="s">
        <v>2148</v>
      </c>
      <c r="G1261" s="231" t="s">
        <v>2149</v>
      </c>
      <c r="H1261" s="231" t="s">
        <v>2352</v>
      </c>
      <c r="I1261" s="232" t="s">
        <v>2359</v>
      </c>
      <c r="J1261" s="233" t="s">
        <v>2155</v>
      </c>
      <c r="K1261" s="212" t="s">
        <v>2361</v>
      </c>
      <c r="L1261" s="214" t="s">
        <v>2355</v>
      </c>
      <c r="M1261" s="215">
        <v>2139</v>
      </c>
      <c r="N1261" s="241">
        <v>2225</v>
      </c>
      <c r="O1261" s="241"/>
      <c r="P1261" s="241"/>
      <c r="Q1261" s="242" t="s">
        <v>2154</v>
      </c>
      <c r="R1261" s="219">
        <f t="shared" si="19"/>
        <v>1083</v>
      </c>
    </row>
    <row r="1262" spans="1:18">
      <c r="A1262" s="244">
        <v>19003003</v>
      </c>
      <c r="B1262" s="209">
        <v>20002261</v>
      </c>
      <c r="C1262" s="210"/>
      <c r="D1262" s="210"/>
      <c r="E1262" s="243" t="s">
        <v>2147</v>
      </c>
      <c r="F1262" s="243" t="s">
        <v>2148</v>
      </c>
      <c r="G1262" s="231" t="s">
        <v>2149</v>
      </c>
      <c r="H1262" s="231" t="s">
        <v>2352</v>
      </c>
      <c r="I1262" s="232" t="s">
        <v>2359</v>
      </c>
      <c r="J1262" s="233" t="s">
        <v>2158</v>
      </c>
      <c r="K1262" s="212" t="s">
        <v>2362</v>
      </c>
      <c r="L1262" s="214" t="s">
        <v>2355</v>
      </c>
      <c r="M1262" s="215">
        <v>5708</v>
      </c>
      <c r="N1262" s="241">
        <v>5938</v>
      </c>
      <c r="O1262" s="241"/>
      <c r="P1262" s="241"/>
      <c r="Q1262" s="242" t="s">
        <v>2154</v>
      </c>
      <c r="R1262" s="219">
        <f t="shared" si="19"/>
        <v>2892</v>
      </c>
    </row>
    <row r="1263" spans="1:18">
      <c r="A1263" s="208">
        <v>19002226</v>
      </c>
      <c r="B1263" s="209">
        <v>20002262</v>
      </c>
      <c r="C1263" s="210"/>
      <c r="D1263" s="210"/>
      <c r="E1263" s="243" t="s">
        <v>2147</v>
      </c>
      <c r="F1263" s="243" t="s">
        <v>2148</v>
      </c>
      <c r="G1263" s="231" t="s">
        <v>2149</v>
      </c>
      <c r="H1263" s="231" t="s">
        <v>2352</v>
      </c>
      <c r="I1263" s="232" t="s">
        <v>2359</v>
      </c>
      <c r="J1263" s="233" t="s">
        <v>97</v>
      </c>
      <c r="K1263" s="212" t="s">
        <v>2363</v>
      </c>
      <c r="L1263" s="214" t="s">
        <v>2355</v>
      </c>
      <c r="M1263" s="215">
        <v>12846</v>
      </c>
      <c r="N1263" s="241">
        <v>13365</v>
      </c>
      <c r="O1263" s="241"/>
      <c r="P1263" s="241"/>
      <c r="Q1263" s="242" t="s">
        <v>2154</v>
      </c>
      <c r="R1263" s="219">
        <f t="shared" si="19"/>
        <v>6510</v>
      </c>
    </row>
    <row r="1264" spans="1:18">
      <c r="A1264" s="208">
        <v>19002227</v>
      </c>
      <c r="B1264" s="209">
        <v>20002263</v>
      </c>
      <c r="C1264" s="210"/>
      <c r="D1264" s="210"/>
      <c r="E1264" s="243" t="s">
        <v>2147</v>
      </c>
      <c r="F1264" s="243" t="s">
        <v>2148</v>
      </c>
      <c r="G1264" s="231" t="s">
        <v>2149</v>
      </c>
      <c r="H1264" s="231" t="s">
        <v>2352</v>
      </c>
      <c r="I1264" s="232" t="s">
        <v>2364</v>
      </c>
      <c r="J1264" s="233" t="s">
        <v>2152</v>
      </c>
      <c r="K1264" s="212" t="s">
        <v>2365</v>
      </c>
      <c r="L1264" s="214" t="s">
        <v>2355</v>
      </c>
      <c r="M1264" s="215">
        <v>16605</v>
      </c>
      <c r="N1264" s="241">
        <v>17556</v>
      </c>
      <c r="O1264" s="241"/>
      <c r="P1264" s="241"/>
      <c r="Q1264" s="242" t="s">
        <v>2154</v>
      </c>
      <c r="R1264" s="219">
        <f t="shared" si="19"/>
        <v>8552</v>
      </c>
    </row>
    <row r="1265" spans="1:18">
      <c r="A1265" s="208">
        <v>19002228</v>
      </c>
      <c r="B1265" s="209">
        <v>20002264</v>
      </c>
      <c r="C1265" s="210"/>
      <c r="D1265" s="210"/>
      <c r="E1265" s="243" t="s">
        <v>2147</v>
      </c>
      <c r="F1265" s="243" t="s">
        <v>2148</v>
      </c>
      <c r="G1265" s="231" t="s">
        <v>2149</v>
      </c>
      <c r="H1265" s="231" t="s">
        <v>2352</v>
      </c>
      <c r="I1265" s="232" t="s">
        <v>2364</v>
      </c>
      <c r="J1265" s="233" t="s">
        <v>2155</v>
      </c>
      <c r="K1265" s="212" t="s">
        <v>2366</v>
      </c>
      <c r="L1265" s="214" t="s">
        <v>2355</v>
      </c>
      <c r="M1265" s="215">
        <v>4979</v>
      </c>
      <c r="N1265" s="241">
        <v>5263</v>
      </c>
      <c r="O1265" s="241"/>
      <c r="P1265" s="241"/>
      <c r="Q1265" s="242" t="s">
        <v>2154</v>
      </c>
      <c r="R1265" s="219">
        <f t="shared" si="19"/>
        <v>2563</v>
      </c>
    </row>
    <row r="1266" spans="1:18">
      <c r="A1266" s="244">
        <v>19003004</v>
      </c>
      <c r="B1266" s="209">
        <v>20002265</v>
      </c>
      <c r="C1266" s="210"/>
      <c r="D1266" s="210"/>
      <c r="E1266" s="243" t="s">
        <v>2147</v>
      </c>
      <c r="F1266" s="243" t="s">
        <v>2148</v>
      </c>
      <c r="G1266" s="231" t="s">
        <v>2149</v>
      </c>
      <c r="H1266" s="231" t="s">
        <v>2352</v>
      </c>
      <c r="I1266" s="232" t="s">
        <v>2364</v>
      </c>
      <c r="J1266" s="233" t="s">
        <v>2158</v>
      </c>
      <c r="K1266" s="212" t="s">
        <v>2367</v>
      </c>
      <c r="L1266" s="214" t="s">
        <v>2355</v>
      </c>
      <c r="M1266" s="215">
        <v>13284</v>
      </c>
      <c r="N1266" s="241">
        <v>14045</v>
      </c>
      <c r="O1266" s="241"/>
      <c r="P1266" s="241"/>
      <c r="Q1266" s="242" t="s">
        <v>2154</v>
      </c>
      <c r="R1266" s="219">
        <f t="shared" si="19"/>
        <v>6841</v>
      </c>
    </row>
    <row r="1267" spans="1:18">
      <c r="A1267" s="208">
        <v>19002229</v>
      </c>
      <c r="B1267" s="209">
        <v>20002266</v>
      </c>
      <c r="C1267" s="210"/>
      <c r="D1267" s="210"/>
      <c r="E1267" s="243" t="s">
        <v>2147</v>
      </c>
      <c r="F1267" s="243" t="s">
        <v>2148</v>
      </c>
      <c r="G1267" s="231" t="s">
        <v>2149</v>
      </c>
      <c r="H1267" s="231" t="s">
        <v>2352</v>
      </c>
      <c r="I1267" s="232" t="s">
        <v>2364</v>
      </c>
      <c r="J1267" s="233" t="s">
        <v>97</v>
      </c>
      <c r="K1267" s="212" t="s">
        <v>2368</v>
      </c>
      <c r="L1267" s="214" t="s">
        <v>2355</v>
      </c>
      <c r="M1267" s="215">
        <v>29890</v>
      </c>
      <c r="N1267" s="241">
        <v>31604</v>
      </c>
      <c r="O1267" s="241"/>
      <c r="P1267" s="241"/>
      <c r="Q1267" s="242" t="s">
        <v>2154</v>
      </c>
      <c r="R1267" s="219">
        <f t="shared" si="19"/>
        <v>15395</v>
      </c>
    </row>
    <row r="1268" spans="1:18">
      <c r="A1268" s="208">
        <v>19002230</v>
      </c>
      <c r="B1268" s="209">
        <v>20002267</v>
      </c>
      <c r="C1268" s="210"/>
      <c r="D1268" s="210"/>
      <c r="E1268" s="243" t="s">
        <v>2147</v>
      </c>
      <c r="F1268" s="243" t="s">
        <v>2148</v>
      </c>
      <c r="G1268" s="231" t="s">
        <v>2369</v>
      </c>
      <c r="H1268" s="231" t="s">
        <v>2370</v>
      </c>
      <c r="I1268" s="232" t="s">
        <v>2371</v>
      </c>
      <c r="J1268" s="233" t="s">
        <v>2152</v>
      </c>
      <c r="K1268" s="212" t="s">
        <v>2372</v>
      </c>
      <c r="L1268" s="214" t="s">
        <v>2355</v>
      </c>
      <c r="M1268" s="215">
        <v>5946</v>
      </c>
      <c r="N1268" s="241">
        <v>6186</v>
      </c>
      <c r="O1268" s="241"/>
      <c r="P1268" s="241"/>
      <c r="Q1268" s="242" t="s">
        <v>2154</v>
      </c>
      <c r="R1268" s="219">
        <f t="shared" si="19"/>
        <v>3013</v>
      </c>
    </row>
    <row r="1269" spans="1:18">
      <c r="A1269" s="208">
        <v>19002231</v>
      </c>
      <c r="B1269" s="209">
        <v>20002268</v>
      </c>
      <c r="C1269" s="210"/>
      <c r="D1269" s="210"/>
      <c r="E1269" s="243" t="s">
        <v>2147</v>
      </c>
      <c r="F1269" s="243" t="s">
        <v>2148</v>
      </c>
      <c r="G1269" s="231" t="s">
        <v>2369</v>
      </c>
      <c r="H1269" s="231" t="s">
        <v>2370</v>
      </c>
      <c r="I1269" s="232" t="s">
        <v>2371</v>
      </c>
      <c r="J1269" s="233" t="s">
        <v>2155</v>
      </c>
      <c r="K1269" s="212" t="s">
        <v>2373</v>
      </c>
      <c r="L1269" s="214" t="s">
        <v>2355</v>
      </c>
      <c r="M1269" s="215">
        <v>1782</v>
      </c>
      <c r="N1269" s="241">
        <v>1855</v>
      </c>
      <c r="O1269" s="241"/>
      <c r="P1269" s="241"/>
      <c r="Q1269" s="242" t="s">
        <v>2154</v>
      </c>
      <c r="R1269" s="219">
        <f t="shared" si="19"/>
        <v>903</v>
      </c>
    </row>
    <row r="1270" spans="1:18">
      <c r="A1270" s="244">
        <v>19003005</v>
      </c>
      <c r="B1270" s="209">
        <v>20002269</v>
      </c>
      <c r="C1270" s="210"/>
      <c r="D1270" s="210"/>
      <c r="E1270" s="243" t="s">
        <v>2147</v>
      </c>
      <c r="F1270" s="243" t="s">
        <v>2148</v>
      </c>
      <c r="G1270" s="231" t="s">
        <v>2369</v>
      </c>
      <c r="H1270" s="231" t="s">
        <v>2370</v>
      </c>
      <c r="I1270" s="232" t="s">
        <v>2371</v>
      </c>
      <c r="J1270" s="233" t="s">
        <v>2158</v>
      </c>
      <c r="K1270" s="212" t="s">
        <v>2374</v>
      </c>
      <c r="L1270" s="214" t="s">
        <v>2355</v>
      </c>
      <c r="M1270" s="215">
        <v>4755</v>
      </c>
      <c r="N1270" s="241">
        <v>4947</v>
      </c>
      <c r="O1270" s="241"/>
      <c r="P1270" s="241"/>
      <c r="Q1270" s="242" t="s">
        <v>2154</v>
      </c>
      <c r="R1270" s="219">
        <f t="shared" si="19"/>
        <v>2409</v>
      </c>
    </row>
    <row r="1271" spans="1:18">
      <c r="A1271" s="208">
        <v>19002232</v>
      </c>
      <c r="B1271" s="209">
        <v>20002270</v>
      </c>
      <c r="C1271" s="210"/>
      <c r="D1271" s="210"/>
      <c r="E1271" s="243" t="s">
        <v>2147</v>
      </c>
      <c r="F1271" s="243" t="s">
        <v>2148</v>
      </c>
      <c r="G1271" s="231" t="s">
        <v>2369</v>
      </c>
      <c r="H1271" s="231" t="s">
        <v>2370</v>
      </c>
      <c r="I1271" s="232" t="s">
        <v>2371</v>
      </c>
      <c r="J1271" s="233" t="s">
        <v>97</v>
      </c>
      <c r="K1271" s="212" t="s">
        <v>2375</v>
      </c>
      <c r="L1271" s="214" t="s">
        <v>2355</v>
      </c>
      <c r="M1271" s="215">
        <v>10705</v>
      </c>
      <c r="N1271" s="241">
        <v>11137</v>
      </c>
      <c r="O1271" s="241"/>
      <c r="P1271" s="241"/>
      <c r="Q1271" s="242" t="s">
        <v>2154</v>
      </c>
      <c r="R1271" s="219">
        <f t="shared" si="19"/>
        <v>5425</v>
      </c>
    </row>
    <row r="1272" spans="1:18">
      <c r="A1272" s="208">
        <v>19002233</v>
      </c>
      <c r="B1272" s="209">
        <v>20002271</v>
      </c>
      <c r="C1272" s="210"/>
      <c r="D1272" s="210"/>
      <c r="E1272" s="243" t="s">
        <v>2147</v>
      </c>
      <c r="F1272" s="243" t="s">
        <v>2148</v>
      </c>
      <c r="G1272" s="231" t="s">
        <v>2369</v>
      </c>
      <c r="H1272" s="231" t="s">
        <v>2370</v>
      </c>
      <c r="I1272" s="232" t="s">
        <v>2376</v>
      </c>
      <c r="J1272" s="233" t="s">
        <v>2152</v>
      </c>
      <c r="K1272" s="212" t="s">
        <v>2377</v>
      </c>
      <c r="L1272" s="214" t="s">
        <v>2355</v>
      </c>
      <c r="M1272" s="215">
        <v>4755</v>
      </c>
      <c r="N1272" s="241">
        <v>4947</v>
      </c>
      <c r="O1272" s="241"/>
      <c r="P1272" s="241"/>
      <c r="Q1272" s="242" t="s">
        <v>2154</v>
      </c>
      <c r="R1272" s="219">
        <f t="shared" si="19"/>
        <v>2409</v>
      </c>
    </row>
    <row r="1273" spans="1:18">
      <c r="A1273" s="208">
        <v>19002234</v>
      </c>
      <c r="B1273" s="209">
        <v>20002272</v>
      </c>
      <c r="C1273" s="210"/>
      <c r="D1273" s="210"/>
      <c r="E1273" s="243" t="s">
        <v>2147</v>
      </c>
      <c r="F1273" s="243" t="s">
        <v>2148</v>
      </c>
      <c r="G1273" s="231" t="s">
        <v>2369</v>
      </c>
      <c r="H1273" s="231" t="s">
        <v>2370</v>
      </c>
      <c r="I1273" s="232" t="s">
        <v>2376</v>
      </c>
      <c r="J1273" s="233" t="s">
        <v>2155</v>
      </c>
      <c r="K1273" s="212" t="s">
        <v>2378</v>
      </c>
      <c r="L1273" s="214" t="s">
        <v>2355</v>
      </c>
      <c r="M1273" s="215">
        <v>4755</v>
      </c>
      <c r="N1273" s="241">
        <v>4947</v>
      </c>
      <c r="O1273" s="241"/>
      <c r="P1273" s="241"/>
      <c r="Q1273" s="242" t="s">
        <v>2154</v>
      </c>
      <c r="R1273" s="219">
        <f t="shared" si="19"/>
        <v>2409</v>
      </c>
    </row>
    <row r="1274" spans="1:18">
      <c r="A1274" s="208">
        <v>19002235</v>
      </c>
      <c r="B1274" s="209">
        <v>20002273</v>
      </c>
      <c r="C1274" s="210"/>
      <c r="D1274" s="210"/>
      <c r="E1274" s="243" t="s">
        <v>2147</v>
      </c>
      <c r="F1274" s="243" t="s">
        <v>2148</v>
      </c>
      <c r="G1274" s="231" t="s">
        <v>2369</v>
      </c>
      <c r="H1274" s="231" t="s">
        <v>2370</v>
      </c>
      <c r="I1274" s="232" t="s">
        <v>2379</v>
      </c>
      <c r="J1274" s="233" t="s">
        <v>2152</v>
      </c>
      <c r="K1274" s="212" t="s">
        <v>2380</v>
      </c>
      <c r="L1274" s="214" t="s">
        <v>2355</v>
      </c>
      <c r="M1274" s="215">
        <v>9514</v>
      </c>
      <c r="N1274" s="241">
        <v>9898</v>
      </c>
      <c r="O1274" s="241"/>
      <c r="P1274" s="241"/>
      <c r="Q1274" s="242" t="s">
        <v>2154</v>
      </c>
      <c r="R1274" s="219">
        <f t="shared" si="19"/>
        <v>4821</v>
      </c>
    </row>
    <row r="1275" spans="1:18">
      <c r="A1275" s="208">
        <v>19002236</v>
      </c>
      <c r="B1275" s="209">
        <v>20002274</v>
      </c>
      <c r="C1275" s="210"/>
      <c r="D1275" s="210"/>
      <c r="E1275" s="243" t="s">
        <v>2147</v>
      </c>
      <c r="F1275" s="243" t="s">
        <v>2148</v>
      </c>
      <c r="G1275" s="231" t="s">
        <v>2369</v>
      </c>
      <c r="H1275" s="231" t="s">
        <v>2370</v>
      </c>
      <c r="I1275" s="232" t="s">
        <v>2379</v>
      </c>
      <c r="J1275" s="233" t="s">
        <v>2155</v>
      </c>
      <c r="K1275" s="212" t="s">
        <v>2381</v>
      </c>
      <c r="L1275" s="214" t="s">
        <v>2355</v>
      </c>
      <c r="M1275" s="215">
        <v>2848</v>
      </c>
      <c r="N1275" s="241">
        <v>2967</v>
      </c>
      <c r="O1275" s="241"/>
      <c r="P1275" s="241"/>
      <c r="Q1275" s="242" t="s">
        <v>2154</v>
      </c>
      <c r="R1275" s="219">
        <f t="shared" si="19"/>
        <v>1445</v>
      </c>
    </row>
    <row r="1276" spans="1:18">
      <c r="A1276" s="244">
        <v>19003006</v>
      </c>
      <c r="B1276" s="209">
        <v>20002275</v>
      </c>
      <c r="C1276" s="210"/>
      <c r="D1276" s="210"/>
      <c r="E1276" s="243" t="s">
        <v>2147</v>
      </c>
      <c r="F1276" s="243" t="s">
        <v>2148</v>
      </c>
      <c r="G1276" s="231" t="s">
        <v>2369</v>
      </c>
      <c r="H1276" s="231" t="s">
        <v>2370</v>
      </c>
      <c r="I1276" s="232" t="s">
        <v>2379</v>
      </c>
      <c r="J1276" s="233" t="s">
        <v>2158</v>
      </c>
      <c r="K1276" s="212" t="s">
        <v>2382</v>
      </c>
      <c r="L1276" s="214" t="s">
        <v>2355</v>
      </c>
      <c r="M1276" s="215">
        <v>7599</v>
      </c>
      <c r="N1276" s="241">
        <v>7918</v>
      </c>
      <c r="O1276" s="241"/>
      <c r="P1276" s="241"/>
      <c r="Q1276" s="242" t="s">
        <v>2154</v>
      </c>
      <c r="R1276" s="219">
        <f t="shared" si="19"/>
        <v>3857</v>
      </c>
    </row>
    <row r="1277" spans="1:18">
      <c r="A1277" s="208">
        <v>19002237</v>
      </c>
      <c r="B1277" s="209">
        <v>20002276</v>
      </c>
      <c r="C1277" s="210"/>
      <c r="D1277" s="210"/>
      <c r="E1277" s="243" t="s">
        <v>2147</v>
      </c>
      <c r="F1277" s="243" t="s">
        <v>2148</v>
      </c>
      <c r="G1277" s="231" t="s">
        <v>2369</v>
      </c>
      <c r="H1277" s="231" t="s">
        <v>2370</v>
      </c>
      <c r="I1277" s="232" t="s">
        <v>2379</v>
      </c>
      <c r="J1277" s="233" t="s">
        <v>97</v>
      </c>
      <c r="K1277" s="212" t="s">
        <v>2383</v>
      </c>
      <c r="L1277" s="214" t="s">
        <v>2355</v>
      </c>
      <c r="M1277" s="215">
        <v>17103</v>
      </c>
      <c r="N1277" s="241">
        <v>17820</v>
      </c>
      <c r="O1277" s="241"/>
      <c r="P1277" s="241"/>
      <c r="Q1277" s="242" t="s">
        <v>2154</v>
      </c>
      <c r="R1277" s="219">
        <f t="shared" si="19"/>
        <v>8680</v>
      </c>
    </row>
    <row r="1278" spans="1:18">
      <c r="A1278" s="208">
        <v>19002238</v>
      </c>
      <c r="B1278" s="209">
        <v>20002277</v>
      </c>
      <c r="C1278" s="210"/>
      <c r="D1278" s="210"/>
      <c r="E1278" s="243" t="s">
        <v>2147</v>
      </c>
      <c r="F1278" s="243" t="s">
        <v>2148</v>
      </c>
      <c r="G1278" s="231" t="s">
        <v>2369</v>
      </c>
      <c r="H1278" s="231" t="s">
        <v>2370</v>
      </c>
      <c r="I1278" s="232" t="s">
        <v>2384</v>
      </c>
      <c r="J1278" s="233" t="s">
        <v>2152</v>
      </c>
      <c r="K1278" s="212" t="s">
        <v>2385</v>
      </c>
      <c r="L1278" s="214" t="s">
        <v>2355</v>
      </c>
      <c r="M1278" s="215">
        <v>13877</v>
      </c>
      <c r="N1278" s="241">
        <v>14437</v>
      </c>
      <c r="O1278" s="241"/>
      <c r="P1278" s="241"/>
      <c r="Q1278" s="242" t="s">
        <v>2154</v>
      </c>
      <c r="R1278" s="219">
        <f t="shared" si="19"/>
        <v>7032</v>
      </c>
    </row>
    <row r="1279" spans="1:18">
      <c r="A1279" s="208">
        <v>19002239</v>
      </c>
      <c r="B1279" s="209">
        <v>20002278</v>
      </c>
      <c r="C1279" s="210"/>
      <c r="D1279" s="210"/>
      <c r="E1279" s="243" t="s">
        <v>2147</v>
      </c>
      <c r="F1279" s="243" t="s">
        <v>2148</v>
      </c>
      <c r="G1279" s="231" t="s">
        <v>2369</v>
      </c>
      <c r="H1279" s="231" t="s">
        <v>2370</v>
      </c>
      <c r="I1279" s="232" t="s">
        <v>2384</v>
      </c>
      <c r="J1279" s="233" t="s">
        <v>2155</v>
      </c>
      <c r="K1279" s="212" t="s">
        <v>2386</v>
      </c>
      <c r="L1279" s="214" t="s">
        <v>2355</v>
      </c>
      <c r="M1279" s="215">
        <v>4160</v>
      </c>
      <c r="N1279" s="241">
        <v>4330</v>
      </c>
      <c r="O1279" s="241"/>
      <c r="P1279" s="241"/>
      <c r="Q1279" s="242" t="s">
        <v>2154</v>
      </c>
      <c r="R1279" s="219">
        <f t="shared" si="19"/>
        <v>2109</v>
      </c>
    </row>
    <row r="1280" spans="1:18">
      <c r="A1280" s="244">
        <v>19003007</v>
      </c>
      <c r="B1280" s="209">
        <v>20002279</v>
      </c>
      <c r="C1280" s="210"/>
      <c r="D1280" s="210"/>
      <c r="E1280" s="243" t="s">
        <v>2147</v>
      </c>
      <c r="F1280" s="243" t="s">
        <v>2148</v>
      </c>
      <c r="G1280" s="231" t="s">
        <v>2369</v>
      </c>
      <c r="H1280" s="231" t="s">
        <v>2370</v>
      </c>
      <c r="I1280" s="232" t="s">
        <v>2384</v>
      </c>
      <c r="J1280" s="233" t="s">
        <v>2158</v>
      </c>
      <c r="K1280" s="212" t="s">
        <v>2387</v>
      </c>
      <c r="L1280" s="214" t="s">
        <v>2355</v>
      </c>
      <c r="M1280" s="215">
        <v>11101</v>
      </c>
      <c r="N1280" s="241">
        <v>11551</v>
      </c>
      <c r="O1280" s="241"/>
      <c r="P1280" s="241"/>
      <c r="Q1280" s="242" t="s">
        <v>2154</v>
      </c>
      <c r="R1280" s="219">
        <f t="shared" si="19"/>
        <v>5626</v>
      </c>
    </row>
    <row r="1281" spans="1:18">
      <c r="A1281" s="208">
        <v>19002240</v>
      </c>
      <c r="B1281" s="209">
        <v>20002280</v>
      </c>
      <c r="C1281" s="210"/>
      <c r="D1281" s="210"/>
      <c r="E1281" s="243" t="s">
        <v>2147</v>
      </c>
      <c r="F1281" s="243" t="s">
        <v>2148</v>
      </c>
      <c r="G1281" s="231" t="s">
        <v>2369</v>
      </c>
      <c r="H1281" s="231" t="s">
        <v>2370</v>
      </c>
      <c r="I1281" s="232" t="s">
        <v>2384</v>
      </c>
      <c r="J1281" s="233" t="s">
        <v>97</v>
      </c>
      <c r="K1281" s="212" t="s">
        <v>2388</v>
      </c>
      <c r="L1281" s="214" t="s">
        <v>2355</v>
      </c>
      <c r="M1281" s="215">
        <v>24980</v>
      </c>
      <c r="N1281" s="241">
        <v>25990</v>
      </c>
      <c r="O1281" s="241"/>
      <c r="P1281" s="241"/>
      <c r="Q1281" s="242" t="s">
        <v>2154</v>
      </c>
      <c r="R1281" s="219">
        <f t="shared" si="19"/>
        <v>12660</v>
      </c>
    </row>
    <row r="1282" spans="1:18">
      <c r="A1282" s="208">
        <v>19002241</v>
      </c>
      <c r="B1282" s="209">
        <v>20002281</v>
      </c>
      <c r="C1282" s="210"/>
      <c r="D1282" s="210"/>
      <c r="E1282" s="243" t="s">
        <v>2147</v>
      </c>
      <c r="F1282" s="243" t="s">
        <v>2148</v>
      </c>
      <c r="G1282" s="231" t="s">
        <v>2369</v>
      </c>
      <c r="H1282" s="231" t="s">
        <v>2389</v>
      </c>
      <c r="I1282" s="232" t="s">
        <v>2390</v>
      </c>
      <c r="J1282" s="233" t="s">
        <v>2152</v>
      </c>
      <c r="K1282" s="212" t="s">
        <v>2391</v>
      </c>
      <c r="L1282" s="214" t="s">
        <v>2355</v>
      </c>
      <c r="M1282" s="215">
        <v>6739</v>
      </c>
      <c r="N1282" s="241">
        <v>7011</v>
      </c>
      <c r="O1282" s="241"/>
      <c r="P1282" s="241"/>
      <c r="Q1282" s="242" t="s">
        <v>2154</v>
      </c>
      <c r="R1282" s="219">
        <f t="shared" si="19"/>
        <v>3415</v>
      </c>
    </row>
    <row r="1283" spans="1:18">
      <c r="A1283" s="208">
        <v>19002242</v>
      </c>
      <c r="B1283" s="209">
        <v>20002282</v>
      </c>
      <c r="C1283" s="210"/>
      <c r="D1283" s="210"/>
      <c r="E1283" s="243" t="s">
        <v>2147</v>
      </c>
      <c r="F1283" s="243" t="s">
        <v>2148</v>
      </c>
      <c r="G1283" s="231" t="s">
        <v>2369</v>
      </c>
      <c r="H1283" s="231" t="s">
        <v>2389</v>
      </c>
      <c r="I1283" s="232" t="s">
        <v>2390</v>
      </c>
      <c r="J1283" s="233" t="s">
        <v>2155</v>
      </c>
      <c r="K1283" s="212" t="s">
        <v>2392</v>
      </c>
      <c r="L1283" s="214" t="s">
        <v>2355</v>
      </c>
      <c r="M1283" s="215">
        <v>3369</v>
      </c>
      <c r="N1283" s="241">
        <v>3504</v>
      </c>
      <c r="O1283" s="241"/>
      <c r="P1283" s="241"/>
      <c r="Q1283" s="242" t="s">
        <v>2154</v>
      </c>
      <c r="R1283" s="219">
        <f t="shared" ref="R1283:R1346" si="20">IF(Q1283="유지보수",INT(N1283*$T$2*$T$3),IF(Q1283="단순정비",INT(N1283*$T$2*$T$4),IF(Q1283="지장전주",INT(N1283*$T$2*$T$5),"")))</f>
        <v>1706</v>
      </c>
    </row>
    <row r="1284" spans="1:18">
      <c r="A1284" s="244">
        <v>19003008</v>
      </c>
      <c r="B1284" s="209">
        <v>20002283</v>
      </c>
      <c r="C1284" s="210"/>
      <c r="D1284" s="210"/>
      <c r="E1284" s="243" t="s">
        <v>2147</v>
      </c>
      <c r="F1284" s="243" t="s">
        <v>2148</v>
      </c>
      <c r="G1284" s="231" t="s">
        <v>2369</v>
      </c>
      <c r="H1284" s="231" t="s">
        <v>2389</v>
      </c>
      <c r="I1284" s="232" t="s">
        <v>2390</v>
      </c>
      <c r="J1284" s="233" t="s">
        <v>2158</v>
      </c>
      <c r="K1284" s="212" t="s">
        <v>2393</v>
      </c>
      <c r="L1284" s="214" t="s">
        <v>2355</v>
      </c>
      <c r="M1284" s="215">
        <v>5390</v>
      </c>
      <c r="N1284" s="241">
        <v>5608</v>
      </c>
      <c r="O1284" s="241"/>
      <c r="P1284" s="241"/>
      <c r="Q1284" s="242" t="s">
        <v>2154</v>
      </c>
      <c r="R1284" s="219">
        <f t="shared" si="20"/>
        <v>2731</v>
      </c>
    </row>
    <row r="1285" spans="1:18">
      <c r="A1285" s="208">
        <v>19002243</v>
      </c>
      <c r="B1285" s="209">
        <v>20002284</v>
      </c>
      <c r="C1285" s="210"/>
      <c r="D1285" s="210"/>
      <c r="E1285" s="243" t="s">
        <v>2147</v>
      </c>
      <c r="F1285" s="243" t="s">
        <v>2148</v>
      </c>
      <c r="G1285" s="231" t="s">
        <v>2369</v>
      </c>
      <c r="H1285" s="231" t="s">
        <v>2389</v>
      </c>
      <c r="I1285" s="232" t="s">
        <v>2390</v>
      </c>
      <c r="J1285" s="233" t="s">
        <v>97</v>
      </c>
      <c r="K1285" s="212" t="s">
        <v>2394</v>
      </c>
      <c r="L1285" s="214" t="s">
        <v>2355</v>
      </c>
      <c r="M1285" s="215">
        <v>12132</v>
      </c>
      <c r="N1285" s="241">
        <v>12623</v>
      </c>
      <c r="O1285" s="241"/>
      <c r="P1285" s="241"/>
      <c r="Q1285" s="242" t="s">
        <v>2154</v>
      </c>
      <c r="R1285" s="219">
        <f t="shared" si="20"/>
        <v>6149</v>
      </c>
    </row>
    <row r="1286" spans="1:18">
      <c r="A1286" s="208">
        <v>19002244</v>
      </c>
      <c r="B1286" s="209">
        <v>20002285</v>
      </c>
      <c r="C1286" s="210"/>
      <c r="D1286" s="210"/>
      <c r="E1286" s="243" t="s">
        <v>2147</v>
      </c>
      <c r="F1286" s="243" t="s">
        <v>2148</v>
      </c>
      <c r="G1286" s="231" t="s">
        <v>2369</v>
      </c>
      <c r="H1286" s="231" t="s">
        <v>2389</v>
      </c>
      <c r="I1286" s="232" t="s">
        <v>2395</v>
      </c>
      <c r="J1286" s="233" t="s">
        <v>2152</v>
      </c>
      <c r="K1286" s="212" t="s">
        <v>2396</v>
      </c>
      <c r="L1286" s="214" t="s">
        <v>2355</v>
      </c>
      <c r="M1286" s="215">
        <v>8722</v>
      </c>
      <c r="N1286" s="241">
        <v>9074</v>
      </c>
      <c r="O1286" s="241"/>
      <c r="P1286" s="241"/>
      <c r="Q1286" s="242" t="s">
        <v>2154</v>
      </c>
      <c r="R1286" s="219">
        <f t="shared" si="20"/>
        <v>4420</v>
      </c>
    </row>
    <row r="1287" spans="1:18">
      <c r="A1287" s="208">
        <v>19002245</v>
      </c>
      <c r="B1287" s="209">
        <v>20002286</v>
      </c>
      <c r="C1287" s="210"/>
      <c r="D1287" s="210"/>
      <c r="E1287" s="243" t="s">
        <v>2147</v>
      </c>
      <c r="F1287" s="243" t="s">
        <v>2148</v>
      </c>
      <c r="G1287" s="231" t="s">
        <v>2369</v>
      </c>
      <c r="H1287" s="231" t="s">
        <v>2389</v>
      </c>
      <c r="I1287" s="232" t="s">
        <v>2395</v>
      </c>
      <c r="J1287" s="233" t="s">
        <v>2155</v>
      </c>
      <c r="K1287" s="212" t="s">
        <v>2397</v>
      </c>
      <c r="L1287" s="214" t="s">
        <v>2355</v>
      </c>
      <c r="M1287" s="215">
        <v>4361</v>
      </c>
      <c r="N1287" s="241">
        <v>4536</v>
      </c>
      <c r="O1287" s="241"/>
      <c r="P1287" s="241"/>
      <c r="Q1287" s="242" t="s">
        <v>2154</v>
      </c>
      <c r="R1287" s="219">
        <f t="shared" si="20"/>
        <v>2209</v>
      </c>
    </row>
    <row r="1288" spans="1:18">
      <c r="A1288" s="244">
        <v>19003009</v>
      </c>
      <c r="B1288" s="209">
        <v>20002287</v>
      </c>
      <c r="C1288" s="210"/>
      <c r="D1288" s="210"/>
      <c r="E1288" s="243" t="s">
        <v>2147</v>
      </c>
      <c r="F1288" s="243" t="s">
        <v>2148</v>
      </c>
      <c r="G1288" s="231" t="s">
        <v>2369</v>
      </c>
      <c r="H1288" s="231" t="s">
        <v>2389</v>
      </c>
      <c r="I1288" s="232" t="s">
        <v>2395</v>
      </c>
      <c r="J1288" s="233" t="s">
        <v>2158</v>
      </c>
      <c r="K1288" s="212" t="s">
        <v>2398</v>
      </c>
      <c r="L1288" s="214" t="s">
        <v>2355</v>
      </c>
      <c r="M1288" s="215">
        <v>6977</v>
      </c>
      <c r="N1288" s="241">
        <v>7258</v>
      </c>
      <c r="O1288" s="241"/>
      <c r="P1288" s="241"/>
      <c r="Q1288" s="242" t="s">
        <v>2154</v>
      </c>
      <c r="R1288" s="219">
        <f t="shared" si="20"/>
        <v>3535</v>
      </c>
    </row>
    <row r="1289" spans="1:18">
      <c r="A1289" s="208">
        <v>19002246</v>
      </c>
      <c r="B1289" s="209">
        <v>20002288</v>
      </c>
      <c r="C1289" s="210"/>
      <c r="D1289" s="210"/>
      <c r="E1289" s="243" t="s">
        <v>2147</v>
      </c>
      <c r="F1289" s="243" t="s">
        <v>2148</v>
      </c>
      <c r="G1289" s="231" t="s">
        <v>2369</v>
      </c>
      <c r="H1289" s="231" t="s">
        <v>2389</v>
      </c>
      <c r="I1289" s="232" t="s">
        <v>2395</v>
      </c>
      <c r="J1289" s="233" t="s">
        <v>97</v>
      </c>
      <c r="K1289" s="212" t="s">
        <v>2399</v>
      </c>
      <c r="L1289" s="214" t="s">
        <v>2355</v>
      </c>
      <c r="M1289" s="215">
        <v>15701</v>
      </c>
      <c r="N1289" s="241">
        <v>16335</v>
      </c>
      <c r="O1289" s="241"/>
      <c r="P1289" s="241"/>
      <c r="Q1289" s="242" t="s">
        <v>2154</v>
      </c>
      <c r="R1289" s="219">
        <f t="shared" si="20"/>
        <v>7957</v>
      </c>
    </row>
    <row r="1290" spans="1:18">
      <c r="A1290" s="208">
        <v>19002247</v>
      </c>
      <c r="B1290" s="209">
        <v>20002289</v>
      </c>
      <c r="C1290" s="210"/>
      <c r="D1290" s="210"/>
      <c r="E1290" s="243" t="s">
        <v>2147</v>
      </c>
      <c r="F1290" s="243" t="s">
        <v>2148</v>
      </c>
      <c r="G1290" s="231" t="s">
        <v>2369</v>
      </c>
      <c r="H1290" s="231" t="s">
        <v>2400</v>
      </c>
      <c r="I1290" s="232" t="s">
        <v>2401</v>
      </c>
      <c r="J1290" s="233" t="s">
        <v>2152</v>
      </c>
      <c r="K1290" s="212" t="s">
        <v>2402</v>
      </c>
      <c r="L1290" s="214" t="s">
        <v>2355</v>
      </c>
      <c r="M1290" s="215">
        <v>5549</v>
      </c>
      <c r="N1290" s="241">
        <v>5773</v>
      </c>
      <c r="O1290" s="241"/>
      <c r="P1290" s="241"/>
      <c r="Q1290" s="242" t="s">
        <v>2154</v>
      </c>
      <c r="R1290" s="219">
        <f t="shared" si="20"/>
        <v>2812</v>
      </c>
    </row>
    <row r="1291" spans="1:18">
      <c r="A1291" s="208">
        <v>19002248</v>
      </c>
      <c r="B1291" s="209">
        <v>20002290</v>
      </c>
      <c r="C1291" s="210"/>
      <c r="D1291" s="210"/>
      <c r="E1291" s="243" t="s">
        <v>2147</v>
      </c>
      <c r="F1291" s="243" t="s">
        <v>2148</v>
      </c>
      <c r="G1291" s="231" t="s">
        <v>2369</v>
      </c>
      <c r="H1291" s="231" t="s">
        <v>2400</v>
      </c>
      <c r="I1291" s="232" t="s">
        <v>2401</v>
      </c>
      <c r="J1291" s="233" t="s">
        <v>2155</v>
      </c>
      <c r="K1291" s="212" t="s">
        <v>2403</v>
      </c>
      <c r="L1291" s="214" t="s">
        <v>2355</v>
      </c>
      <c r="M1291" s="215">
        <v>2773</v>
      </c>
      <c r="N1291" s="241">
        <v>2884</v>
      </c>
      <c r="O1291" s="241"/>
      <c r="P1291" s="241"/>
      <c r="Q1291" s="242" t="s">
        <v>2154</v>
      </c>
      <c r="R1291" s="219">
        <f t="shared" si="20"/>
        <v>1404</v>
      </c>
    </row>
    <row r="1292" spans="1:18">
      <c r="A1292" s="244">
        <v>19003010</v>
      </c>
      <c r="B1292" s="209">
        <v>20002291</v>
      </c>
      <c r="C1292" s="210"/>
      <c r="D1292" s="210"/>
      <c r="E1292" s="243" t="s">
        <v>2147</v>
      </c>
      <c r="F1292" s="243" t="s">
        <v>2148</v>
      </c>
      <c r="G1292" s="231" t="s">
        <v>2369</v>
      </c>
      <c r="H1292" s="231" t="s">
        <v>2400</v>
      </c>
      <c r="I1292" s="232" t="s">
        <v>2401</v>
      </c>
      <c r="J1292" s="233" t="s">
        <v>2158</v>
      </c>
      <c r="K1292" s="212" t="s">
        <v>2404</v>
      </c>
      <c r="L1292" s="214" t="s">
        <v>2355</v>
      </c>
      <c r="M1292" s="215">
        <v>4993</v>
      </c>
      <c r="N1292" s="241">
        <v>5195</v>
      </c>
      <c r="O1292" s="241"/>
      <c r="P1292" s="241"/>
      <c r="Q1292" s="242" t="s">
        <v>2154</v>
      </c>
      <c r="R1292" s="219">
        <f t="shared" si="20"/>
        <v>2530</v>
      </c>
    </row>
    <row r="1293" spans="1:18">
      <c r="A1293" s="208">
        <v>19002249</v>
      </c>
      <c r="B1293" s="209">
        <v>20002292</v>
      </c>
      <c r="C1293" s="210"/>
      <c r="D1293" s="210"/>
      <c r="E1293" s="243" t="s">
        <v>2147</v>
      </c>
      <c r="F1293" s="243" t="s">
        <v>2148</v>
      </c>
      <c r="G1293" s="231" t="s">
        <v>2369</v>
      </c>
      <c r="H1293" s="231" t="s">
        <v>2400</v>
      </c>
      <c r="I1293" s="232" t="s">
        <v>2401</v>
      </c>
      <c r="J1293" s="233" t="s">
        <v>97</v>
      </c>
      <c r="K1293" s="212" t="s">
        <v>2405</v>
      </c>
      <c r="L1293" s="214" t="s">
        <v>2355</v>
      </c>
      <c r="M1293" s="215">
        <v>10546</v>
      </c>
      <c r="N1293" s="241">
        <v>10974</v>
      </c>
      <c r="O1293" s="241"/>
      <c r="P1293" s="241"/>
      <c r="Q1293" s="242" t="s">
        <v>2154</v>
      </c>
      <c r="R1293" s="219">
        <f t="shared" si="20"/>
        <v>5345</v>
      </c>
    </row>
    <row r="1294" spans="1:18">
      <c r="A1294" s="208">
        <v>19002250</v>
      </c>
      <c r="B1294" s="209">
        <v>20002293</v>
      </c>
      <c r="C1294" s="210"/>
      <c r="D1294" s="210"/>
      <c r="E1294" s="243" t="s">
        <v>2147</v>
      </c>
      <c r="F1294" s="243" t="s">
        <v>2148</v>
      </c>
      <c r="G1294" s="231" t="s">
        <v>2369</v>
      </c>
      <c r="H1294" s="231" t="s">
        <v>2400</v>
      </c>
      <c r="I1294" s="232" t="s">
        <v>2406</v>
      </c>
      <c r="J1294" s="233" t="s">
        <v>2152</v>
      </c>
      <c r="K1294" s="212" t="s">
        <v>2407</v>
      </c>
      <c r="L1294" s="214" t="s">
        <v>2355</v>
      </c>
      <c r="M1294" s="215">
        <v>7532</v>
      </c>
      <c r="N1294" s="241">
        <v>7836</v>
      </c>
      <c r="O1294" s="241"/>
      <c r="P1294" s="241"/>
      <c r="Q1294" s="242" t="s">
        <v>2154</v>
      </c>
      <c r="R1294" s="219">
        <f t="shared" si="20"/>
        <v>3817</v>
      </c>
    </row>
    <row r="1295" spans="1:18">
      <c r="A1295" s="208">
        <v>19002251</v>
      </c>
      <c r="B1295" s="209">
        <v>20002294</v>
      </c>
      <c r="C1295" s="210"/>
      <c r="D1295" s="210"/>
      <c r="E1295" s="243" t="s">
        <v>2147</v>
      </c>
      <c r="F1295" s="243" t="s">
        <v>2148</v>
      </c>
      <c r="G1295" s="231" t="s">
        <v>2369</v>
      </c>
      <c r="H1295" s="231" t="s">
        <v>2400</v>
      </c>
      <c r="I1295" s="232" t="s">
        <v>2406</v>
      </c>
      <c r="J1295" s="233" t="s">
        <v>2155</v>
      </c>
      <c r="K1295" s="212" t="s">
        <v>2408</v>
      </c>
      <c r="L1295" s="214" t="s">
        <v>2355</v>
      </c>
      <c r="M1295" s="215">
        <v>3765</v>
      </c>
      <c r="N1295" s="241">
        <v>3918</v>
      </c>
      <c r="O1295" s="241"/>
      <c r="P1295" s="241"/>
      <c r="Q1295" s="242" t="s">
        <v>2154</v>
      </c>
      <c r="R1295" s="219">
        <f t="shared" si="20"/>
        <v>1908</v>
      </c>
    </row>
    <row r="1296" spans="1:18">
      <c r="A1296" s="244">
        <v>19003011</v>
      </c>
      <c r="B1296" s="209">
        <v>20002295</v>
      </c>
      <c r="C1296" s="210"/>
      <c r="D1296" s="210"/>
      <c r="E1296" s="243" t="s">
        <v>2147</v>
      </c>
      <c r="F1296" s="243" t="s">
        <v>2148</v>
      </c>
      <c r="G1296" s="231" t="s">
        <v>2369</v>
      </c>
      <c r="H1296" s="231" t="s">
        <v>2400</v>
      </c>
      <c r="I1296" s="232" t="s">
        <v>2406</v>
      </c>
      <c r="J1296" s="233" t="s">
        <v>2158</v>
      </c>
      <c r="K1296" s="212" t="s">
        <v>2409</v>
      </c>
      <c r="L1296" s="214" t="s">
        <v>2355</v>
      </c>
      <c r="M1296" s="215">
        <v>6777</v>
      </c>
      <c r="N1296" s="241">
        <v>7052</v>
      </c>
      <c r="O1296" s="241"/>
      <c r="P1296" s="241"/>
      <c r="Q1296" s="242" t="s">
        <v>2154</v>
      </c>
      <c r="R1296" s="219">
        <f t="shared" si="20"/>
        <v>3435</v>
      </c>
    </row>
    <row r="1297" spans="1:18">
      <c r="A1297" s="208">
        <v>19002252</v>
      </c>
      <c r="B1297" s="209">
        <v>20002296</v>
      </c>
      <c r="C1297" s="210"/>
      <c r="D1297" s="210"/>
      <c r="E1297" s="243" t="s">
        <v>2147</v>
      </c>
      <c r="F1297" s="243" t="s">
        <v>2148</v>
      </c>
      <c r="G1297" s="231" t="s">
        <v>2369</v>
      </c>
      <c r="H1297" s="231" t="s">
        <v>2400</v>
      </c>
      <c r="I1297" s="232" t="s">
        <v>2406</v>
      </c>
      <c r="J1297" s="233" t="s">
        <v>97</v>
      </c>
      <c r="K1297" s="212" t="s">
        <v>2410</v>
      </c>
      <c r="L1297" s="214" t="s">
        <v>2355</v>
      </c>
      <c r="M1297" s="215">
        <v>14313</v>
      </c>
      <c r="N1297" s="241">
        <v>14892</v>
      </c>
      <c r="O1297" s="241"/>
      <c r="P1297" s="241"/>
      <c r="Q1297" s="242" t="s">
        <v>2154</v>
      </c>
      <c r="R1297" s="219">
        <f t="shared" si="20"/>
        <v>7254</v>
      </c>
    </row>
    <row r="1298" spans="1:18">
      <c r="A1298" s="208">
        <v>19002253</v>
      </c>
      <c r="B1298" s="209">
        <v>20002297</v>
      </c>
      <c r="C1298" s="210"/>
      <c r="D1298" s="210"/>
      <c r="E1298" s="243" t="s">
        <v>2147</v>
      </c>
      <c r="F1298" s="243" t="s">
        <v>2148</v>
      </c>
      <c r="G1298" s="231" t="s">
        <v>2369</v>
      </c>
      <c r="H1298" s="231" t="s">
        <v>2400</v>
      </c>
      <c r="I1298" s="232" t="s">
        <v>2411</v>
      </c>
      <c r="J1298" s="233" t="s">
        <v>2152</v>
      </c>
      <c r="K1298" s="212" t="s">
        <v>2412</v>
      </c>
      <c r="L1298" s="214" t="s">
        <v>2355</v>
      </c>
      <c r="M1298" s="215">
        <v>8722</v>
      </c>
      <c r="N1298" s="241">
        <v>9074</v>
      </c>
      <c r="O1298" s="241"/>
      <c r="P1298" s="241"/>
      <c r="Q1298" s="242" t="s">
        <v>2154</v>
      </c>
      <c r="R1298" s="219">
        <f t="shared" si="20"/>
        <v>4420</v>
      </c>
    </row>
    <row r="1299" spans="1:18">
      <c r="A1299" s="208">
        <v>19002254</v>
      </c>
      <c r="B1299" s="209">
        <v>20002298</v>
      </c>
      <c r="C1299" s="210"/>
      <c r="D1299" s="210"/>
      <c r="E1299" s="243" t="s">
        <v>2147</v>
      </c>
      <c r="F1299" s="243" t="s">
        <v>2148</v>
      </c>
      <c r="G1299" s="231" t="s">
        <v>2369</v>
      </c>
      <c r="H1299" s="231" t="s">
        <v>2400</v>
      </c>
      <c r="I1299" s="232" t="s">
        <v>2411</v>
      </c>
      <c r="J1299" s="233" t="s">
        <v>2155</v>
      </c>
      <c r="K1299" s="212" t="s">
        <v>2413</v>
      </c>
      <c r="L1299" s="214" t="s">
        <v>2355</v>
      </c>
      <c r="M1299" s="215">
        <v>4361</v>
      </c>
      <c r="N1299" s="241">
        <v>4536</v>
      </c>
      <c r="O1299" s="241"/>
      <c r="P1299" s="241"/>
      <c r="Q1299" s="242" t="s">
        <v>2154</v>
      </c>
      <c r="R1299" s="219">
        <f t="shared" si="20"/>
        <v>2209</v>
      </c>
    </row>
    <row r="1300" spans="1:18">
      <c r="A1300" s="244">
        <v>19003012</v>
      </c>
      <c r="B1300" s="209">
        <v>20002299</v>
      </c>
      <c r="C1300" s="210"/>
      <c r="D1300" s="210"/>
      <c r="E1300" s="243" t="s">
        <v>2147</v>
      </c>
      <c r="F1300" s="243" t="s">
        <v>2148</v>
      </c>
      <c r="G1300" s="231" t="s">
        <v>2369</v>
      </c>
      <c r="H1300" s="231" t="s">
        <v>2400</v>
      </c>
      <c r="I1300" s="232" t="s">
        <v>2411</v>
      </c>
      <c r="J1300" s="233" t="s">
        <v>2158</v>
      </c>
      <c r="K1300" s="212" t="s">
        <v>2414</v>
      </c>
      <c r="L1300" s="214" t="s">
        <v>2355</v>
      </c>
      <c r="M1300" s="215">
        <v>7849</v>
      </c>
      <c r="N1300" s="241">
        <v>8167</v>
      </c>
      <c r="O1300" s="241"/>
      <c r="P1300" s="241"/>
      <c r="Q1300" s="242" t="s">
        <v>2154</v>
      </c>
      <c r="R1300" s="219">
        <f t="shared" si="20"/>
        <v>3978</v>
      </c>
    </row>
    <row r="1301" spans="1:18">
      <c r="A1301" s="208">
        <v>19002255</v>
      </c>
      <c r="B1301" s="209">
        <v>20002300</v>
      </c>
      <c r="C1301" s="210"/>
      <c r="D1301" s="210"/>
      <c r="E1301" s="243" t="s">
        <v>2147</v>
      </c>
      <c r="F1301" s="243" t="s">
        <v>2148</v>
      </c>
      <c r="G1301" s="231" t="s">
        <v>2369</v>
      </c>
      <c r="H1301" s="231" t="s">
        <v>2400</v>
      </c>
      <c r="I1301" s="232" t="s">
        <v>2411</v>
      </c>
      <c r="J1301" s="233" t="s">
        <v>97</v>
      </c>
      <c r="K1301" s="212" t="s">
        <v>2415</v>
      </c>
      <c r="L1301" s="214" t="s">
        <v>2355</v>
      </c>
      <c r="M1301" s="215">
        <v>16573</v>
      </c>
      <c r="N1301" s="241">
        <v>17244</v>
      </c>
      <c r="O1301" s="241"/>
      <c r="P1301" s="241"/>
      <c r="Q1301" s="242" t="s">
        <v>2154</v>
      </c>
      <c r="R1301" s="219">
        <f t="shared" si="20"/>
        <v>8400</v>
      </c>
    </row>
    <row r="1302" spans="1:18">
      <c r="A1302" s="208">
        <v>19002256</v>
      </c>
      <c r="B1302" s="209">
        <v>20002301</v>
      </c>
      <c r="C1302" s="210"/>
      <c r="D1302" s="210"/>
      <c r="E1302" s="243" t="s">
        <v>2147</v>
      </c>
      <c r="F1302" s="243" t="s">
        <v>2148</v>
      </c>
      <c r="G1302" s="231" t="s">
        <v>2369</v>
      </c>
      <c r="H1302" s="231" t="s">
        <v>2400</v>
      </c>
      <c r="I1302" s="232" t="s">
        <v>2416</v>
      </c>
      <c r="J1302" s="233" t="s">
        <v>2152</v>
      </c>
      <c r="K1302" s="212" t="s">
        <v>2417</v>
      </c>
      <c r="L1302" s="214" t="s">
        <v>2355</v>
      </c>
      <c r="M1302" s="215">
        <v>10306</v>
      </c>
      <c r="N1302" s="241">
        <v>10725</v>
      </c>
      <c r="O1302" s="241"/>
      <c r="P1302" s="241"/>
      <c r="Q1302" s="242" t="s">
        <v>2154</v>
      </c>
      <c r="R1302" s="219">
        <f t="shared" si="20"/>
        <v>5224</v>
      </c>
    </row>
    <row r="1303" spans="1:18">
      <c r="A1303" s="208">
        <v>19002257</v>
      </c>
      <c r="B1303" s="209">
        <v>20002302</v>
      </c>
      <c r="C1303" s="210"/>
      <c r="D1303" s="210"/>
      <c r="E1303" s="243" t="s">
        <v>2147</v>
      </c>
      <c r="F1303" s="243" t="s">
        <v>2148</v>
      </c>
      <c r="G1303" s="231" t="s">
        <v>2369</v>
      </c>
      <c r="H1303" s="231" t="s">
        <v>2400</v>
      </c>
      <c r="I1303" s="232" t="s">
        <v>2416</v>
      </c>
      <c r="J1303" s="233" t="s">
        <v>2155</v>
      </c>
      <c r="K1303" s="212" t="s">
        <v>2418</v>
      </c>
      <c r="L1303" s="214" t="s">
        <v>2355</v>
      </c>
      <c r="M1303" s="215">
        <v>5152</v>
      </c>
      <c r="N1303" s="241">
        <v>5361</v>
      </c>
      <c r="O1303" s="241"/>
      <c r="P1303" s="241"/>
      <c r="Q1303" s="242" t="s">
        <v>2154</v>
      </c>
      <c r="R1303" s="219">
        <f t="shared" si="20"/>
        <v>2611</v>
      </c>
    </row>
    <row r="1304" spans="1:18">
      <c r="A1304" s="244">
        <v>19003013</v>
      </c>
      <c r="B1304" s="209">
        <v>20002303</v>
      </c>
      <c r="C1304" s="210"/>
      <c r="D1304" s="210"/>
      <c r="E1304" s="243" t="s">
        <v>2147</v>
      </c>
      <c r="F1304" s="243" t="s">
        <v>2148</v>
      </c>
      <c r="G1304" s="231" t="s">
        <v>2369</v>
      </c>
      <c r="H1304" s="231" t="s">
        <v>2400</v>
      </c>
      <c r="I1304" s="232" t="s">
        <v>2416</v>
      </c>
      <c r="J1304" s="233" t="s">
        <v>2158</v>
      </c>
      <c r="K1304" s="212" t="s">
        <v>2419</v>
      </c>
      <c r="L1304" s="214" t="s">
        <v>2355</v>
      </c>
      <c r="M1304" s="215">
        <v>9277</v>
      </c>
      <c r="N1304" s="241">
        <v>9653</v>
      </c>
      <c r="O1304" s="241"/>
      <c r="P1304" s="241"/>
      <c r="Q1304" s="242" t="s">
        <v>2154</v>
      </c>
      <c r="R1304" s="219">
        <f t="shared" si="20"/>
        <v>4702</v>
      </c>
    </row>
    <row r="1305" spans="1:18">
      <c r="A1305" s="208">
        <v>19002258</v>
      </c>
      <c r="B1305" s="209">
        <v>20002304</v>
      </c>
      <c r="C1305" s="210"/>
      <c r="D1305" s="210"/>
      <c r="E1305" s="243" t="s">
        <v>2147</v>
      </c>
      <c r="F1305" s="243" t="s">
        <v>2148</v>
      </c>
      <c r="G1305" s="231" t="s">
        <v>2369</v>
      </c>
      <c r="H1305" s="231" t="s">
        <v>2400</v>
      </c>
      <c r="I1305" s="232" t="s">
        <v>2416</v>
      </c>
      <c r="J1305" s="233" t="s">
        <v>97</v>
      </c>
      <c r="K1305" s="212" t="s">
        <v>2420</v>
      </c>
      <c r="L1305" s="214" t="s">
        <v>2355</v>
      </c>
      <c r="M1305" s="215">
        <v>19588</v>
      </c>
      <c r="N1305" s="241">
        <v>20380</v>
      </c>
      <c r="O1305" s="241"/>
      <c r="P1305" s="241"/>
      <c r="Q1305" s="242" t="s">
        <v>2154</v>
      </c>
      <c r="R1305" s="219">
        <f t="shared" si="20"/>
        <v>9927</v>
      </c>
    </row>
    <row r="1306" spans="1:18">
      <c r="A1306" s="208">
        <v>19002259</v>
      </c>
      <c r="B1306" s="209">
        <v>20002305</v>
      </c>
      <c r="C1306" s="210"/>
      <c r="D1306" s="210"/>
      <c r="E1306" s="243" t="s">
        <v>2147</v>
      </c>
      <c r="F1306" s="243" t="s">
        <v>2148</v>
      </c>
      <c r="G1306" s="231" t="s">
        <v>2369</v>
      </c>
      <c r="H1306" s="231" t="s">
        <v>2421</v>
      </c>
      <c r="I1306" s="232" t="s">
        <v>2422</v>
      </c>
      <c r="J1306" s="233" t="s">
        <v>2152</v>
      </c>
      <c r="K1306" s="212" t="s">
        <v>2423</v>
      </c>
      <c r="L1306" s="214" t="s">
        <v>2355</v>
      </c>
      <c r="M1306" s="215">
        <v>4755</v>
      </c>
      <c r="N1306" s="241">
        <v>4947</v>
      </c>
      <c r="O1306" s="241"/>
      <c r="P1306" s="241"/>
      <c r="Q1306" s="242" t="s">
        <v>2154</v>
      </c>
      <c r="R1306" s="219">
        <f t="shared" si="20"/>
        <v>2409</v>
      </c>
    </row>
    <row r="1307" spans="1:18">
      <c r="A1307" s="208">
        <v>19002260</v>
      </c>
      <c r="B1307" s="209">
        <v>20002306</v>
      </c>
      <c r="C1307" s="210"/>
      <c r="D1307" s="210"/>
      <c r="E1307" s="243" t="s">
        <v>2147</v>
      </c>
      <c r="F1307" s="243" t="s">
        <v>2148</v>
      </c>
      <c r="G1307" s="231" t="s">
        <v>2369</v>
      </c>
      <c r="H1307" s="231" t="s">
        <v>2421</v>
      </c>
      <c r="I1307" s="232" t="s">
        <v>2422</v>
      </c>
      <c r="J1307" s="233" t="s">
        <v>2155</v>
      </c>
      <c r="K1307" s="212" t="s">
        <v>2424</v>
      </c>
      <c r="L1307" s="214" t="s">
        <v>2355</v>
      </c>
      <c r="M1307" s="215">
        <v>2376</v>
      </c>
      <c r="N1307" s="241">
        <v>2472</v>
      </c>
      <c r="O1307" s="241"/>
      <c r="P1307" s="241"/>
      <c r="Q1307" s="242" t="s">
        <v>2154</v>
      </c>
      <c r="R1307" s="219">
        <f t="shared" si="20"/>
        <v>1204</v>
      </c>
    </row>
    <row r="1308" spans="1:18">
      <c r="A1308" s="244">
        <v>19003014</v>
      </c>
      <c r="B1308" s="209">
        <v>20002307</v>
      </c>
      <c r="C1308" s="210"/>
      <c r="D1308" s="210"/>
      <c r="E1308" s="243" t="s">
        <v>2147</v>
      </c>
      <c r="F1308" s="243" t="s">
        <v>2148</v>
      </c>
      <c r="G1308" s="231" t="s">
        <v>2369</v>
      </c>
      <c r="H1308" s="231" t="s">
        <v>2421</v>
      </c>
      <c r="I1308" s="232" t="s">
        <v>2422</v>
      </c>
      <c r="J1308" s="233" t="s">
        <v>2158</v>
      </c>
      <c r="K1308" s="212" t="s">
        <v>2425</v>
      </c>
      <c r="L1308" s="214" t="s">
        <v>2355</v>
      </c>
      <c r="M1308" s="215">
        <v>4281</v>
      </c>
      <c r="N1308" s="241">
        <v>4453</v>
      </c>
      <c r="O1308" s="241"/>
      <c r="P1308" s="241"/>
      <c r="Q1308" s="242" t="s">
        <v>2154</v>
      </c>
      <c r="R1308" s="219">
        <f t="shared" si="20"/>
        <v>2169</v>
      </c>
    </row>
    <row r="1309" spans="1:18">
      <c r="A1309" s="208">
        <v>19002261</v>
      </c>
      <c r="B1309" s="209">
        <v>20002308</v>
      </c>
      <c r="C1309" s="210"/>
      <c r="D1309" s="210"/>
      <c r="E1309" s="243" t="s">
        <v>2147</v>
      </c>
      <c r="F1309" s="243" t="s">
        <v>2148</v>
      </c>
      <c r="G1309" s="231" t="s">
        <v>2369</v>
      </c>
      <c r="H1309" s="231" t="s">
        <v>2421</v>
      </c>
      <c r="I1309" s="232" t="s">
        <v>2422</v>
      </c>
      <c r="J1309" s="233" t="s">
        <v>97</v>
      </c>
      <c r="K1309" s="212" t="s">
        <v>2426</v>
      </c>
      <c r="L1309" s="214" t="s">
        <v>2355</v>
      </c>
      <c r="M1309" s="215">
        <v>9040</v>
      </c>
      <c r="N1309" s="241">
        <v>9404</v>
      </c>
      <c r="O1309" s="241"/>
      <c r="P1309" s="241"/>
      <c r="Q1309" s="242" t="s">
        <v>2154</v>
      </c>
      <c r="R1309" s="219">
        <f t="shared" si="20"/>
        <v>4581</v>
      </c>
    </row>
    <row r="1310" spans="1:18">
      <c r="A1310" s="208">
        <v>19002262</v>
      </c>
      <c r="B1310" s="209">
        <v>20002309</v>
      </c>
      <c r="C1310" s="210"/>
      <c r="D1310" s="210"/>
      <c r="E1310" s="243" t="s">
        <v>2147</v>
      </c>
      <c r="F1310" s="243" t="s">
        <v>2148</v>
      </c>
      <c r="G1310" s="231" t="s">
        <v>2369</v>
      </c>
      <c r="H1310" s="231" t="s">
        <v>2427</v>
      </c>
      <c r="I1310" s="232" t="s">
        <v>2428</v>
      </c>
      <c r="J1310" s="233" t="s">
        <v>2152</v>
      </c>
      <c r="K1310" s="212" t="s">
        <v>2429</v>
      </c>
      <c r="L1310" s="214" t="s">
        <v>2355</v>
      </c>
      <c r="M1310" s="215">
        <v>3537</v>
      </c>
      <c r="N1310" s="241">
        <v>3792</v>
      </c>
      <c r="O1310" s="241"/>
      <c r="P1310" s="241"/>
      <c r="Q1310" s="242" t="s">
        <v>2154</v>
      </c>
      <c r="R1310" s="219">
        <f t="shared" si="20"/>
        <v>1847</v>
      </c>
    </row>
    <row r="1311" spans="1:18">
      <c r="A1311" s="208">
        <v>19002263</v>
      </c>
      <c r="B1311" s="209">
        <v>20002310</v>
      </c>
      <c r="C1311" s="210"/>
      <c r="D1311" s="210"/>
      <c r="E1311" s="243" t="s">
        <v>2147</v>
      </c>
      <c r="F1311" s="243" t="s">
        <v>2148</v>
      </c>
      <c r="G1311" s="231" t="s">
        <v>2369</v>
      </c>
      <c r="H1311" s="231" t="s">
        <v>2427</v>
      </c>
      <c r="I1311" s="232" t="s">
        <v>2428</v>
      </c>
      <c r="J1311" s="233" t="s">
        <v>2155</v>
      </c>
      <c r="K1311" s="212" t="s">
        <v>2430</v>
      </c>
      <c r="L1311" s="214" t="s">
        <v>2355</v>
      </c>
      <c r="M1311" s="215">
        <v>1767</v>
      </c>
      <c r="N1311" s="241">
        <v>1895</v>
      </c>
      <c r="O1311" s="241"/>
      <c r="P1311" s="241"/>
      <c r="Q1311" s="242" t="s">
        <v>2154</v>
      </c>
      <c r="R1311" s="219">
        <f t="shared" si="20"/>
        <v>923</v>
      </c>
    </row>
    <row r="1312" spans="1:18">
      <c r="A1312" s="244">
        <v>19003015</v>
      </c>
      <c r="B1312" s="209">
        <v>20002311</v>
      </c>
      <c r="C1312" s="210"/>
      <c r="D1312" s="210"/>
      <c r="E1312" s="243" t="s">
        <v>2147</v>
      </c>
      <c r="F1312" s="243" t="s">
        <v>2148</v>
      </c>
      <c r="G1312" s="231" t="s">
        <v>2369</v>
      </c>
      <c r="H1312" s="231" t="s">
        <v>2427</v>
      </c>
      <c r="I1312" s="232" t="s">
        <v>2428</v>
      </c>
      <c r="J1312" s="233" t="s">
        <v>2158</v>
      </c>
      <c r="K1312" s="212" t="s">
        <v>2431</v>
      </c>
      <c r="L1312" s="214" t="s">
        <v>2355</v>
      </c>
      <c r="M1312" s="215">
        <v>2830</v>
      </c>
      <c r="N1312" s="241">
        <v>3035</v>
      </c>
      <c r="O1312" s="241"/>
      <c r="P1312" s="241"/>
      <c r="Q1312" s="242" t="s">
        <v>2154</v>
      </c>
      <c r="R1312" s="219">
        <f t="shared" si="20"/>
        <v>1478</v>
      </c>
    </row>
    <row r="1313" spans="1:18">
      <c r="A1313" s="208">
        <v>19002264</v>
      </c>
      <c r="B1313" s="209">
        <v>20002312</v>
      </c>
      <c r="C1313" s="210"/>
      <c r="D1313" s="210"/>
      <c r="E1313" s="243" t="s">
        <v>2147</v>
      </c>
      <c r="F1313" s="243" t="s">
        <v>2148</v>
      </c>
      <c r="G1313" s="231" t="s">
        <v>2369</v>
      </c>
      <c r="H1313" s="231" t="s">
        <v>2427</v>
      </c>
      <c r="I1313" s="232" t="s">
        <v>2428</v>
      </c>
      <c r="J1313" s="233" t="s">
        <v>97</v>
      </c>
      <c r="K1313" s="212" t="s">
        <v>2432</v>
      </c>
      <c r="L1313" s="214" t="s">
        <v>2355</v>
      </c>
      <c r="M1313" s="215">
        <v>6369</v>
      </c>
      <c r="N1313" s="241">
        <v>6830</v>
      </c>
      <c r="O1313" s="241"/>
      <c r="P1313" s="241"/>
      <c r="Q1313" s="242" t="s">
        <v>2154</v>
      </c>
      <c r="R1313" s="219">
        <f t="shared" si="20"/>
        <v>3327</v>
      </c>
    </row>
    <row r="1314" spans="1:18">
      <c r="A1314" s="208">
        <v>19002265</v>
      </c>
      <c r="B1314" s="209">
        <v>20002313</v>
      </c>
      <c r="C1314" s="210"/>
      <c r="D1314" s="210"/>
      <c r="E1314" s="243" t="s">
        <v>2147</v>
      </c>
      <c r="F1314" s="243" t="s">
        <v>2148</v>
      </c>
      <c r="G1314" s="231" t="s">
        <v>2369</v>
      </c>
      <c r="H1314" s="231" t="s">
        <v>2427</v>
      </c>
      <c r="I1314" s="232" t="s">
        <v>2433</v>
      </c>
      <c r="J1314" s="233" t="s">
        <v>2152</v>
      </c>
      <c r="K1314" s="212" t="s">
        <v>2434</v>
      </c>
      <c r="L1314" s="214" t="s">
        <v>2355</v>
      </c>
      <c r="M1314" s="215">
        <v>4244</v>
      </c>
      <c r="N1314" s="241">
        <v>4553</v>
      </c>
      <c r="O1314" s="241"/>
      <c r="P1314" s="241"/>
      <c r="Q1314" s="242" t="s">
        <v>2154</v>
      </c>
      <c r="R1314" s="219">
        <f t="shared" si="20"/>
        <v>2217</v>
      </c>
    </row>
    <row r="1315" spans="1:18">
      <c r="A1315" s="208">
        <v>19002266</v>
      </c>
      <c r="B1315" s="209">
        <v>20002314</v>
      </c>
      <c r="C1315" s="210"/>
      <c r="D1315" s="210"/>
      <c r="E1315" s="243" t="s">
        <v>2147</v>
      </c>
      <c r="F1315" s="243" t="s">
        <v>2148</v>
      </c>
      <c r="G1315" s="231" t="s">
        <v>2369</v>
      </c>
      <c r="H1315" s="231" t="s">
        <v>2427</v>
      </c>
      <c r="I1315" s="232" t="s">
        <v>2433</v>
      </c>
      <c r="J1315" s="233" t="s">
        <v>2155</v>
      </c>
      <c r="K1315" s="212" t="s">
        <v>2435</v>
      </c>
      <c r="L1315" s="214" t="s">
        <v>2355</v>
      </c>
      <c r="M1315" s="215">
        <v>2120</v>
      </c>
      <c r="N1315" s="241">
        <v>2275</v>
      </c>
      <c r="O1315" s="241"/>
      <c r="P1315" s="241"/>
      <c r="Q1315" s="242" t="s">
        <v>2154</v>
      </c>
      <c r="R1315" s="219">
        <f t="shared" si="20"/>
        <v>1108</v>
      </c>
    </row>
    <row r="1316" spans="1:18">
      <c r="A1316" s="244">
        <v>19003016</v>
      </c>
      <c r="B1316" s="209">
        <v>20002315</v>
      </c>
      <c r="C1316" s="210"/>
      <c r="D1316" s="210"/>
      <c r="E1316" s="243" t="s">
        <v>2147</v>
      </c>
      <c r="F1316" s="243" t="s">
        <v>2148</v>
      </c>
      <c r="G1316" s="231" t="s">
        <v>2369</v>
      </c>
      <c r="H1316" s="231" t="s">
        <v>2427</v>
      </c>
      <c r="I1316" s="232" t="s">
        <v>2433</v>
      </c>
      <c r="J1316" s="233" t="s">
        <v>2158</v>
      </c>
      <c r="K1316" s="212" t="s">
        <v>2436</v>
      </c>
      <c r="L1316" s="214" t="s">
        <v>2355</v>
      </c>
      <c r="M1316" s="215">
        <v>3395</v>
      </c>
      <c r="N1316" s="241">
        <v>3642</v>
      </c>
      <c r="O1316" s="241"/>
      <c r="P1316" s="241"/>
      <c r="Q1316" s="242" t="s">
        <v>2154</v>
      </c>
      <c r="R1316" s="219">
        <f t="shared" si="20"/>
        <v>1774</v>
      </c>
    </row>
    <row r="1317" spans="1:18">
      <c r="A1317" s="208">
        <v>19002267</v>
      </c>
      <c r="B1317" s="209">
        <v>20002316</v>
      </c>
      <c r="C1317" s="210"/>
      <c r="D1317" s="210"/>
      <c r="E1317" s="243" t="s">
        <v>2147</v>
      </c>
      <c r="F1317" s="243" t="s">
        <v>2148</v>
      </c>
      <c r="G1317" s="231" t="s">
        <v>2369</v>
      </c>
      <c r="H1317" s="231" t="s">
        <v>2427</v>
      </c>
      <c r="I1317" s="232" t="s">
        <v>2433</v>
      </c>
      <c r="J1317" s="233" t="s">
        <v>97</v>
      </c>
      <c r="K1317" s="212" t="s">
        <v>2437</v>
      </c>
      <c r="L1317" s="214" t="s">
        <v>2355</v>
      </c>
      <c r="M1317" s="215">
        <v>7642</v>
      </c>
      <c r="N1317" s="241">
        <v>8196</v>
      </c>
      <c r="O1317" s="241"/>
      <c r="P1317" s="241"/>
      <c r="Q1317" s="242" t="s">
        <v>2154</v>
      </c>
      <c r="R1317" s="219">
        <f t="shared" si="20"/>
        <v>3992</v>
      </c>
    </row>
    <row r="1318" spans="1:18">
      <c r="A1318" s="208">
        <v>19002268</v>
      </c>
      <c r="B1318" s="209">
        <v>20002317</v>
      </c>
      <c r="C1318" s="210"/>
      <c r="D1318" s="210"/>
      <c r="E1318" s="243" t="s">
        <v>2147</v>
      </c>
      <c r="F1318" s="243" t="s">
        <v>2148</v>
      </c>
      <c r="G1318" s="231" t="s">
        <v>2369</v>
      </c>
      <c r="H1318" s="231" t="s">
        <v>2438</v>
      </c>
      <c r="I1318" s="232" t="s">
        <v>2439</v>
      </c>
      <c r="J1318" s="233" t="s">
        <v>2152</v>
      </c>
      <c r="K1318" s="212" t="s">
        <v>2440</v>
      </c>
      <c r="L1318" s="214" t="s">
        <v>2220</v>
      </c>
      <c r="M1318" s="215">
        <v>4296</v>
      </c>
      <c r="N1318" s="241">
        <v>4606</v>
      </c>
      <c r="O1318" s="241"/>
      <c r="P1318" s="241"/>
      <c r="Q1318" s="242" t="s">
        <v>2154</v>
      </c>
      <c r="R1318" s="219">
        <f t="shared" si="20"/>
        <v>2243</v>
      </c>
    </row>
    <row r="1319" spans="1:18">
      <c r="A1319" s="208">
        <v>19002269</v>
      </c>
      <c r="B1319" s="209">
        <v>20002318</v>
      </c>
      <c r="C1319" s="210"/>
      <c r="D1319" s="210"/>
      <c r="E1319" s="243" t="s">
        <v>2147</v>
      </c>
      <c r="F1319" s="243" t="s">
        <v>2148</v>
      </c>
      <c r="G1319" s="231" t="s">
        <v>2369</v>
      </c>
      <c r="H1319" s="231" t="s">
        <v>2441</v>
      </c>
      <c r="I1319" s="232" t="s">
        <v>2442</v>
      </c>
      <c r="J1319" s="233" t="s">
        <v>2152</v>
      </c>
      <c r="K1319" s="212" t="s">
        <v>2443</v>
      </c>
      <c r="L1319" s="214" t="s">
        <v>2220</v>
      </c>
      <c r="M1319" s="215">
        <v>37923</v>
      </c>
      <c r="N1319" s="241">
        <v>40665</v>
      </c>
      <c r="O1319" s="241"/>
      <c r="P1319" s="241"/>
      <c r="Q1319" s="242" t="s">
        <v>2154</v>
      </c>
      <c r="R1319" s="219">
        <f t="shared" si="20"/>
        <v>19809</v>
      </c>
    </row>
    <row r="1320" spans="1:18">
      <c r="A1320" s="208">
        <v>19002270</v>
      </c>
      <c r="B1320" s="209">
        <v>20002319</v>
      </c>
      <c r="C1320" s="210"/>
      <c r="D1320" s="210"/>
      <c r="E1320" s="243" t="s">
        <v>2147</v>
      </c>
      <c r="F1320" s="243" t="s">
        <v>2148</v>
      </c>
      <c r="G1320" s="231" t="s">
        <v>2369</v>
      </c>
      <c r="H1320" s="231" t="s">
        <v>2441</v>
      </c>
      <c r="I1320" s="232" t="s">
        <v>2442</v>
      </c>
      <c r="J1320" s="233" t="s">
        <v>2155</v>
      </c>
      <c r="K1320" s="212" t="s">
        <v>2444</v>
      </c>
      <c r="L1320" s="214" t="s">
        <v>2220</v>
      </c>
      <c r="M1320" s="215">
        <v>18961</v>
      </c>
      <c r="N1320" s="241">
        <v>12197</v>
      </c>
      <c r="O1320" s="241"/>
      <c r="P1320" s="241"/>
      <c r="Q1320" s="242" t="s">
        <v>2154</v>
      </c>
      <c r="R1320" s="219">
        <f t="shared" si="20"/>
        <v>5941</v>
      </c>
    </row>
    <row r="1321" spans="1:18">
      <c r="A1321" s="244">
        <v>19003017</v>
      </c>
      <c r="B1321" s="209">
        <v>20002320</v>
      </c>
      <c r="C1321" s="210"/>
      <c r="D1321" s="210"/>
      <c r="E1321" s="243" t="s">
        <v>2147</v>
      </c>
      <c r="F1321" s="243" t="s">
        <v>2148</v>
      </c>
      <c r="G1321" s="231" t="s">
        <v>2369</v>
      </c>
      <c r="H1321" s="231" t="s">
        <v>2441</v>
      </c>
      <c r="I1321" s="232" t="s">
        <v>2442</v>
      </c>
      <c r="J1321" s="233" t="s">
        <v>2158</v>
      </c>
      <c r="K1321" s="212" t="s">
        <v>2445</v>
      </c>
      <c r="L1321" s="214" t="s">
        <v>2220</v>
      </c>
      <c r="M1321" s="215">
        <v>30338</v>
      </c>
      <c r="N1321" s="241">
        <v>32529</v>
      </c>
      <c r="O1321" s="241"/>
      <c r="P1321" s="241"/>
      <c r="Q1321" s="242" t="s">
        <v>2154</v>
      </c>
      <c r="R1321" s="219">
        <f t="shared" si="20"/>
        <v>15846</v>
      </c>
    </row>
    <row r="1322" spans="1:18">
      <c r="A1322" s="208">
        <v>19002271</v>
      </c>
      <c r="B1322" s="209">
        <v>20002321</v>
      </c>
      <c r="C1322" s="210"/>
      <c r="D1322" s="210"/>
      <c r="E1322" s="243" t="s">
        <v>2147</v>
      </c>
      <c r="F1322" s="243" t="s">
        <v>2148</v>
      </c>
      <c r="G1322" s="231" t="s">
        <v>2369</v>
      </c>
      <c r="H1322" s="231" t="s">
        <v>2441</v>
      </c>
      <c r="I1322" s="232" t="s">
        <v>2442</v>
      </c>
      <c r="J1322" s="233" t="s">
        <v>97</v>
      </c>
      <c r="K1322" s="212" t="s">
        <v>2446</v>
      </c>
      <c r="L1322" s="214" t="s">
        <v>2220</v>
      </c>
      <c r="M1322" s="215">
        <v>68262</v>
      </c>
      <c r="N1322" s="241">
        <v>73198</v>
      </c>
      <c r="O1322" s="241"/>
      <c r="P1322" s="241"/>
      <c r="Q1322" s="242" t="s">
        <v>2154</v>
      </c>
      <c r="R1322" s="219">
        <f t="shared" si="20"/>
        <v>35657</v>
      </c>
    </row>
    <row r="1323" spans="1:18">
      <c r="A1323" s="208">
        <v>19002272</v>
      </c>
      <c r="B1323" s="209">
        <v>20002322</v>
      </c>
      <c r="C1323" s="210"/>
      <c r="D1323" s="210"/>
      <c r="E1323" s="243" t="s">
        <v>2147</v>
      </c>
      <c r="F1323" s="243" t="s">
        <v>2148</v>
      </c>
      <c r="G1323" s="231" t="s">
        <v>2369</v>
      </c>
      <c r="H1323" s="231" t="s">
        <v>2447</v>
      </c>
      <c r="I1323" s="232" t="s">
        <v>2448</v>
      </c>
      <c r="J1323" s="233" t="s">
        <v>2152</v>
      </c>
      <c r="K1323" s="212" t="s">
        <v>2449</v>
      </c>
      <c r="L1323" s="214" t="s">
        <v>2220</v>
      </c>
      <c r="M1323" s="215">
        <v>89346</v>
      </c>
      <c r="N1323" s="241">
        <v>96426</v>
      </c>
      <c r="O1323" s="241"/>
      <c r="P1323" s="241"/>
      <c r="Q1323" s="242" t="s">
        <v>2154</v>
      </c>
      <c r="R1323" s="219">
        <f t="shared" si="20"/>
        <v>46972</v>
      </c>
    </row>
    <row r="1324" spans="1:18">
      <c r="A1324" s="208">
        <v>19002273</v>
      </c>
      <c r="B1324" s="209">
        <v>20002323</v>
      </c>
      <c r="C1324" s="210"/>
      <c r="D1324" s="210"/>
      <c r="E1324" s="243" t="s">
        <v>2147</v>
      </c>
      <c r="F1324" s="243" t="s">
        <v>2148</v>
      </c>
      <c r="G1324" s="231" t="s">
        <v>2369</v>
      </c>
      <c r="H1324" s="231" t="s">
        <v>2447</v>
      </c>
      <c r="I1324" s="232" t="s">
        <v>2448</v>
      </c>
      <c r="J1324" s="233" t="s">
        <v>2155</v>
      </c>
      <c r="K1324" s="212" t="s">
        <v>2450</v>
      </c>
      <c r="L1324" s="214" t="s">
        <v>2220</v>
      </c>
      <c r="M1324" s="215">
        <v>26802</v>
      </c>
      <c r="N1324" s="241">
        <v>28926</v>
      </c>
      <c r="O1324" s="241"/>
      <c r="P1324" s="241"/>
      <c r="Q1324" s="242" t="s">
        <v>2154</v>
      </c>
      <c r="R1324" s="219">
        <f t="shared" si="20"/>
        <v>14091</v>
      </c>
    </row>
    <row r="1325" spans="1:18">
      <c r="A1325" s="244">
        <v>19003018</v>
      </c>
      <c r="B1325" s="209">
        <v>20002324</v>
      </c>
      <c r="C1325" s="210"/>
      <c r="D1325" s="210"/>
      <c r="E1325" s="243" t="s">
        <v>2147</v>
      </c>
      <c r="F1325" s="243" t="s">
        <v>2148</v>
      </c>
      <c r="G1325" s="231" t="s">
        <v>2369</v>
      </c>
      <c r="H1325" s="231" t="s">
        <v>2447</v>
      </c>
      <c r="I1325" s="232" t="s">
        <v>2448</v>
      </c>
      <c r="J1325" s="233" t="s">
        <v>2158</v>
      </c>
      <c r="K1325" s="212" t="s">
        <v>2451</v>
      </c>
      <c r="L1325" s="214" t="s">
        <v>2220</v>
      </c>
      <c r="M1325" s="215">
        <v>71474</v>
      </c>
      <c r="N1325" s="241">
        <v>77139</v>
      </c>
      <c r="O1325" s="241"/>
      <c r="P1325" s="241"/>
      <c r="Q1325" s="242" t="s">
        <v>2154</v>
      </c>
      <c r="R1325" s="219">
        <f t="shared" si="20"/>
        <v>37577</v>
      </c>
    </row>
    <row r="1326" spans="1:18">
      <c r="A1326" s="208">
        <v>19002274</v>
      </c>
      <c r="B1326" s="209">
        <v>20002325</v>
      </c>
      <c r="C1326" s="210"/>
      <c r="D1326" s="210"/>
      <c r="E1326" s="243" t="s">
        <v>2147</v>
      </c>
      <c r="F1326" s="243" t="s">
        <v>2148</v>
      </c>
      <c r="G1326" s="231" t="s">
        <v>2369</v>
      </c>
      <c r="H1326" s="231" t="s">
        <v>2447</v>
      </c>
      <c r="I1326" s="232" t="s">
        <v>2448</v>
      </c>
      <c r="J1326" s="233" t="s">
        <v>97</v>
      </c>
      <c r="K1326" s="212" t="s">
        <v>2452</v>
      </c>
      <c r="L1326" s="214" t="s">
        <v>2220</v>
      </c>
      <c r="M1326" s="215">
        <v>160826</v>
      </c>
      <c r="N1326" s="241">
        <v>173568</v>
      </c>
      <c r="O1326" s="241"/>
      <c r="P1326" s="241"/>
      <c r="Q1326" s="242" t="s">
        <v>2154</v>
      </c>
      <c r="R1326" s="219">
        <f t="shared" si="20"/>
        <v>84551</v>
      </c>
    </row>
    <row r="1327" spans="1:18">
      <c r="A1327" s="208">
        <v>19002275</v>
      </c>
      <c r="B1327" s="209">
        <v>20002326</v>
      </c>
      <c r="C1327" s="210"/>
      <c r="D1327" s="210"/>
      <c r="E1327" s="243" t="s">
        <v>2147</v>
      </c>
      <c r="F1327" s="243" t="s">
        <v>2148</v>
      </c>
      <c r="G1327" s="231" t="s">
        <v>2369</v>
      </c>
      <c r="H1327" s="231" t="s">
        <v>2453</v>
      </c>
      <c r="I1327" s="232" t="s">
        <v>2454</v>
      </c>
      <c r="J1327" s="233" t="s">
        <v>2152</v>
      </c>
      <c r="K1327" s="212" t="s">
        <v>2455</v>
      </c>
      <c r="L1327" s="214" t="s">
        <v>2220</v>
      </c>
      <c r="M1327" s="215">
        <v>25706</v>
      </c>
      <c r="N1327" s="241">
        <v>28267</v>
      </c>
      <c r="O1327" s="241"/>
      <c r="P1327" s="241"/>
      <c r="Q1327" s="242" t="s">
        <v>2154</v>
      </c>
      <c r="R1327" s="219">
        <f t="shared" si="20"/>
        <v>13769</v>
      </c>
    </row>
    <row r="1328" spans="1:18">
      <c r="A1328" s="208">
        <v>19002276</v>
      </c>
      <c r="B1328" s="209">
        <v>20002327</v>
      </c>
      <c r="C1328" s="210"/>
      <c r="D1328" s="210"/>
      <c r="E1328" s="243" t="s">
        <v>2147</v>
      </c>
      <c r="F1328" s="243" t="s">
        <v>2148</v>
      </c>
      <c r="G1328" s="231" t="s">
        <v>2369</v>
      </c>
      <c r="H1328" s="231" t="s">
        <v>2453</v>
      </c>
      <c r="I1328" s="232" t="s">
        <v>2454</v>
      </c>
      <c r="J1328" s="233" t="s">
        <v>2155</v>
      </c>
      <c r="K1328" s="212" t="s">
        <v>2456</v>
      </c>
      <c r="L1328" s="214" t="s">
        <v>2220</v>
      </c>
      <c r="M1328" s="215">
        <v>7710</v>
      </c>
      <c r="N1328" s="241">
        <v>8477</v>
      </c>
      <c r="O1328" s="241"/>
      <c r="P1328" s="241"/>
      <c r="Q1328" s="242" t="s">
        <v>2154</v>
      </c>
      <c r="R1328" s="219">
        <f t="shared" si="20"/>
        <v>4129</v>
      </c>
    </row>
    <row r="1329" spans="1:18">
      <c r="A1329" s="244">
        <v>19003019</v>
      </c>
      <c r="B1329" s="209">
        <v>20002328</v>
      </c>
      <c r="C1329" s="210"/>
      <c r="D1329" s="210"/>
      <c r="E1329" s="243" t="s">
        <v>2147</v>
      </c>
      <c r="F1329" s="243" t="s">
        <v>2148</v>
      </c>
      <c r="G1329" s="231" t="s">
        <v>2369</v>
      </c>
      <c r="H1329" s="231" t="s">
        <v>2453</v>
      </c>
      <c r="I1329" s="232" t="s">
        <v>2454</v>
      </c>
      <c r="J1329" s="233" t="s">
        <v>2158</v>
      </c>
      <c r="K1329" s="212" t="s">
        <v>2457</v>
      </c>
      <c r="L1329" s="214" t="s">
        <v>2220</v>
      </c>
      <c r="M1329" s="215">
        <v>12850</v>
      </c>
      <c r="N1329" s="241">
        <v>14131</v>
      </c>
      <c r="O1329" s="241"/>
      <c r="P1329" s="241"/>
      <c r="Q1329" s="242" t="s">
        <v>2154</v>
      </c>
      <c r="R1329" s="219">
        <f t="shared" si="20"/>
        <v>6883</v>
      </c>
    </row>
    <row r="1330" spans="1:18">
      <c r="A1330" s="208">
        <v>19002277</v>
      </c>
      <c r="B1330" s="209">
        <v>20002329</v>
      </c>
      <c r="C1330" s="210"/>
      <c r="D1330" s="210"/>
      <c r="E1330" s="243" t="s">
        <v>2147</v>
      </c>
      <c r="F1330" s="243" t="s">
        <v>2148</v>
      </c>
      <c r="G1330" s="231" t="s">
        <v>2369</v>
      </c>
      <c r="H1330" s="231" t="s">
        <v>2453</v>
      </c>
      <c r="I1330" s="232" t="s">
        <v>2454</v>
      </c>
      <c r="J1330" s="233" t="s">
        <v>97</v>
      </c>
      <c r="K1330" s="212" t="s">
        <v>2458</v>
      </c>
      <c r="L1330" s="214" t="s">
        <v>2220</v>
      </c>
      <c r="M1330" s="215">
        <v>38560</v>
      </c>
      <c r="N1330" s="241">
        <v>42402</v>
      </c>
      <c r="O1330" s="241"/>
      <c r="P1330" s="241"/>
      <c r="Q1330" s="242" t="s">
        <v>2154</v>
      </c>
      <c r="R1330" s="219">
        <f t="shared" si="20"/>
        <v>20655</v>
      </c>
    </row>
    <row r="1331" spans="1:18">
      <c r="A1331" s="208">
        <v>19002278</v>
      </c>
      <c r="B1331" s="209">
        <v>20002330</v>
      </c>
      <c r="C1331" s="210"/>
      <c r="D1331" s="210"/>
      <c r="E1331" s="243" t="s">
        <v>2147</v>
      </c>
      <c r="F1331" s="243" t="s">
        <v>2148</v>
      </c>
      <c r="G1331" s="231" t="s">
        <v>2369</v>
      </c>
      <c r="H1331" s="231" t="s">
        <v>2453</v>
      </c>
      <c r="I1331" s="232" t="s">
        <v>2459</v>
      </c>
      <c r="J1331" s="233" t="s">
        <v>2152</v>
      </c>
      <c r="K1331" s="212" t="s">
        <v>2460</v>
      </c>
      <c r="L1331" s="214" t="s">
        <v>2220</v>
      </c>
      <c r="M1331" s="215">
        <v>46595</v>
      </c>
      <c r="N1331" s="241">
        <v>51236</v>
      </c>
      <c r="O1331" s="241"/>
      <c r="P1331" s="241"/>
      <c r="Q1331" s="242" t="s">
        <v>2154</v>
      </c>
      <c r="R1331" s="219">
        <f t="shared" si="20"/>
        <v>24959</v>
      </c>
    </row>
    <row r="1332" spans="1:18">
      <c r="A1332" s="208">
        <v>19002279</v>
      </c>
      <c r="B1332" s="209">
        <v>20002331</v>
      </c>
      <c r="C1332" s="210"/>
      <c r="D1332" s="210"/>
      <c r="E1332" s="243" t="s">
        <v>2147</v>
      </c>
      <c r="F1332" s="243" t="s">
        <v>2148</v>
      </c>
      <c r="G1332" s="231" t="s">
        <v>2369</v>
      </c>
      <c r="H1332" s="231" t="s">
        <v>2453</v>
      </c>
      <c r="I1332" s="232" t="s">
        <v>2459</v>
      </c>
      <c r="J1332" s="233" t="s">
        <v>2155</v>
      </c>
      <c r="K1332" s="212" t="s">
        <v>2461</v>
      </c>
      <c r="L1332" s="214" t="s">
        <v>2220</v>
      </c>
      <c r="M1332" s="215">
        <v>13977</v>
      </c>
      <c r="N1332" s="241">
        <v>15368</v>
      </c>
      <c r="O1332" s="241"/>
      <c r="P1332" s="241"/>
      <c r="Q1332" s="242" t="s">
        <v>2154</v>
      </c>
      <c r="R1332" s="219">
        <f t="shared" si="20"/>
        <v>7486</v>
      </c>
    </row>
    <row r="1333" spans="1:18">
      <c r="A1333" s="244">
        <v>19003020</v>
      </c>
      <c r="B1333" s="209">
        <v>20002332</v>
      </c>
      <c r="C1333" s="210"/>
      <c r="D1333" s="210"/>
      <c r="E1333" s="243" t="s">
        <v>2147</v>
      </c>
      <c r="F1333" s="243" t="s">
        <v>2148</v>
      </c>
      <c r="G1333" s="231" t="s">
        <v>2369</v>
      </c>
      <c r="H1333" s="231" t="s">
        <v>2453</v>
      </c>
      <c r="I1333" s="232" t="s">
        <v>2459</v>
      </c>
      <c r="J1333" s="233" t="s">
        <v>2158</v>
      </c>
      <c r="K1333" s="212" t="s">
        <v>2462</v>
      </c>
      <c r="L1333" s="214" t="s">
        <v>2220</v>
      </c>
      <c r="M1333" s="215">
        <v>23294</v>
      </c>
      <c r="N1333" s="241">
        <v>25616</v>
      </c>
      <c r="O1333" s="241"/>
      <c r="P1333" s="241"/>
      <c r="Q1333" s="242" t="s">
        <v>2154</v>
      </c>
      <c r="R1333" s="219">
        <f t="shared" si="20"/>
        <v>12478</v>
      </c>
    </row>
    <row r="1334" spans="1:18">
      <c r="A1334" s="208">
        <v>19002280</v>
      </c>
      <c r="B1334" s="209">
        <v>20002333</v>
      </c>
      <c r="C1334" s="210"/>
      <c r="D1334" s="210"/>
      <c r="E1334" s="243" t="s">
        <v>2147</v>
      </c>
      <c r="F1334" s="243" t="s">
        <v>2148</v>
      </c>
      <c r="G1334" s="231" t="s">
        <v>2369</v>
      </c>
      <c r="H1334" s="231" t="s">
        <v>2453</v>
      </c>
      <c r="I1334" s="232" t="s">
        <v>2459</v>
      </c>
      <c r="J1334" s="233" t="s">
        <v>97</v>
      </c>
      <c r="K1334" s="212" t="s">
        <v>2463</v>
      </c>
      <c r="L1334" s="214" t="s">
        <v>2220</v>
      </c>
      <c r="M1334" s="215">
        <v>69892</v>
      </c>
      <c r="N1334" s="241">
        <v>76855</v>
      </c>
      <c r="O1334" s="241"/>
      <c r="P1334" s="241"/>
      <c r="Q1334" s="242" t="s">
        <v>2154</v>
      </c>
      <c r="R1334" s="219">
        <f t="shared" si="20"/>
        <v>37439</v>
      </c>
    </row>
    <row r="1335" spans="1:18">
      <c r="A1335" s="208">
        <v>19002281</v>
      </c>
      <c r="B1335" s="209">
        <v>20002334</v>
      </c>
      <c r="C1335" s="210"/>
      <c r="D1335" s="210"/>
      <c r="E1335" s="243" t="s">
        <v>2147</v>
      </c>
      <c r="F1335" s="243" t="s">
        <v>2148</v>
      </c>
      <c r="G1335" s="231" t="s">
        <v>2369</v>
      </c>
      <c r="H1335" s="231" t="s">
        <v>24</v>
      </c>
      <c r="I1335" s="232" t="s">
        <v>2464</v>
      </c>
      <c r="J1335" s="233" t="s">
        <v>2152</v>
      </c>
      <c r="K1335" s="212" t="s">
        <v>2465</v>
      </c>
      <c r="L1335" s="214" t="s">
        <v>2355</v>
      </c>
      <c r="M1335" s="215">
        <v>6319</v>
      </c>
      <c r="N1335" s="241">
        <v>6775</v>
      </c>
      <c r="O1335" s="241"/>
      <c r="P1335" s="241"/>
      <c r="Q1335" s="242" t="s">
        <v>2154</v>
      </c>
      <c r="R1335" s="219">
        <f t="shared" si="20"/>
        <v>3300</v>
      </c>
    </row>
    <row r="1336" spans="1:18">
      <c r="A1336" s="208">
        <v>19002282</v>
      </c>
      <c r="B1336" s="209">
        <v>20002335</v>
      </c>
      <c r="C1336" s="210"/>
      <c r="D1336" s="210"/>
      <c r="E1336" s="243" t="s">
        <v>2147</v>
      </c>
      <c r="F1336" s="243" t="s">
        <v>2148</v>
      </c>
      <c r="G1336" s="231" t="s">
        <v>2369</v>
      </c>
      <c r="H1336" s="231" t="s">
        <v>24</v>
      </c>
      <c r="I1336" s="232" t="s">
        <v>2464</v>
      </c>
      <c r="J1336" s="233" t="s">
        <v>2466</v>
      </c>
      <c r="K1336" s="212" t="s">
        <v>2467</v>
      </c>
      <c r="L1336" s="214" t="s">
        <v>2355</v>
      </c>
      <c r="M1336" s="215">
        <v>1894</v>
      </c>
      <c r="N1336" s="241">
        <v>2031</v>
      </c>
      <c r="O1336" s="241"/>
      <c r="P1336" s="241"/>
      <c r="Q1336" s="242" t="s">
        <v>2154</v>
      </c>
      <c r="R1336" s="219">
        <f t="shared" si="20"/>
        <v>989</v>
      </c>
    </row>
    <row r="1337" spans="1:18">
      <c r="A1337" s="208">
        <v>19002283</v>
      </c>
      <c r="B1337" s="209">
        <v>20002336</v>
      </c>
      <c r="C1337" s="210"/>
      <c r="D1337" s="210"/>
      <c r="E1337" s="243" t="s">
        <v>2147</v>
      </c>
      <c r="F1337" s="243" t="s">
        <v>2148</v>
      </c>
      <c r="G1337" s="231" t="s">
        <v>2369</v>
      </c>
      <c r="H1337" s="231" t="s">
        <v>24</v>
      </c>
      <c r="I1337" s="232" t="s">
        <v>2468</v>
      </c>
      <c r="J1337" s="233" t="s">
        <v>2152</v>
      </c>
      <c r="K1337" s="212" t="s">
        <v>2469</v>
      </c>
      <c r="L1337" s="214" t="s">
        <v>2355</v>
      </c>
      <c r="M1337" s="215">
        <v>6950</v>
      </c>
      <c r="N1337" s="241">
        <v>7452</v>
      </c>
      <c r="O1337" s="241"/>
      <c r="P1337" s="241"/>
      <c r="Q1337" s="242" t="s">
        <v>2154</v>
      </c>
      <c r="R1337" s="219">
        <f t="shared" si="20"/>
        <v>3630</v>
      </c>
    </row>
    <row r="1338" spans="1:18">
      <c r="A1338" s="208">
        <v>19002284</v>
      </c>
      <c r="B1338" s="209">
        <v>20002337</v>
      </c>
      <c r="C1338" s="210"/>
      <c r="D1338" s="210"/>
      <c r="E1338" s="243" t="s">
        <v>2147</v>
      </c>
      <c r="F1338" s="243" t="s">
        <v>2148</v>
      </c>
      <c r="G1338" s="231" t="s">
        <v>2369</v>
      </c>
      <c r="H1338" s="231" t="s">
        <v>24</v>
      </c>
      <c r="I1338" s="232" t="s">
        <v>2468</v>
      </c>
      <c r="J1338" s="233" t="s">
        <v>2466</v>
      </c>
      <c r="K1338" s="212" t="s">
        <v>2470</v>
      </c>
      <c r="L1338" s="214" t="s">
        <v>2355</v>
      </c>
      <c r="M1338" s="215">
        <v>2084</v>
      </c>
      <c r="N1338" s="241">
        <v>2233</v>
      </c>
      <c r="O1338" s="241"/>
      <c r="P1338" s="241"/>
      <c r="Q1338" s="242" t="s">
        <v>2154</v>
      </c>
      <c r="R1338" s="219">
        <f t="shared" si="20"/>
        <v>1087</v>
      </c>
    </row>
    <row r="1339" spans="1:18">
      <c r="A1339" s="208">
        <v>19002285</v>
      </c>
      <c r="B1339" s="209">
        <v>20002338</v>
      </c>
      <c r="C1339" s="210"/>
      <c r="D1339" s="210"/>
      <c r="E1339" s="243" t="s">
        <v>2147</v>
      </c>
      <c r="F1339" s="243" t="s">
        <v>2148</v>
      </c>
      <c r="G1339" s="231" t="s">
        <v>2369</v>
      </c>
      <c r="H1339" s="231" t="s">
        <v>2471</v>
      </c>
      <c r="I1339" s="232" t="s">
        <v>2472</v>
      </c>
      <c r="J1339" s="233" t="s">
        <v>2152</v>
      </c>
      <c r="K1339" s="212" t="s">
        <v>2473</v>
      </c>
      <c r="L1339" s="214" t="s">
        <v>173</v>
      </c>
      <c r="M1339" s="215">
        <v>562798</v>
      </c>
      <c r="N1339" s="241">
        <v>622576</v>
      </c>
      <c r="O1339" s="241"/>
      <c r="P1339" s="241"/>
      <c r="Q1339" s="242" t="s">
        <v>2154</v>
      </c>
      <c r="R1339" s="219">
        <f t="shared" si="20"/>
        <v>303281</v>
      </c>
    </row>
    <row r="1340" spans="1:18">
      <c r="A1340" s="208">
        <v>19002286</v>
      </c>
      <c r="B1340" s="209">
        <v>20002339</v>
      </c>
      <c r="C1340" s="210"/>
      <c r="D1340" s="210"/>
      <c r="E1340" s="243" t="s">
        <v>2147</v>
      </c>
      <c r="F1340" s="243" t="s">
        <v>2148</v>
      </c>
      <c r="G1340" s="231" t="s">
        <v>2369</v>
      </c>
      <c r="H1340" s="231" t="s">
        <v>2471</v>
      </c>
      <c r="I1340" s="232" t="s">
        <v>2472</v>
      </c>
      <c r="J1340" s="233" t="s">
        <v>2155</v>
      </c>
      <c r="K1340" s="212" t="s">
        <v>2474</v>
      </c>
      <c r="L1340" s="214" t="s">
        <v>173</v>
      </c>
      <c r="M1340" s="215">
        <v>134667</v>
      </c>
      <c r="N1340" s="241">
        <v>150625</v>
      </c>
      <c r="O1340" s="241"/>
      <c r="P1340" s="241"/>
      <c r="Q1340" s="242" t="s">
        <v>2154</v>
      </c>
      <c r="R1340" s="219">
        <f t="shared" si="20"/>
        <v>73375</v>
      </c>
    </row>
    <row r="1341" spans="1:18">
      <c r="A1341" s="244">
        <v>19003021</v>
      </c>
      <c r="B1341" s="209">
        <v>20002340</v>
      </c>
      <c r="C1341" s="210"/>
      <c r="D1341" s="210"/>
      <c r="E1341" s="243" t="s">
        <v>2147</v>
      </c>
      <c r="F1341" s="243" t="s">
        <v>2148</v>
      </c>
      <c r="G1341" s="231" t="s">
        <v>2369</v>
      </c>
      <c r="H1341" s="231" t="s">
        <v>2471</v>
      </c>
      <c r="I1341" s="232" t="s">
        <v>2472</v>
      </c>
      <c r="J1341" s="233" t="s">
        <v>2158</v>
      </c>
      <c r="K1341" s="212" t="s">
        <v>2475</v>
      </c>
      <c r="L1341" s="214" t="s">
        <v>173</v>
      </c>
      <c r="M1341" s="215">
        <v>215467</v>
      </c>
      <c r="N1341" s="241">
        <v>241000</v>
      </c>
      <c r="O1341" s="241"/>
      <c r="P1341" s="241"/>
      <c r="Q1341" s="242" t="s">
        <v>2154</v>
      </c>
      <c r="R1341" s="219">
        <f t="shared" si="20"/>
        <v>117400</v>
      </c>
    </row>
    <row r="1342" spans="1:18">
      <c r="A1342" s="208">
        <v>19002287</v>
      </c>
      <c r="B1342" s="209">
        <v>20002341</v>
      </c>
      <c r="C1342" s="210"/>
      <c r="D1342" s="210"/>
      <c r="E1342" s="243" t="s">
        <v>2147</v>
      </c>
      <c r="F1342" s="243" t="s">
        <v>2148</v>
      </c>
      <c r="G1342" s="231" t="s">
        <v>2369</v>
      </c>
      <c r="H1342" s="231" t="s">
        <v>2471</v>
      </c>
      <c r="I1342" s="232" t="s">
        <v>2472</v>
      </c>
      <c r="J1342" s="233" t="s">
        <v>97</v>
      </c>
      <c r="K1342" s="212" t="s">
        <v>2476</v>
      </c>
      <c r="L1342" s="214" t="s">
        <v>173</v>
      </c>
      <c r="M1342" s="215">
        <v>778269</v>
      </c>
      <c r="N1342" s="241">
        <v>863580</v>
      </c>
      <c r="O1342" s="241"/>
      <c r="P1342" s="241"/>
      <c r="Q1342" s="242" t="s">
        <v>2154</v>
      </c>
      <c r="R1342" s="219">
        <f t="shared" si="20"/>
        <v>420684</v>
      </c>
    </row>
    <row r="1343" spans="1:18">
      <c r="A1343" s="208">
        <v>19002288</v>
      </c>
      <c r="B1343" s="209">
        <v>20002342</v>
      </c>
      <c r="C1343" s="210"/>
      <c r="D1343" s="210"/>
      <c r="E1343" s="243" t="s">
        <v>2147</v>
      </c>
      <c r="F1343" s="243" t="s">
        <v>2148</v>
      </c>
      <c r="G1343" s="231" t="s">
        <v>2369</v>
      </c>
      <c r="H1343" s="249" t="s">
        <v>2471</v>
      </c>
      <c r="I1343" s="232" t="s">
        <v>277</v>
      </c>
      <c r="J1343" s="233" t="s">
        <v>2152</v>
      </c>
      <c r="K1343" s="212" t="s">
        <v>2477</v>
      </c>
      <c r="L1343" s="214" t="s">
        <v>173</v>
      </c>
      <c r="M1343" s="215">
        <v>242786</v>
      </c>
      <c r="N1343" s="241">
        <v>269450</v>
      </c>
      <c r="O1343" s="241"/>
      <c r="P1343" s="241"/>
      <c r="Q1343" s="242" t="s">
        <v>2154</v>
      </c>
      <c r="R1343" s="219">
        <f t="shared" si="20"/>
        <v>131259</v>
      </c>
    </row>
    <row r="1344" spans="1:18">
      <c r="A1344" s="208">
        <v>19002289</v>
      </c>
      <c r="B1344" s="209">
        <v>20002343</v>
      </c>
      <c r="C1344" s="210"/>
      <c r="D1344" s="210"/>
      <c r="E1344" s="243" t="s">
        <v>2147</v>
      </c>
      <c r="F1344" s="243" t="s">
        <v>2148</v>
      </c>
      <c r="G1344" s="231" t="s">
        <v>2369</v>
      </c>
      <c r="H1344" s="249" t="s">
        <v>2471</v>
      </c>
      <c r="I1344" s="232" t="s">
        <v>277</v>
      </c>
      <c r="J1344" s="233" t="s">
        <v>2155</v>
      </c>
      <c r="K1344" s="212" t="s">
        <v>2478</v>
      </c>
      <c r="L1344" s="214" t="s">
        <v>173</v>
      </c>
      <c r="M1344" s="215">
        <v>69263</v>
      </c>
      <c r="N1344" s="241">
        <v>77646</v>
      </c>
      <c r="O1344" s="241"/>
      <c r="P1344" s="241"/>
      <c r="Q1344" s="242" t="s">
        <v>2154</v>
      </c>
      <c r="R1344" s="219">
        <f t="shared" si="20"/>
        <v>37824</v>
      </c>
    </row>
    <row r="1345" spans="1:18">
      <c r="A1345" s="244">
        <v>19003022</v>
      </c>
      <c r="B1345" s="209">
        <v>20002344</v>
      </c>
      <c r="C1345" s="210"/>
      <c r="D1345" s="210"/>
      <c r="E1345" s="243" t="s">
        <v>2147</v>
      </c>
      <c r="F1345" s="243" t="s">
        <v>2148</v>
      </c>
      <c r="G1345" s="231" t="s">
        <v>2369</v>
      </c>
      <c r="H1345" s="249" t="s">
        <v>2471</v>
      </c>
      <c r="I1345" s="232" t="s">
        <v>277</v>
      </c>
      <c r="J1345" s="233" t="s">
        <v>2158</v>
      </c>
      <c r="K1345" s="212" t="s">
        <v>2479</v>
      </c>
      <c r="L1345" s="214" t="s">
        <v>173</v>
      </c>
      <c r="M1345" s="215">
        <v>110824</v>
      </c>
      <c r="N1345" s="241">
        <v>124236</v>
      </c>
      <c r="O1345" s="241"/>
      <c r="P1345" s="241"/>
      <c r="Q1345" s="242" t="s">
        <v>2154</v>
      </c>
      <c r="R1345" s="219">
        <f t="shared" si="20"/>
        <v>60520</v>
      </c>
    </row>
    <row r="1346" spans="1:18">
      <c r="A1346" s="208">
        <v>19002290</v>
      </c>
      <c r="B1346" s="209">
        <v>20002345</v>
      </c>
      <c r="C1346" s="210"/>
      <c r="D1346" s="210"/>
      <c r="E1346" s="243" t="s">
        <v>2147</v>
      </c>
      <c r="F1346" s="243" t="s">
        <v>2148</v>
      </c>
      <c r="G1346" s="231" t="s">
        <v>2369</v>
      </c>
      <c r="H1346" s="249" t="s">
        <v>2471</v>
      </c>
      <c r="I1346" s="232" t="s">
        <v>277</v>
      </c>
      <c r="J1346" s="233" t="s">
        <v>97</v>
      </c>
      <c r="K1346" s="212" t="s">
        <v>2480</v>
      </c>
      <c r="L1346" s="214" t="s">
        <v>173</v>
      </c>
      <c r="M1346" s="215">
        <v>353614</v>
      </c>
      <c r="N1346" s="241">
        <v>393689</v>
      </c>
      <c r="O1346" s="241"/>
      <c r="P1346" s="241"/>
      <c r="Q1346" s="242" t="s">
        <v>2154</v>
      </c>
      <c r="R1346" s="219">
        <f t="shared" si="20"/>
        <v>191781</v>
      </c>
    </row>
    <row r="1347" spans="1:18">
      <c r="A1347" s="208">
        <v>19002291</v>
      </c>
      <c r="B1347" s="209">
        <v>20002346</v>
      </c>
      <c r="C1347" s="210"/>
      <c r="D1347" s="210"/>
      <c r="E1347" s="243" t="s">
        <v>2147</v>
      </c>
      <c r="F1347" s="243" t="s">
        <v>2148</v>
      </c>
      <c r="G1347" s="231" t="s">
        <v>2369</v>
      </c>
      <c r="H1347" s="249" t="s">
        <v>2481</v>
      </c>
      <c r="I1347" s="250" t="s">
        <v>2482</v>
      </c>
      <c r="J1347" s="233" t="s">
        <v>2152</v>
      </c>
      <c r="K1347" s="212" t="s">
        <v>2483</v>
      </c>
      <c r="L1347" s="214" t="s">
        <v>173</v>
      </c>
      <c r="M1347" s="215">
        <v>132674</v>
      </c>
      <c r="N1347" s="241">
        <v>141507</v>
      </c>
      <c r="O1347" s="241"/>
      <c r="P1347" s="241"/>
      <c r="Q1347" s="242" t="s">
        <v>2154</v>
      </c>
      <c r="R1347" s="219">
        <f t="shared" ref="R1347:R1410" si="21">IF(Q1347="유지보수",INT(N1347*$T$2*$T$3),IF(Q1347="단순정비",INT(N1347*$T$2*$T$4),IF(Q1347="지장전주",INT(N1347*$T$2*$T$5),"")))</f>
        <v>68933</v>
      </c>
    </row>
    <row r="1348" spans="1:18">
      <c r="A1348" s="208">
        <v>19002292</v>
      </c>
      <c r="B1348" s="209">
        <v>20002347</v>
      </c>
      <c r="C1348" s="210"/>
      <c r="D1348" s="210"/>
      <c r="E1348" s="243" t="s">
        <v>2147</v>
      </c>
      <c r="F1348" s="243" t="s">
        <v>2148</v>
      </c>
      <c r="G1348" s="231" t="s">
        <v>2369</v>
      </c>
      <c r="H1348" s="249" t="s">
        <v>2481</v>
      </c>
      <c r="I1348" s="250" t="s">
        <v>2482</v>
      </c>
      <c r="J1348" s="233" t="s">
        <v>2155</v>
      </c>
      <c r="K1348" s="212" t="s">
        <v>2484</v>
      </c>
      <c r="L1348" s="214" t="s">
        <v>173</v>
      </c>
      <c r="M1348" s="215">
        <v>39799</v>
      </c>
      <c r="N1348" s="241">
        <v>42450</v>
      </c>
      <c r="O1348" s="241"/>
      <c r="P1348" s="241"/>
      <c r="Q1348" s="242" t="s">
        <v>2154</v>
      </c>
      <c r="R1348" s="219">
        <f t="shared" si="21"/>
        <v>20679</v>
      </c>
    </row>
    <row r="1349" spans="1:18">
      <c r="A1349" s="244">
        <v>19003023</v>
      </c>
      <c r="B1349" s="209">
        <v>20002348</v>
      </c>
      <c r="C1349" s="210"/>
      <c r="D1349" s="210"/>
      <c r="E1349" s="243" t="s">
        <v>2147</v>
      </c>
      <c r="F1349" s="243" t="s">
        <v>2148</v>
      </c>
      <c r="G1349" s="231" t="s">
        <v>2369</v>
      </c>
      <c r="H1349" s="249" t="s">
        <v>2481</v>
      </c>
      <c r="I1349" s="250" t="s">
        <v>2482</v>
      </c>
      <c r="J1349" s="233" t="s">
        <v>2158</v>
      </c>
      <c r="K1349" s="212" t="s">
        <v>2485</v>
      </c>
      <c r="L1349" s="214" t="s">
        <v>173</v>
      </c>
      <c r="M1349" s="215">
        <v>106139</v>
      </c>
      <c r="N1349" s="241">
        <v>113206</v>
      </c>
      <c r="O1349" s="241"/>
      <c r="P1349" s="241"/>
      <c r="Q1349" s="242" t="s">
        <v>2154</v>
      </c>
      <c r="R1349" s="219">
        <f t="shared" si="21"/>
        <v>55147</v>
      </c>
    </row>
    <row r="1350" spans="1:18">
      <c r="A1350" s="208">
        <v>19002293</v>
      </c>
      <c r="B1350" s="209">
        <v>20002349</v>
      </c>
      <c r="C1350" s="210"/>
      <c r="D1350" s="210"/>
      <c r="E1350" s="243" t="s">
        <v>2147</v>
      </c>
      <c r="F1350" s="243" t="s">
        <v>2148</v>
      </c>
      <c r="G1350" s="231" t="s">
        <v>2369</v>
      </c>
      <c r="H1350" s="249" t="s">
        <v>2481</v>
      </c>
      <c r="I1350" s="250" t="s">
        <v>2482</v>
      </c>
      <c r="J1350" s="233" t="s">
        <v>97</v>
      </c>
      <c r="K1350" s="212" t="s">
        <v>2486</v>
      </c>
      <c r="L1350" s="214" t="s">
        <v>173</v>
      </c>
      <c r="M1350" s="215">
        <v>238815</v>
      </c>
      <c r="N1350" s="241">
        <v>254716</v>
      </c>
      <c r="O1350" s="241"/>
      <c r="P1350" s="241"/>
      <c r="Q1350" s="242" t="s">
        <v>2154</v>
      </c>
      <c r="R1350" s="219">
        <f t="shared" si="21"/>
        <v>124082</v>
      </c>
    </row>
    <row r="1351" spans="1:18">
      <c r="A1351" s="208">
        <v>19002294</v>
      </c>
      <c r="B1351" s="209">
        <v>20002350</v>
      </c>
      <c r="C1351" s="210"/>
      <c r="D1351" s="210"/>
      <c r="E1351" s="243" t="s">
        <v>2147</v>
      </c>
      <c r="F1351" s="243" t="s">
        <v>2148</v>
      </c>
      <c r="G1351" s="231" t="s">
        <v>2487</v>
      </c>
      <c r="H1351" s="249" t="s">
        <v>2488</v>
      </c>
      <c r="I1351" s="250" t="s">
        <v>2489</v>
      </c>
      <c r="J1351" s="233" t="s">
        <v>2152</v>
      </c>
      <c r="K1351" s="212" t="s">
        <v>2490</v>
      </c>
      <c r="L1351" s="214" t="s">
        <v>2355</v>
      </c>
      <c r="M1351" s="215">
        <v>4983</v>
      </c>
      <c r="N1351" s="241">
        <v>5243</v>
      </c>
      <c r="O1351" s="241"/>
      <c r="P1351" s="241"/>
      <c r="Q1351" s="242" t="s">
        <v>2340</v>
      </c>
      <c r="R1351" s="219">
        <f t="shared" si="21"/>
        <v>2128</v>
      </c>
    </row>
    <row r="1352" spans="1:18">
      <c r="A1352" s="208">
        <v>19002295</v>
      </c>
      <c r="B1352" s="209">
        <v>20002351</v>
      </c>
      <c r="C1352" s="210"/>
      <c r="D1352" s="210"/>
      <c r="E1352" s="243" t="s">
        <v>2147</v>
      </c>
      <c r="F1352" s="243" t="s">
        <v>2148</v>
      </c>
      <c r="G1352" s="231" t="s">
        <v>2487</v>
      </c>
      <c r="H1352" s="249" t="s">
        <v>2488</v>
      </c>
      <c r="I1352" s="232" t="s">
        <v>2489</v>
      </c>
      <c r="J1352" s="233" t="s">
        <v>2155</v>
      </c>
      <c r="K1352" s="212" t="s">
        <v>2491</v>
      </c>
      <c r="L1352" s="214" t="s">
        <v>2355</v>
      </c>
      <c r="M1352" s="215">
        <v>1492</v>
      </c>
      <c r="N1352" s="241">
        <v>1571</v>
      </c>
      <c r="O1352" s="241"/>
      <c r="P1352" s="241"/>
      <c r="Q1352" s="242" t="s">
        <v>2340</v>
      </c>
      <c r="R1352" s="219">
        <f t="shared" si="21"/>
        <v>637</v>
      </c>
    </row>
    <row r="1353" spans="1:18">
      <c r="A1353" s="244">
        <v>19003024</v>
      </c>
      <c r="B1353" s="209">
        <v>20002352</v>
      </c>
      <c r="C1353" s="210"/>
      <c r="D1353" s="210"/>
      <c r="E1353" s="243" t="s">
        <v>2147</v>
      </c>
      <c r="F1353" s="243" t="s">
        <v>2148</v>
      </c>
      <c r="G1353" s="231" t="s">
        <v>2487</v>
      </c>
      <c r="H1353" s="249" t="s">
        <v>2488</v>
      </c>
      <c r="I1353" s="232" t="s">
        <v>2489</v>
      </c>
      <c r="J1353" s="233" t="s">
        <v>2158</v>
      </c>
      <c r="K1353" s="212" t="s">
        <v>2492</v>
      </c>
      <c r="L1353" s="214" t="s">
        <v>2355</v>
      </c>
      <c r="M1353" s="215">
        <v>2491</v>
      </c>
      <c r="N1353" s="241">
        <v>2620</v>
      </c>
      <c r="O1353" s="241"/>
      <c r="P1353" s="241"/>
      <c r="Q1353" s="242" t="s">
        <v>2340</v>
      </c>
      <c r="R1353" s="219">
        <f t="shared" si="21"/>
        <v>1063</v>
      </c>
    </row>
    <row r="1354" spans="1:18">
      <c r="A1354" s="208">
        <v>19002296</v>
      </c>
      <c r="B1354" s="209">
        <v>20002353</v>
      </c>
      <c r="C1354" s="210"/>
      <c r="D1354" s="210"/>
      <c r="E1354" s="243" t="s">
        <v>2147</v>
      </c>
      <c r="F1354" s="243" t="s">
        <v>2148</v>
      </c>
      <c r="G1354" s="231" t="s">
        <v>2487</v>
      </c>
      <c r="H1354" s="249" t="s">
        <v>2488</v>
      </c>
      <c r="I1354" s="232" t="s">
        <v>2489</v>
      </c>
      <c r="J1354" s="233" t="s">
        <v>97</v>
      </c>
      <c r="K1354" s="212" t="s">
        <v>2493</v>
      </c>
      <c r="L1354" s="214" t="s">
        <v>2355</v>
      </c>
      <c r="M1354" s="215">
        <v>7477</v>
      </c>
      <c r="N1354" s="241">
        <v>7867</v>
      </c>
      <c r="O1354" s="241"/>
      <c r="P1354" s="241"/>
      <c r="Q1354" s="242" t="s">
        <v>2340</v>
      </c>
      <c r="R1354" s="219">
        <f t="shared" si="21"/>
        <v>3193</v>
      </c>
    </row>
    <row r="1355" spans="1:18">
      <c r="A1355" s="208">
        <v>19002297</v>
      </c>
      <c r="B1355" s="209">
        <v>20002354</v>
      </c>
      <c r="C1355" s="210"/>
      <c r="D1355" s="210"/>
      <c r="E1355" s="243" t="s">
        <v>2147</v>
      </c>
      <c r="F1355" s="243" t="s">
        <v>2148</v>
      </c>
      <c r="G1355" s="231" t="s">
        <v>2487</v>
      </c>
      <c r="H1355" s="249" t="s">
        <v>2488</v>
      </c>
      <c r="I1355" s="232" t="s">
        <v>2494</v>
      </c>
      <c r="J1355" s="233" t="s">
        <v>2152</v>
      </c>
      <c r="K1355" s="212" t="s">
        <v>2495</v>
      </c>
      <c r="L1355" s="214" t="s">
        <v>2355</v>
      </c>
      <c r="M1355" s="215">
        <v>17709</v>
      </c>
      <c r="N1355" s="241">
        <v>18737</v>
      </c>
      <c r="O1355" s="241"/>
      <c r="P1355" s="241"/>
      <c r="Q1355" s="242" t="s">
        <v>2340</v>
      </c>
      <c r="R1355" s="219">
        <f t="shared" si="21"/>
        <v>7606</v>
      </c>
    </row>
    <row r="1356" spans="1:18">
      <c r="A1356" s="208">
        <v>19002298</v>
      </c>
      <c r="B1356" s="209">
        <v>20002355</v>
      </c>
      <c r="C1356" s="210"/>
      <c r="D1356" s="210"/>
      <c r="E1356" s="243" t="s">
        <v>2147</v>
      </c>
      <c r="F1356" s="243" t="s">
        <v>2148</v>
      </c>
      <c r="G1356" s="231" t="s">
        <v>2487</v>
      </c>
      <c r="H1356" s="249" t="s">
        <v>2488</v>
      </c>
      <c r="I1356" s="232" t="s">
        <v>2494</v>
      </c>
      <c r="J1356" s="233" t="s">
        <v>2155</v>
      </c>
      <c r="K1356" s="212" t="s">
        <v>2496</v>
      </c>
      <c r="L1356" s="214" t="s">
        <v>2355</v>
      </c>
      <c r="M1356" s="215">
        <v>5310</v>
      </c>
      <c r="N1356" s="241">
        <v>5618</v>
      </c>
      <c r="O1356" s="241"/>
      <c r="P1356" s="241"/>
      <c r="Q1356" s="242" t="s">
        <v>2340</v>
      </c>
      <c r="R1356" s="219">
        <f t="shared" si="21"/>
        <v>2280</v>
      </c>
    </row>
    <row r="1357" spans="1:18">
      <c r="A1357" s="244">
        <v>19003025</v>
      </c>
      <c r="B1357" s="209">
        <v>20002356</v>
      </c>
      <c r="C1357" s="210"/>
      <c r="D1357" s="210"/>
      <c r="E1357" s="243" t="s">
        <v>2147</v>
      </c>
      <c r="F1357" s="243" t="s">
        <v>2148</v>
      </c>
      <c r="G1357" s="231" t="s">
        <v>2487</v>
      </c>
      <c r="H1357" s="249" t="s">
        <v>2488</v>
      </c>
      <c r="I1357" s="232" t="s">
        <v>2494</v>
      </c>
      <c r="J1357" s="233" t="s">
        <v>2158</v>
      </c>
      <c r="K1357" s="212" t="s">
        <v>2497</v>
      </c>
      <c r="L1357" s="214" t="s">
        <v>2355</v>
      </c>
      <c r="M1357" s="215">
        <v>8853</v>
      </c>
      <c r="N1357" s="241">
        <v>9366</v>
      </c>
      <c r="O1357" s="241"/>
      <c r="P1357" s="241"/>
      <c r="Q1357" s="242" t="s">
        <v>2340</v>
      </c>
      <c r="R1357" s="219">
        <f t="shared" si="21"/>
        <v>3802</v>
      </c>
    </row>
    <row r="1358" spans="1:18">
      <c r="A1358" s="208">
        <v>19002299</v>
      </c>
      <c r="B1358" s="209">
        <v>20002357</v>
      </c>
      <c r="C1358" s="210"/>
      <c r="D1358" s="210"/>
      <c r="E1358" s="243" t="s">
        <v>2147</v>
      </c>
      <c r="F1358" s="243" t="s">
        <v>2148</v>
      </c>
      <c r="G1358" s="231" t="s">
        <v>2487</v>
      </c>
      <c r="H1358" s="249" t="s">
        <v>2488</v>
      </c>
      <c r="I1358" s="232" t="s">
        <v>2494</v>
      </c>
      <c r="J1358" s="233" t="s">
        <v>97</v>
      </c>
      <c r="K1358" s="212" t="s">
        <v>2498</v>
      </c>
      <c r="L1358" s="214" t="s">
        <v>2355</v>
      </c>
      <c r="M1358" s="215">
        <v>26568</v>
      </c>
      <c r="N1358" s="241">
        <v>28104</v>
      </c>
      <c r="O1358" s="241"/>
      <c r="P1358" s="241"/>
      <c r="Q1358" s="242" t="s">
        <v>2340</v>
      </c>
      <c r="R1358" s="219">
        <f t="shared" si="21"/>
        <v>11408</v>
      </c>
    </row>
    <row r="1359" spans="1:18">
      <c r="A1359" s="208">
        <v>19002300</v>
      </c>
      <c r="B1359" s="209">
        <v>20002358</v>
      </c>
      <c r="C1359" s="210"/>
      <c r="D1359" s="210"/>
      <c r="E1359" s="243" t="s">
        <v>2147</v>
      </c>
      <c r="F1359" s="243" t="s">
        <v>2148</v>
      </c>
      <c r="G1359" s="231" t="s">
        <v>2487</v>
      </c>
      <c r="H1359" s="249" t="s">
        <v>2488</v>
      </c>
      <c r="I1359" s="232" t="s">
        <v>2499</v>
      </c>
      <c r="J1359" s="233" t="s">
        <v>2152</v>
      </c>
      <c r="K1359" s="212" t="s">
        <v>2500</v>
      </c>
      <c r="L1359" s="214" t="s">
        <v>2355</v>
      </c>
      <c r="M1359" s="215">
        <v>5330</v>
      </c>
      <c r="N1359" s="241">
        <v>5729</v>
      </c>
      <c r="O1359" s="241"/>
      <c r="P1359" s="241"/>
      <c r="Q1359" s="242" t="s">
        <v>2340</v>
      </c>
      <c r="R1359" s="219">
        <f t="shared" si="21"/>
        <v>2325</v>
      </c>
    </row>
    <row r="1360" spans="1:18">
      <c r="A1360" s="208">
        <v>19002301</v>
      </c>
      <c r="B1360" s="209">
        <v>20002359</v>
      </c>
      <c r="C1360" s="210"/>
      <c r="D1360" s="210"/>
      <c r="E1360" s="243" t="s">
        <v>2147</v>
      </c>
      <c r="F1360" s="243" t="s">
        <v>2148</v>
      </c>
      <c r="G1360" s="231" t="s">
        <v>2487</v>
      </c>
      <c r="H1360" s="249" t="s">
        <v>2488</v>
      </c>
      <c r="I1360" s="232" t="s">
        <v>2499</v>
      </c>
      <c r="J1360" s="233" t="s">
        <v>2155</v>
      </c>
      <c r="K1360" s="212" t="s">
        <v>2501</v>
      </c>
      <c r="L1360" s="214" t="s">
        <v>2355</v>
      </c>
      <c r="M1360" s="215">
        <v>2664</v>
      </c>
      <c r="N1360" s="241">
        <v>2863</v>
      </c>
      <c r="O1360" s="241"/>
      <c r="P1360" s="241"/>
      <c r="Q1360" s="242" t="s">
        <v>2340</v>
      </c>
      <c r="R1360" s="219">
        <f t="shared" si="21"/>
        <v>1162</v>
      </c>
    </row>
    <row r="1361" spans="1:18">
      <c r="A1361" s="244">
        <v>19003026</v>
      </c>
      <c r="B1361" s="209">
        <v>20002360</v>
      </c>
      <c r="C1361" s="210"/>
      <c r="D1361" s="210"/>
      <c r="E1361" s="243" t="s">
        <v>2147</v>
      </c>
      <c r="F1361" s="243" t="s">
        <v>2148</v>
      </c>
      <c r="G1361" s="231" t="s">
        <v>2487</v>
      </c>
      <c r="H1361" s="249" t="s">
        <v>2488</v>
      </c>
      <c r="I1361" s="232" t="s">
        <v>2499</v>
      </c>
      <c r="J1361" s="233" t="s">
        <v>2158</v>
      </c>
      <c r="K1361" s="212" t="s">
        <v>2502</v>
      </c>
      <c r="L1361" s="214" t="s">
        <v>2355</v>
      </c>
      <c r="M1361" s="215">
        <v>4264</v>
      </c>
      <c r="N1361" s="241">
        <v>4583</v>
      </c>
      <c r="O1361" s="241"/>
      <c r="P1361" s="241"/>
      <c r="Q1361" s="242" t="s">
        <v>2340</v>
      </c>
      <c r="R1361" s="219">
        <f t="shared" si="21"/>
        <v>1860</v>
      </c>
    </row>
    <row r="1362" spans="1:18">
      <c r="A1362" s="208">
        <v>19002302</v>
      </c>
      <c r="B1362" s="209">
        <v>20002361</v>
      </c>
      <c r="C1362" s="210"/>
      <c r="D1362" s="210"/>
      <c r="E1362" s="243" t="s">
        <v>2147</v>
      </c>
      <c r="F1362" s="243" t="s">
        <v>2148</v>
      </c>
      <c r="G1362" s="231" t="s">
        <v>2487</v>
      </c>
      <c r="H1362" s="249" t="s">
        <v>2488</v>
      </c>
      <c r="I1362" s="232" t="s">
        <v>2499</v>
      </c>
      <c r="J1362" s="233" t="s">
        <v>97</v>
      </c>
      <c r="K1362" s="212" t="s">
        <v>2503</v>
      </c>
      <c r="L1362" s="214" t="s">
        <v>2355</v>
      </c>
      <c r="M1362" s="215">
        <v>9598</v>
      </c>
      <c r="N1362" s="241">
        <v>10315</v>
      </c>
      <c r="O1362" s="241"/>
      <c r="P1362" s="241"/>
      <c r="Q1362" s="242" t="s">
        <v>2340</v>
      </c>
      <c r="R1362" s="219">
        <f t="shared" si="21"/>
        <v>4187</v>
      </c>
    </row>
    <row r="1363" spans="1:18">
      <c r="A1363" s="208">
        <v>19002303</v>
      </c>
      <c r="B1363" s="209">
        <v>20002362</v>
      </c>
      <c r="C1363" s="210"/>
      <c r="D1363" s="210"/>
      <c r="E1363" s="243" t="s">
        <v>2147</v>
      </c>
      <c r="F1363" s="243" t="s">
        <v>2148</v>
      </c>
      <c r="G1363" s="231" t="s">
        <v>2504</v>
      </c>
      <c r="H1363" s="249" t="s">
        <v>2488</v>
      </c>
      <c r="I1363" s="232" t="s">
        <v>2505</v>
      </c>
      <c r="J1363" s="233" t="s">
        <v>2152</v>
      </c>
      <c r="K1363" s="212" t="s">
        <v>2506</v>
      </c>
      <c r="L1363" s="214" t="s">
        <v>2355</v>
      </c>
      <c r="M1363" s="215">
        <v>6397</v>
      </c>
      <c r="N1363" s="241">
        <v>6875</v>
      </c>
      <c r="O1363" s="241"/>
      <c r="P1363" s="241"/>
      <c r="Q1363" s="242" t="s">
        <v>2340</v>
      </c>
      <c r="R1363" s="219">
        <f t="shared" si="21"/>
        <v>2790</v>
      </c>
    </row>
    <row r="1364" spans="1:18">
      <c r="A1364" s="208">
        <v>19002304</v>
      </c>
      <c r="B1364" s="209">
        <v>20002363</v>
      </c>
      <c r="C1364" s="210"/>
      <c r="D1364" s="210"/>
      <c r="E1364" s="243" t="s">
        <v>2147</v>
      </c>
      <c r="F1364" s="243" t="s">
        <v>2148</v>
      </c>
      <c r="G1364" s="231" t="s">
        <v>2504</v>
      </c>
      <c r="H1364" s="249" t="s">
        <v>2488</v>
      </c>
      <c r="I1364" s="232" t="s">
        <v>2505</v>
      </c>
      <c r="J1364" s="233" t="s">
        <v>2155</v>
      </c>
      <c r="K1364" s="212" t="s">
        <v>2507</v>
      </c>
      <c r="L1364" s="214" t="s">
        <v>2355</v>
      </c>
      <c r="M1364" s="215">
        <v>3198</v>
      </c>
      <c r="N1364" s="241">
        <v>3437</v>
      </c>
      <c r="O1364" s="241"/>
      <c r="P1364" s="241"/>
      <c r="Q1364" s="242" t="s">
        <v>2340</v>
      </c>
      <c r="R1364" s="219">
        <f t="shared" si="21"/>
        <v>1395</v>
      </c>
    </row>
    <row r="1365" spans="1:18">
      <c r="A1365" s="244">
        <v>19003027</v>
      </c>
      <c r="B1365" s="209">
        <v>20002364</v>
      </c>
      <c r="C1365" s="210"/>
      <c r="D1365" s="210"/>
      <c r="E1365" s="243" t="s">
        <v>2147</v>
      </c>
      <c r="F1365" s="243" t="s">
        <v>2148</v>
      </c>
      <c r="G1365" s="231" t="s">
        <v>2504</v>
      </c>
      <c r="H1365" s="249" t="s">
        <v>2488</v>
      </c>
      <c r="I1365" s="232" t="s">
        <v>2505</v>
      </c>
      <c r="J1365" s="233" t="s">
        <v>2158</v>
      </c>
      <c r="K1365" s="212" t="s">
        <v>2508</v>
      </c>
      <c r="L1365" s="214" t="s">
        <v>2355</v>
      </c>
      <c r="M1365" s="215">
        <v>5118</v>
      </c>
      <c r="N1365" s="241">
        <v>5499</v>
      </c>
      <c r="O1365" s="241"/>
      <c r="P1365" s="241"/>
      <c r="Q1365" s="242" t="s">
        <v>2340</v>
      </c>
      <c r="R1365" s="219">
        <f t="shared" si="21"/>
        <v>2232</v>
      </c>
    </row>
    <row r="1366" spans="1:18">
      <c r="A1366" s="208">
        <v>19002305</v>
      </c>
      <c r="B1366" s="209">
        <v>20002365</v>
      </c>
      <c r="C1366" s="210"/>
      <c r="D1366" s="210"/>
      <c r="E1366" s="243" t="s">
        <v>2147</v>
      </c>
      <c r="F1366" s="243" t="s">
        <v>2148</v>
      </c>
      <c r="G1366" s="231" t="s">
        <v>2504</v>
      </c>
      <c r="H1366" s="249" t="s">
        <v>2488</v>
      </c>
      <c r="I1366" s="232" t="s">
        <v>2505</v>
      </c>
      <c r="J1366" s="233" t="s">
        <v>97</v>
      </c>
      <c r="K1366" s="212" t="s">
        <v>2509</v>
      </c>
      <c r="L1366" s="214" t="s">
        <v>2355</v>
      </c>
      <c r="M1366" s="215">
        <v>11518</v>
      </c>
      <c r="N1366" s="241">
        <v>12379</v>
      </c>
      <c r="O1366" s="241"/>
      <c r="P1366" s="241"/>
      <c r="Q1366" s="242" t="s">
        <v>2340</v>
      </c>
      <c r="R1366" s="219">
        <f t="shared" si="21"/>
        <v>5025</v>
      </c>
    </row>
    <row r="1367" spans="1:18">
      <c r="A1367" s="208">
        <v>19002306</v>
      </c>
      <c r="B1367" s="209">
        <v>20002366</v>
      </c>
      <c r="C1367" s="210"/>
      <c r="D1367" s="210"/>
      <c r="E1367" s="243" t="s">
        <v>2147</v>
      </c>
      <c r="F1367" s="243" t="s">
        <v>2148</v>
      </c>
      <c r="G1367" s="231" t="s">
        <v>2504</v>
      </c>
      <c r="H1367" s="231" t="s">
        <v>2488</v>
      </c>
      <c r="I1367" s="232" t="s">
        <v>2510</v>
      </c>
      <c r="J1367" s="233" t="s">
        <v>2152</v>
      </c>
      <c r="K1367" s="212" t="s">
        <v>2511</v>
      </c>
      <c r="L1367" s="214" t="s">
        <v>2355</v>
      </c>
      <c r="M1367" s="215">
        <v>2577</v>
      </c>
      <c r="N1367" s="241">
        <v>2782</v>
      </c>
      <c r="O1367" s="241"/>
      <c r="P1367" s="241"/>
      <c r="Q1367" s="242" t="s">
        <v>2340</v>
      </c>
      <c r="R1367" s="219">
        <f t="shared" si="21"/>
        <v>1129</v>
      </c>
    </row>
    <row r="1368" spans="1:18">
      <c r="A1368" s="208">
        <v>19002307</v>
      </c>
      <c r="B1368" s="209">
        <v>20002367</v>
      </c>
      <c r="C1368" s="210"/>
      <c r="D1368" s="210"/>
      <c r="E1368" s="243" t="s">
        <v>2147</v>
      </c>
      <c r="F1368" s="243" t="s">
        <v>2148</v>
      </c>
      <c r="G1368" s="231" t="s">
        <v>2504</v>
      </c>
      <c r="H1368" s="231" t="s">
        <v>2488</v>
      </c>
      <c r="I1368" s="232" t="s">
        <v>2510</v>
      </c>
      <c r="J1368" s="233" t="s">
        <v>2155</v>
      </c>
      <c r="K1368" s="212" t="s">
        <v>2512</v>
      </c>
      <c r="L1368" s="214" t="s">
        <v>2355</v>
      </c>
      <c r="M1368" s="215">
        <v>771</v>
      </c>
      <c r="N1368" s="241">
        <v>834</v>
      </c>
      <c r="O1368" s="241"/>
      <c r="P1368" s="241"/>
      <c r="Q1368" s="242" t="s">
        <v>2340</v>
      </c>
      <c r="R1368" s="219">
        <f t="shared" si="21"/>
        <v>338</v>
      </c>
    </row>
    <row r="1369" spans="1:18">
      <c r="A1369" s="244">
        <v>19003028</v>
      </c>
      <c r="B1369" s="209">
        <v>20002368</v>
      </c>
      <c r="C1369" s="210"/>
      <c r="D1369" s="210"/>
      <c r="E1369" s="243" t="s">
        <v>2147</v>
      </c>
      <c r="F1369" s="243" t="s">
        <v>2148</v>
      </c>
      <c r="G1369" s="231" t="s">
        <v>2504</v>
      </c>
      <c r="H1369" s="231" t="s">
        <v>2488</v>
      </c>
      <c r="I1369" s="232" t="s">
        <v>2510</v>
      </c>
      <c r="J1369" s="233" t="s">
        <v>2158</v>
      </c>
      <c r="K1369" s="212" t="s">
        <v>2513</v>
      </c>
      <c r="L1369" s="214" t="s">
        <v>2355</v>
      </c>
      <c r="M1369" s="215">
        <v>2062</v>
      </c>
      <c r="N1369" s="241">
        <v>2225</v>
      </c>
      <c r="O1369" s="241"/>
      <c r="P1369" s="241"/>
      <c r="Q1369" s="242" t="s">
        <v>2340</v>
      </c>
      <c r="R1369" s="219">
        <f t="shared" si="21"/>
        <v>903</v>
      </c>
    </row>
    <row r="1370" spans="1:18">
      <c r="A1370" s="208">
        <v>19002308</v>
      </c>
      <c r="B1370" s="209">
        <v>20002369</v>
      </c>
      <c r="C1370" s="210"/>
      <c r="D1370" s="210"/>
      <c r="E1370" s="243" t="s">
        <v>2147</v>
      </c>
      <c r="F1370" s="243" t="s">
        <v>2148</v>
      </c>
      <c r="G1370" s="231" t="s">
        <v>2504</v>
      </c>
      <c r="H1370" s="231" t="s">
        <v>2488</v>
      </c>
      <c r="I1370" s="232" t="s">
        <v>2510</v>
      </c>
      <c r="J1370" s="233" t="s">
        <v>97</v>
      </c>
      <c r="K1370" s="212" t="s">
        <v>2514</v>
      </c>
      <c r="L1370" s="214" t="s">
        <v>2355</v>
      </c>
      <c r="M1370" s="215">
        <v>4641</v>
      </c>
      <c r="N1370" s="241">
        <v>5011</v>
      </c>
      <c r="O1370" s="241"/>
      <c r="P1370" s="241"/>
      <c r="Q1370" s="242" t="s">
        <v>2340</v>
      </c>
      <c r="R1370" s="219">
        <f t="shared" si="21"/>
        <v>2034</v>
      </c>
    </row>
    <row r="1371" spans="1:18">
      <c r="A1371" s="208">
        <v>19002309</v>
      </c>
      <c r="B1371" s="209">
        <v>20002370</v>
      </c>
      <c r="C1371" s="210"/>
      <c r="D1371" s="210"/>
      <c r="E1371" s="243" t="s">
        <v>2147</v>
      </c>
      <c r="F1371" s="243" t="s">
        <v>2148</v>
      </c>
      <c r="G1371" s="231" t="s">
        <v>2504</v>
      </c>
      <c r="H1371" s="231" t="s">
        <v>2488</v>
      </c>
      <c r="I1371" s="232" t="s">
        <v>2515</v>
      </c>
      <c r="J1371" s="233" t="s">
        <v>2152</v>
      </c>
      <c r="K1371" s="212" t="s">
        <v>2516</v>
      </c>
      <c r="L1371" s="214" t="s">
        <v>2355</v>
      </c>
      <c r="M1371" s="215">
        <v>2855</v>
      </c>
      <c r="N1371" s="241">
        <v>3014</v>
      </c>
      <c r="O1371" s="241"/>
      <c r="P1371" s="241"/>
      <c r="Q1371" s="242" t="s">
        <v>2340</v>
      </c>
      <c r="R1371" s="219">
        <f t="shared" si="21"/>
        <v>1223</v>
      </c>
    </row>
    <row r="1372" spans="1:18">
      <c r="A1372" s="208">
        <v>19002310</v>
      </c>
      <c r="B1372" s="209">
        <v>20002371</v>
      </c>
      <c r="C1372" s="210"/>
      <c r="D1372" s="210"/>
      <c r="E1372" s="243" t="s">
        <v>2147</v>
      </c>
      <c r="F1372" s="243" t="s">
        <v>2148</v>
      </c>
      <c r="G1372" s="231" t="s">
        <v>2504</v>
      </c>
      <c r="H1372" s="231" t="s">
        <v>2488</v>
      </c>
      <c r="I1372" s="232" t="s">
        <v>2515</v>
      </c>
      <c r="J1372" s="233" t="s">
        <v>2155</v>
      </c>
      <c r="K1372" s="212" t="s">
        <v>2517</v>
      </c>
      <c r="L1372" s="214" t="s">
        <v>2355</v>
      </c>
      <c r="M1372" s="215">
        <v>1426</v>
      </c>
      <c r="N1372" s="241">
        <v>1504</v>
      </c>
      <c r="O1372" s="241"/>
      <c r="P1372" s="241"/>
      <c r="Q1372" s="242" t="s">
        <v>2340</v>
      </c>
      <c r="R1372" s="219">
        <f t="shared" si="21"/>
        <v>610</v>
      </c>
    </row>
    <row r="1373" spans="1:18">
      <c r="A1373" s="244">
        <v>19003029</v>
      </c>
      <c r="B1373" s="209">
        <v>20002372</v>
      </c>
      <c r="C1373" s="210"/>
      <c r="D1373" s="210"/>
      <c r="E1373" s="243" t="s">
        <v>2147</v>
      </c>
      <c r="F1373" s="243" t="s">
        <v>2148</v>
      </c>
      <c r="G1373" s="231" t="s">
        <v>2504</v>
      </c>
      <c r="H1373" s="231" t="s">
        <v>2488</v>
      </c>
      <c r="I1373" s="232" t="s">
        <v>2515</v>
      </c>
      <c r="J1373" s="233" t="s">
        <v>2158</v>
      </c>
      <c r="K1373" s="212" t="s">
        <v>2518</v>
      </c>
      <c r="L1373" s="214" t="s">
        <v>2355</v>
      </c>
      <c r="M1373" s="215">
        <v>1995</v>
      </c>
      <c r="N1373" s="241">
        <v>2109</v>
      </c>
      <c r="O1373" s="241"/>
      <c r="P1373" s="241"/>
      <c r="Q1373" s="242" t="s">
        <v>2340</v>
      </c>
      <c r="R1373" s="219">
        <f t="shared" si="21"/>
        <v>856</v>
      </c>
    </row>
    <row r="1374" spans="1:18">
      <c r="A1374" s="208">
        <v>19002311</v>
      </c>
      <c r="B1374" s="209">
        <v>20002373</v>
      </c>
      <c r="C1374" s="210"/>
      <c r="D1374" s="210"/>
      <c r="E1374" s="243" t="s">
        <v>2147</v>
      </c>
      <c r="F1374" s="243" t="s">
        <v>2148</v>
      </c>
      <c r="G1374" s="231" t="s">
        <v>2504</v>
      </c>
      <c r="H1374" s="231" t="s">
        <v>2488</v>
      </c>
      <c r="I1374" s="232" t="s">
        <v>2515</v>
      </c>
      <c r="J1374" s="233" t="s">
        <v>97</v>
      </c>
      <c r="K1374" s="212" t="s">
        <v>2519</v>
      </c>
      <c r="L1374" s="214" t="s">
        <v>2355</v>
      </c>
      <c r="M1374" s="215">
        <v>4852</v>
      </c>
      <c r="N1374" s="241">
        <v>5125</v>
      </c>
      <c r="O1374" s="241"/>
      <c r="P1374" s="241"/>
      <c r="Q1374" s="242" t="s">
        <v>2340</v>
      </c>
      <c r="R1374" s="219">
        <f t="shared" si="21"/>
        <v>2080</v>
      </c>
    </row>
    <row r="1375" spans="1:18">
      <c r="A1375" s="208">
        <v>19002312</v>
      </c>
      <c r="B1375" s="209">
        <v>20002374</v>
      </c>
      <c r="C1375" s="210"/>
      <c r="D1375" s="210"/>
      <c r="E1375" s="243" t="s">
        <v>2147</v>
      </c>
      <c r="F1375" s="243" t="s">
        <v>2148</v>
      </c>
      <c r="G1375" s="231" t="s">
        <v>2504</v>
      </c>
      <c r="H1375" s="231" t="s">
        <v>2488</v>
      </c>
      <c r="I1375" s="232" t="s">
        <v>2520</v>
      </c>
      <c r="J1375" s="233" t="s">
        <v>2152</v>
      </c>
      <c r="K1375" s="212" t="s">
        <v>2521</v>
      </c>
      <c r="L1375" s="214" t="s">
        <v>2355</v>
      </c>
      <c r="M1375" s="215">
        <v>4020</v>
      </c>
      <c r="N1375" s="241">
        <v>4240</v>
      </c>
      <c r="O1375" s="241"/>
      <c r="P1375" s="241"/>
      <c r="Q1375" s="242" t="s">
        <v>2340</v>
      </c>
      <c r="R1375" s="219">
        <f t="shared" si="21"/>
        <v>1721</v>
      </c>
    </row>
    <row r="1376" spans="1:18">
      <c r="A1376" s="208">
        <v>19002313</v>
      </c>
      <c r="B1376" s="209">
        <v>20002375</v>
      </c>
      <c r="C1376" s="210"/>
      <c r="D1376" s="210"/>
      <c r="E1376" s="243" t="s">
        <v>2147</v>
      </c>
      <c r="F1376" s="243" t="s">
        <v>2148</v>
      </c>
      <c r="G1376" s="231" t="s">
        <v>2504</v>
      </c>
      <c r="H1376" s="231" t="s">
        <v>2488</v>
      </c>
      <c r="I1376" s="232" t="s">
        <v>2520</v>
      </c>
      <c r="J1376" s="233" t="s">
        <v>2155</v>
      </c>
      <c r="K1376" s="212" t="s">
        <v>2522</v>
      </c>
      <c r="L1376" s="214" t="s">
        <v>2355</v>
      </c>
      <c r="M1376" s="215">
        <v>2008</v>
      </c>
      <c r="N1376" s="241">
        <v>2118</v>
      </c>
      <c r="O1376" s="241"/>
      <c r="P1376" s="241"/>
      <c r="Q1376" s="242" t="s">
        <v>2340</v>
      </c>
      <c r="R1376" s="219">
        <f t="shared" si="21"/>
        <v>859</v>
      </c>
    </row>
    <row r="1377" spans="1:18">
      <c r="A1377" s="244">
        <v>19003030</v>
      </c>
      <c r="B1377" s="209">
        <v>20002376</v>
      </c>
      <c r="C1377" s="210"/>
      <c r="D1377" s="210"/>
      <c r="E1377" s="243" t="s">
        <v>2147</v>
      </c>
      <c r="F1377" s="243" t="s">
        <v>2148</v>
      </c>
      <c r="G1377" s="231" t="s">
        <v>2504</v>
      </c>
      <c r="H1377" s="231" t="s">
        <v>2488</v>
      </c>
      <c r="I1377" s="232" t="s">
        <v>2520</v>
      </c>
      <c r="J1377" s="233" t="s">
        <v>2158</v>
      </c>
      <c r="K1377" s="212" t="s">
        <v>2523</v>
      </c>
      <c r="L1377" s="214" t="s">
        <v>2355</v>
      </c>
      <c r="M1377" s="215">
        <v>3216</v>
      </c>
      <c r="N1377" s="241">
        <v>3392</v>
      </c>
      <c r="O1377" s="241"/>
      <c r="P1377" s="241"/>
      <c r="Q1377" s="242" t="s">
        <v>2340</v>
      </c>
      <c r="R1377" s="219">
        <f t="shared" si="21"/>
        <v>1376</v>
      </c>
    </row>
    <row r="1378" spans="1:18">
      <c r="A1378" s="208">
        <v>19002314</v>
      </c>
      <c r="B1378" s="209">
        <v>20002377</v>
      </c>
      <c r="C1378" s="210"/>
      <c r="D1378" s="210"/>
      <c r="E1378" s="243" t="s">
        <v>2147</v>
      </c>
      <c r="F1378" s="243" t="s">
        <v>2148</v>
      </c>
      <c r="G1378" s="231" t="s">
        <v>2504</v>
      </c>
      <c r="H1378" s="231" t="s">
        <v>2488</v>
      </c>
      <c r="I1378" s="232" t="s">
        <v>2520</v>
      </c>
      <c r="J1378" s="233" t="s">
        <v>97</v>
      </c>
      <c r="K1378" s="212" t="s">
        <v>2524</v>
      </c>
      <c r="L1378" s="214" t="s">
        <v>2355</v>
      </c>
      <c r="M1378" s="215">
        <v>7238</v>
      </c>
      <c r="N1378" s="241">
        <v>7637</v>
      </c>
      <c r="O1378" s="241"/>
      <c r="P1378" s="241"/>
      <c r="Q1378" s="242" t="s">
        <v>2340</v>
      </c>
      <c r="R1378" s="219">
        <f t="shared" si="21"/>
        <v>3100</v>
      </c>
    </row>
    <row r="1379" spans="1:18">
      <c r="A1379" s="208">
        <v>19002315</v>
      </c>
      <c r="B1379" s="209">
        <v>20002378</v>
      </c>
      <c r="C1379" s="210"/>
      <c r="D1379" s="210"/>
      <c r="E1379" s="243" t="s">
        <v>2147</v>
      </c>
      <c r="F1379" s="243" t="s">
        <v>2148</v>
      </c>
      <c r="G1379" s="231" t="s">
        <v>2504</v>
      </c>
      <c r="H1379" s="231" t="s">
        <v>2488</v>
      </c>
      <c r="I1379" s="236" t="s">
        <v>2525</v>
      </c>
      <c r="J1379" s="232" t="s">
        <v>2152</v>
      </c>
      <c r="K1379" s="212" t="s">
        <v>2526</v>
      </c>
      <c r="L1379" s="214" t="s">
        <v>2355</v>
      </c>
      <c r="M1379" s="215">
        <v>12133</v>
      </c>
      <c r="N1379" s="241">
        <v>13011</v>
      </c>
      <c r="O1379" s="241"/>
      <c r="P1379" s="241"/>
      <c r="Q1379" s="242" t="s">
        <v>2340</v>
      </c>
      <c r="R1379" s="219">
        <f t="shared" si="21"/>
        <v>5281</v>
      </c>
    </row>
    <row r="1380" spans="1:18">
      <c r="A1380" s="208">
        <v>19002316</v>
      </c>
      <c r="B1380" s="209">
        <v>20002379</v>
      </c>
      <c r="C1380" s="210"/>
      <c r="D1380" s="210"/>
      <c r="E1380" s="243" t="s">
        <v>2147</v>
      </c>
      <c r="F1380" s="243" t="s">
        <v>2148</v>
      </c>
      <c r="G1380" s="231" t="s">
        <v>2504</v>
      </c>
      <c r="H1380" s="231" t="s">
        <v>2488</v>
      </c>
      <c r="I1380" s="236" t="s">
        <v>2525</v>
      </c>
      <c r="J1380" s="233" t="s">
        <v>2155</v>
      </c>
      <c r="K1380" s="212" t="s">
        <v>2527</v>
      </c>
      <c r="L1380" s="214" t="s">
        <v>2355</v>
      </c>
      <c r="M1380" s="215">
        <v>3637</v>
      </c>
      <c r="N1380" s="241">
        <v>3902</v>
      </c>
      <c r="O1380" s="241"/>
      <c r="P1380" s="241"/>
      <c r="Q1380" s="242" t="s">
        <v>2340</v>
      </c>
      <c r="R1380" s="219">
        <f t="shared" si="21"/>
        <v>1584</v>
      </c>
    </row>
    <row r="1381" spans="1:18">
      <c r="A1381" s="244">
        <v>19003031</v>
      </c>
      <c r="B1381" s="209">
        <v>20002380</v>
      </c>
      <c r="C1381" s="210"/>
      <c r="D1381" s="210"/>
      <c r="E1381" s="243" t="s">
        <v>2147</v>
      </c>
      <c r="F1381" s="243" t="s">
        <v>2148</v>
      </c>
      <c r="G1381" s="231" t="s">
        <v>2504</v>
      </c>
      <c r="H1381" s="231" t="s">
        <v>2488</v>
      </c>
      <c r="I1381" s="236" t="s">
        <v>2525</v>
      </c>
      <c r="J1381" s="233" t="s">
        <v>2158</v>
      </c>
      <c r="K1381" s="212" t="s">
        <v>2528</v>
      </c>
      <c r="L1381" s="214" t="s">
        <v>2355</v>
      </c>
      <c r="M1381" s="215">
        <v>4852</v>
      </c>
      <c r="N1381" s="241">
        <v>5202</v>
      </c>
      <c r="O1381" s="241"/>
      <c r="P1381" s="241"/>
      <c r="Q1381" s="242" t="s">
        <v>2340</v>
      </c>
      <c r="R1381" s="219">
        <f t="shared" si="21"/>
        <v>2111</v>
      </c>
    </row>
    <row r="1382" spans="1:18">
      <c r="A1382" s="208">
        <v>19002317</v>
      </c>
      <c r="B1382" s="209">
        <v>20002381</v>
      </c>
      <c r="C1382" s="210"/>
      <c r="D1382" s="210"/>
      <c r="E1382" s="243" t="s">
        <v>2147</v>
      </c>
      <c r="F1382" s="243" t="s">
        <v>2148</v>
      </c>
      <c r="G1382" s="231" t="s">
        <v>2504</v>
      </c>
      <c r="H1382" s="231" t="s">
        <v>2488</v>
      </c>
      <c r="I1382" s="236" t="s">
        <v>2525</v>
      </c>
      <c r="J1382" s="232" t="s">
        <v>97</v>
      </c>
      <c r="K1382" s="212" t="s">
        <v>2529</v>
      </c>
      <c r="L1382" s="214" t="s">
        <v>2355</v>
      </c>
      <c r="M1382" s="215">
        <v>16989</v>
      </c>
      <c r="N1382" s="241">
        <v>18217</v>
      </c>
      <c r="O1382" s="241"/>
      <c r="P1382" s="241"/>
      <c r="Q1382" s="242" t="s">
        <v>2340</v>
      </c>
      <c r="R1382" s="219">
        <f t="shared" si="21"/>
        <v>7395</v>
      </c>
    </row>
    <row r="1383" spans="1:18">
      <c r="A1383" s="208">
        <v>19002318</v>
      </c>
      <c r="B1383" s="209">
        <v>20002382</v>
      </c>
      <c r="C1383" s="210"/>
      <c r="D1383" s="210"/>
      <c r="E1383" s="243" t="s">
        <v>2147</v>
      </c>
      <c r="F1383" s="243" t="s">
        <v>2148</v>
      </c>
      <c r="G1383" s="231" t="s">
        <v>2504</v>
      </c>
      <c r="H1383" s="231" t="s">
        <v>2530</v>
      </c>
      <c r="I1383" s="232" t="s">
        <v>2531</v>
      </c>
      <c r="J1383" s="233" t="s">
        <v>2152</v>
      </c>
      <c r="K1383" s="212" t="s">
        <v>2532</v>
      </c>
      <c r="L1383" s="214" t="s">
        <v>2220</v>
      </c>
      <c r="M1383" s="215">
        <v>12639</v>
      </c>
      <c r="N1383" s="241">
        <v>13553</v>
      </c>
      <c r="O1383" s="241"/>
      <c r="P1383" s="241"/>
      <c r="Q1383" s="242" t="s">
        <v>2340</v>
      </c>
      <c r="R1383" s="219">
        <f t="shared" si="21"/>
        <v>5501</v>
      </c>
    </row>
    <row r="1384" spans="1:18">
      <c r="A1384" s="208">
        <v>19002319</v>
      </c>
      <c r="B1384" s="209">
        <v>20002383</v>
      </c>
      <c r="C1384" s="210"/>
      <c r="D1384" s="210"/>
      <c r="E1384" s="243" t="s">
        <v>2147</v>
      </c>
      <c r="F1384" s="243" t="s">
        <v>2148</v>
      </c>
      <c r="G1384" s="231" t="s">
        <v>2504</v>
      </c>
      <c r="H1384" s="231" t="s">
        <v>2530</v>
      </c>
      <c r="I1384" s="232" t="s">
        <v>2533</v>
      </c>
      <c r="J1384" s="233" t="s">
        <v>2152</v>
      </c>
      <c r="K1384" s="212" t="s">
        <v>2534</v>
      </c>
      <c r="L1384" s="214" t="s">
        <v>2220</v>
      </c>
      <c r="M1384" s="215">
        <v>10665</v>
      </c>
      <c r="N1384" s="241">
        <v>11461</v>
      </c>
      <c r="O1384" s="241"/>
      <c r="P1384" s="241"/>
      <c r="Q1384" s="242" t="s">
        <v>2340</v>
      </c>
      <c r="R1384" s="219">
        <f t="shared" si="21"/>
        <v>4652</v>
      </c>
    </row>
    <row r="1385" spans="1:18">
      <c r="A1385" s="208">
        <v>19002320</v>
      </c>
      <c r="B1385" s="209">
        <v>20002384</v>
      </c>
      <c r="C1385" s="210"/>
      <c r="D1385" s="210"/>
      <c r="E1385" s="243" t="s">
        <v>2147</v>
      </c>
      <c r="F1385" s="243" t="s">
        <v>2148</v>
      </c>
      <c r="G1385" s="231" t="s">
        <v>2504</v>
      </c>
      <c r="H1385" s="231" t="s">
        <v>2530</v>
      </c>
      <c r="I1385" s="232" t="s">
        <v>2533</v>
      </c>
      <c r="J1385" s="233" t="s">
        <v>2535</v>
      </c>
      <c r="K1385" s="212" t="s">
        <v>2536</v>
      </c>
      <c r="L1385" s="214" t="s">
        <v>2220</v>
      </c>
      <c r="M1385" s="215">
        <v>5330</v>
      </c>
      <c r="N1385" s="241">
        <v>5729</v>
      </c>
      <c r="O1385" s="241"/>
      <c r="P1385" s="241"/>
      <c r="Q1385" s="242" t="s">
        <v>2340</v>
      </c>
      <c r="R1385" s="219">
        <f t="shared" si="21"/>
        <v>2325</v>
      </c>
    </row>
    <row r="1386" spans="1:18">
      <c r="A1386" s="208">
        <v>19002321</v>
      </c>
      <c r="B1386" s="209">
        <v>20002385</v>
      </c>
      <c r="C1386" s="210"/>
      <c r="D1386" s="210"/>
      <c r="E1386" s="243" t="s">
        <v>2147</v>
      </c>
      <c r="F1386" s="243" t="s">
        <v>2148</v>
      </c>
      <c r="G1386" s="231" t="s">
        <v>2504</v>
      </c>
      <c r="H1386" s="231" t="s">
        <v>2530</v>
      </c>
      <c r="I1386" s="232" t="s">
        <v>2533</v>
      </c>
      <c r="J1386" s="233" t="s">
        <v>97</v>
      </c>
      <c r="K1386" s="212" t="s">
        <v>2537</v>
      </c>
      <c r="L1386" s="214" t="s">
        <v>2220</v>
      </c>
      <c r="M1386" s="215">
        <v>16000</v>
      </c>
      <c r="N1386" s="241">
        <v>17192</v>
      </c>
      <c r="O1386" s="241"/>
      <c r="P1386" s="241"/>
      <c r="Q1386" s="242" t="s">
        <v>2340</v>
      </c>
      <c r="R1386" s="219">
        <f t="shared" si="21"/>
        <v>6979</v>
      </c>
    </row>
    <row r="1387" spans="1:18">
      <c r="A1387" s="208">
        <v>19002322</v>
      </c>
      <c r="B1387" s="209">
        <v>20002386</v>
      </c>
      <c r="C1387" s="210"/>
      <c r="D1387" s="210"/>
      <c r="E1387" s="243" t="s">
        <v>2147</v>
      </c>
      <c r="F1387" s="243" t="s">
        <v>2148</v>
      </c>
      <c r="G1387" s="231" t="s">
        <v>2504</v>
      </c>
      <c r="H1387" s="231" t="s">
        <v>2530</v>
      </c>
      <c r="I1387" s="232" t="s">
        <v>2538</v>
      </c>
      <c r="J1387" s="233" t="s">
        <v>2152</v>
      </c>
      <c r="K1387" s="212" t="s">
        <v>2539</v>
      </c>
      <c r="L1387" s="214" t="s">
        <v>2220</v>
      </c>
      <c r="M1387" s="215">
        <v>25803</v>
      </c>
      <c r="N1387" s="241">
        <v>27855</v>
      </c>
      <c r="O1387" s="241"/>
      <c r="P1387" s="241"/>
      <c r="Q1387" s="242" t="s">
        <v>2340</v>
      </c>
      <c r="R1387" s="219">
        <f t="shared" si="21"/>
        <v>11307</v>
      </c>
    </row>
    <row r="1388" spans="1:18">
      <c r="A1388" s="208">
        <v>19002323</v>
      </c>
      <c r="B1388" s="209">
        <v>20002387</v>
      </c>
      <c r="C1388" s="210"/>
      <c r="D1388" s="210"/>
      <c r="E1388" s="243" t="s">
        <v>2147</v>
      </c>
      <c r="F1388" s="243" t="s">
        <v>2148</v>
      </c>
      <c r="G1388" s="231" t="s">
        <v>2504</v>
      </c>
      <c r="H1388" s="231" t="s">
        <v>2530</v>
      </c>
      <c r="I1388" s="232" t="s">
        <v>2538</v>
      </c>
      <c r="J1388" s="233" t="s">
        <v>2466</v>
      </c>
      <c r="K1388" s="212" t="s">
        <v>2540</v>
      </c>
      <c r="L1388" s="214" t="s">
        <v>2220</v>
      </c>
      <c r="M1388" s="215">
        <v>12900</v>
      </c>
      <c r="N1388" s="241">
        <v>13924</v>
      </c>
      <c r="O1388" s="241"/>
      <c r="P1388" s="241"/>
      <c r="Q1388" s="242" t="s">
        <v>2340</v>
      </c>
      <c r="R1388" s="219">
        <f t="shared" si="21"/>
        <v>5652</v>
      </c>
    </row>
    <row r="1389" spans="1:18">
      <c r="A1389" s="208">
        <v>19002324</v>
      </c>
      <c r="B1389" s="209">
        <v>20002388</v>
      </c>
      <c r="C1389" s="210"/>
      <c r="D1389" s="210"/>
      <c r="E1389" s="243" t="s">
        <v>2147</v>
      </c>
      <c r="F1389" s="243" t="s">
        <v>2148</v>
      </c>
      <c r="G1389" s="231" t="s">
        <v>2504</v>
      </c>
      <c r="H1389" s="231" t="s">
        <v>2530</v>
      </c>
      <c r="I1389" s="232" t="s">
        <v>2538</v>
      </c>
      <c r="J1389" s="233" t="s">
        <v>97</v>
      </c>
      <c r="K1389" s="212" t="s">
        <v>2541</v>
      </c>
      <c r="L1389" s="214" t="s">
        <v>2220</v>
      </c>
      <c r="M1389" s="215">
        <v>38708</v>
      </c>
      <c r="N1389" s="241">
        <v>41783</v>
      </c>
      <c r="O1389" s="241"/>
      <c r="P1389" s="241"/>
      <c r="Q1389" s="242" t="s">
        <v>2340</v>
      </c>
      <c r="R1389" s="219">
        <f t="shared" si="21"/>
        <v>16961</v>
      </c>
    </row>
    <row r="1390" spans="1:18">
      <c r="A1390" s="208">
        <v>19002325</v>
      </c>
      <c r="B1390" s="209">
        <v>20002389</v>
      </c>
      <c r="C1390" s="210"/>
      <c r="D1390" s="210"/>
      <c r="E1390" s="243" t="s">
        <v>2147</v>
      </c>
      <c r="F1390" s="243" t="s">
        <v>2148</v>
      </c>
      <c r="G1390" s="231" t="s">
        <v>2504</v>
      </c>
      <c r="H1390" s="231" t="s">
        <v>2530</v>
      </c>
      <c r="I1390" s="232" t="s">
        <v>2542</v>
      </c>
      <c r="J1390" s="233" t="s">
        <v>2152</v>
      </c>
      <c r="K1390" s="212" t="s">
        <v>2543</v>
      </c>
      <c r="L1390" s="214" t="s">
        <v>2220</v>
      </c>
      <c r="M1390" s="215">
        <v>25803</v>
      </c>
      <c r="N1390" s="241">
        <v>27855</v>
      </c>
      <c r="O1390" s="241"/>
      <c r="P1390" s="241"/>
      <c r="Q1390" s="242" t="s">
        <v>2340</v>
      </c>
      <c r="R1390" s="219">
        <f t="shared" si="21"/>
        <v>11307</v>
      </c>
    </row>
    <row r="1391" spans="1:18">
      <c r="A1391" s="208">
        <v>19002326</v>
      </c>
      <c r="B1391" s="209">
        <v>20002390</v>
      </c>
      <c r="C1391" s="210"/>
      <c r="D1391" s="210"/>
      <c r="E1391" s="243" t="s">
        <v>2147</v>
      </c>
      <c r="F1391" s="243" t="s">
        <v>2148</v>
      </c>
      <c r="G1391" s="231" t="s">
        <v>2504</v>
      </c>
      <c r="H1391" s="231" t="s">
        <v>2530</v>
      </c>
      <c r="I1391" s="232" t="s">
        <v>2542</v>
      </c>
      <c r="J1391" s="233" t="s">
        <v>2466</v>
      </c>
      <c r="K1391" s="212" t="s">
        <v>2544</v>
      </c>
      <c r="L1391" s="214" t="s">
        <v>2220</v>
      </c>
      <c r="M1391" s="215">
        <v>12900</v>
      </c>
      <c r="N1391" s="241">
        <v>13924</v>
      </c>
      <c r="O1391" s="241"/>
      <c r="P1391" s="241"/>
      <c r="Q1391" s="242" t="s">
        <v>2340</v>
      </c>
      <c r="R1391" s="219">
        <f t="shared" si="21"/>
        <v>5652</v>
      </c>
    </row>
    <row r="1392" spans="1:18">
      <c r="A1392" s="208">
        <v>19002327</v>
      </c>
      <c r="B1392" s="209">
        <v>20002391</v>
      </c>
      <c r="C1392" s="210"/>
      <c r="D1392" s="210"/>
      <c r="E1392" s="243" t="s">
        <v>2147</v>
      </c>
      <c r="F1392" s="243" t="s">
        <v>2148</v>
      </c>
      <c r="G1392" s="231" t="s">
        <v>2504</v>
      </c>
      <c r="H1392" s="231" t="s">
        <v>2530</v>
      </c>
      <c r="I1392" s="232" t="s">
        <v>2542</v>
      </c>
      <c r="J1392" s="233" t="s">
        <v>97</v>
      </c>
      <c r="K1392" s="212" t="s">
        <v>2545</v>
      </c>
      <c r="L1392" s="214" t="s">
        <v>2220</v>
      </c>
      <c r="M1392" s="215">
        <v>38708</v>
      </c>
      <c r="N1392" s="241">
        <v>41783</v>
      </c>
      <c r="O1392" s="241"/>
      <c r="P1392" s="241"/>
      <c r="Q1392" s="242" t="s">
        <v>2340</v>
      </c>
      <c r="R1392" s="219">
        <f t="shared" si="21"/>
        <v>16961</v>
      </c>
    </row>
    <row r="1393" spans="1:18">
      <c r="A1393" s="208">
        <v>19002328</v>
      </c>
      <c r="B1393" s="209">
        <v>20002392</v>
      </c>
      <c r="C1393" s="210"/>
      <c r="D1393" s="210"/>
      <c r="E1393" s="243" t="s">
        <v>2147</v>
      </c>
      <c r="F1393" s="243" t="s">
        <v>2148</v>
      </c>
      <c r="G1393" s="231" t="s">
        <v>2504</v>
      </c>
      <c r="H1393" s="231" t="s">
        <v>2530</v>
      </c>
      <c r="I1393" s="232" t="s">
        <v>2546</v>
      </c>
      <c r="J1393" s="233" t="s">
        <v>2152</v>
      </c>
      <c r="K1393" s="212" t="s">
        <v>2547</v>
      </c>
      <c r="L1393" s="214" t="s">
        <v>2220</v>
      </c>
      <c r="M1393" s="215">
        <v>12156</v>
      </c>
      <c r="N1393" s="241">
        <v>13104</v>
      </c>
      <c r="O1393" s="241"/>
      <c r="P1393" s="241"/>
      <c r="Q1393" s="242" t="s">
        <v>2340</v>
      </c>
      <c r="R1393" s="219">
        <f t="shared" si="21"/>
        <v>5319</v>
      </c>
    </row>
    <row r="1394" spans="1:18">
      <c r="A1394" s="208">
        <v>19002329</v>
      </c>
      <c r="B1394" s="209">
        <v>20002393</v>
      </c>
      <c r="C1394" s="210"/>
      <c r="D1394" s="210"/>
      <c r="E1394" s="243" t="s">
        <v>2147</v>
      </c>
      <c r="F1394" s="243" t="s">
        <v>2148</v>
      </c>
      <c r="G1394" s="231" t="s">
        <v>2504</v>
      </c>
      <c r="H1394" s="231" t="s">
        <v>2530</v>
      </c>
      <c r="I1394" s="232" t="s">
        <v>2546</v>
      </c>
      <c r="J1394" s="233" t="s">
        <v>2466</v>
      </c>
      <c r="K1394" s="212" t="s">
        <v>2548</v>
      </c>
      <c r="L1394" s="214" t="s">
        <v>2220</v>
      </c>
      <c r="M1394" s="215">
        <v>6076</v>
      </c>
      <c r="N1394" s="241">
        <v>6551</v>
      </c>
      <c r="O1394" s="241"/>
      <c r="P1394" s="241"/>
      <c r="Q1394" s="242" t="s">
        <v>2340</v>
      </c>
      <c r="R1394" s="219">
        <f t="shared" si="21"/>
        <v>2659</v>
      </c>
    </row>
    <row r="1395" spans="1:18">
      <c r="A1395" s="208">
        <v>19002330</v>
      </c>
      <c r="B1395" s="209">
        <v>20002394</v>
      </c>
      <c r="C1395" s="210"/>
      <c r="D1395" s="210"/>
      <c r="E1395" s="243" t="s">
        <v>2147</v>
      </c>
      <c r="F1395" s="243" t="s">
        <v>2148</v>
      </c>
      <c r="G1395" s="231" t="s">
        <v>2504</v>
      </c>
      <c r="H1395" s="231" t="s">
        <v>2530</v>
      </c>
      <c r="I1395" s="232" t="s">
        <v>2546</v>
      </c>
      <c r="J1395" s="233" t="s">
        <v>97</v>
      </c>
      <c r="K1395" s="212" t="s">
        <v>2549</v>
      </c>
      <c r="L1395" s="214" t="s">
        <v>2220</v>
      </c>
      <c r="M1395" s="215">
        <v>18234</v>
      </c>
      <c r="N1395" s="241">
        <v>19655</v>
      </c>
      <c r="O1395" s="241"/>
      <c r="P1395" s="241"/>
      <c r="Q1395" s="242" t="s">
        <v>2340</v>
      </c>
      <c r="R1395" s="219">
        <f t="shared" si="21"/>
        <v>7978</v>
      </c>
    </row>
    <row r="1396" spans="1:18">
      <c r="A1396" s="208">
        <v>19002331</v>
      </c>
      <c r="B1396" s="209">
        <v>20002395</v>
      </c>
      <c r="C1396" s="210"/>
      <c r="D1396" s="210"/>
      <c r="E1396" s="243" t="s">
        <v>2147</v>
      </c>
      <c r="F1396" s="243" t="s">
        <v>2148</v>
      </c>
      <c r="G1396" s="231" t="s">
        <v>2504</v>
      </c>
      <c r="H1396" s="231" t="s">
        <v>2530</v>
      </c>
      <c r="I1396" s="232" t="s">
        <v>2550</v>
      </c>
      <c r="J1396" s="233" t="s">
        <v>2152</v>
      </c>
      <c r="K1396" s="212" t="s">
        <v>2551</v>
      </c>
      <c r="L1396" s="214" t="s">
        <v>2220</v>
      </c>
      <c r="M1396" s="215">
        <v>12156</v>
      </c>
      <c r="N1396" s="241">
        <v>13104</v>
      </c>
      <c r="O1396" s="241"/>
      <c r="P1396" s="241"/>
      <c r="Q1396" s="242" t="s">
        <v>2340</v>
      </c>
      <c r="R1396" s="219">
        <f t="shared" si="21"/>
        <v>5319</v>
      </c>
    </row>
    <row r="1397" spans="1:18">
      <c r="A1397" s="208">
        <v>19002332</v>
      </c>
      <c r="B1397" s="209">
        <v>20002396</v>
      </c>
      <c r="C1397" s="210"/>
      <c r="D1397" s="210"/>
      <c r="E1397" s="243" t="s">
        <v>2147</v>
      </c>
      <c r="F1397" s="243" t="s">
        <v>2148</v>
      </c>
      <c r="G1397" s="231" t="s">
        <v>2504</v>
      </c>
      <c r="H1397" s="231" t="s">
        <v>2530</v>
      </c>
      <c r="I1397" s="232" t="s">
        <v>2550</v>
      </c>
      <c r="J1397" s="233" t="s">
        <v>2466</v>
      </c>
      <c r="K1397" s="212" t="s">
        <v>2552</v>
      </c>
      <c r="L1397" s="214" t="s">
        <v>2220</v>
      </c>
      <c r="M1397" s="215">
        <v>6076</v>
      </c>
      <c r="N1397" s="241">
        <v>6551</v>
      </c>
      <c r="O1397" s="241"/>
      <c r="P1397" s="241"/>
      <c r="Q1397" s="242" t="s">
        <v>2340</v>
      </c>
      <c r="R1397" s="219">
        <f t="shared" si="21"/>
        <v>2659</v>
      </c>
    </row>
    <row r="1398" spans="1:18">
      <c r="A1398" s="208">
        <v>19002333</v>
      </c>
      <c r="B1398" s="209">
        <v>20002397</v>
      </c>
      <c r="C1398" s="210"/>
      <c r="D1398" s="210"/>
      <c r="E1398" s="243" t="s">
        <v>2147</v>
      </c>
      <c r="F1398" s="243" t="s">
        <v>2148</v>
      </c>
      <c r="G1398" s="231" t="s">
        <v>2504</v>
      </c>
      <c r="H1398" s="231" t="s">
        <v>2530</v>
      </c>
      <c r="I1398" s="232" t="s">
        <v>2550</v>
      </c>
      <c r="J1398" s="233" t="s">
        <v>97</v>
      </c>
      <c r="K1398" s="212" t="s">
        <v>2553</v>
      </c>
      <c r="L1398" s="214" t="s">
        <v>2220</v>
      </c>
      <c r="M1398" s="215">
        <v>18234</v>
      </c>
      <c r="N1398" s="241">
        <v>19655</v>
      </c>
      <c r="O1398" s="241"/>
      <c r="P1398" s="241"/>
      <c r="Q1398" s="242" t="s">
        <v>2340</v>
      </c>
      <c r="R1398" s="219">
        <f t="shared" si="21"/>
        <v>7978</v>
      </c>
    </row>
    <row r="1399" spans="1:18">
      <c r="A1399" s="208">
        <v>19002334</v>
      </c>
      <c r="B1399" s="209">
        <v>20002398</v>
      </c>
      <c r="C1399" s="210"/>
      <c r="D1399" s="210"/>
      <c r="E1399" s="243" t="s">
        <v>2147</v>
      </c>
      <c r="F1399" s="243" t="s">
        <v>2148</v>
      </c>
      <c r="G1399" s="231" t="s">
        <v>2504</v>
      </c>
      <c r="H1399" s="231" t="s">
        <v>2530</v>
      </c>
      <c r="I1399" s="232" t="s">
        <v>2554</v>
      </c>
      <c r="J1399" s="233" t="s">
        <v>2152</v>
      </c>
      <c r="K1399" s="212" t="s">
        <v>2555</v>
      </c>
      <c r="L1399" s="214" t="s">
        <v>2220</v>
      </c>
      <c r="M1399" s="215">
        <v>1489</v>
      </c>
      <c r="N1399" s="241">
        <v>1640</v>
      </c>
      <c r="O1399" s="241"/>
      <c r="P1399" s="241"/>
      <c r="Q1399" s="242" t="s">
        <v>2340</v>
      </c>
      <c r="R1399" s="219">
        <f t="shared" si="21"/>
        <v>665</v>
      </c>
    </row>
    <row r="1400" spans="1:18">
      <c r="A1400" s="208">
        <v>19002335</v>
      </c>
      <c r="B1400" s="209">
        <v>20002399</v>
      </c>
      <c r="C1400" s="210"/>
      <c r="D1400" s="210"/>
      <c r="E1400" s="243" t="s">
        <v>2147</v>
      </c>
      <c r="F1400" s="243" t="s">
        <v>2148</v>
      </c>
      <c r="G1400" s="231" t="s">
        <v>2504</v>
      </c>
      <c r="H1400" s="231" t="s">
        <v>2530</v>
      </c>
      <c r="I1400" s="232" t="s">
        <v>2556</v>
      </c>
      <c r="J1400" s="233" t="s">
        <v>2152</v>
      </c>
      <c r="K1400" s="212" t="s">
        <v>2557</v>
      </c>
      <c r="L1400" s="214" t="s">
        <v>2220</v>
      </c>
      <c r="M1400" s="215">
        <v>2633</v>
      </c>
      <c r="N1400" s="241">
        <v>2767</v>
      </c>
      <c r="O1400" s="241"/>
      <c r="P1400" s="241"/>
      <c r="Q1400" s="242" t="s">
        <v>2340</v>
      </c>
      <c r="R1400" s="219">
        <f t="shared" si="21"/>
        <v>1123</v>
      </c>
    </row>
    <row r="1401" spans="1:18">
      <c r="A1401" s="208">
        <v>19002336</v>
      </c>
      <c r="B1401" s="209">
        <v>20002400</v>
      </c>
      <c r="C1401" s="210"/>
      <c r="D1401" s="210"/>
      <c r="E1401" s="243" t="s">
        <v>2147</v>
      </c>
      <c r="F1401" s="243" t="s">
        <v>2148</v>
      </c>
      <c r="G1401" s="231" t="s">
        <v>2504</v>
      </c>
      <c r="H1401" s="231" t="s">
        <v>2530</v>
      </c>
      <c r="I1401" s="232" t="s">
        <v>2556</v>
      </c>
      <c r="J1401" s="233" t="s">
        <v>2466</v>
      </c>
      <c r="K1401" s="212" t="s">
        <v>2558</v>
      </c>
      <c r="L1401" s="214" t="s">
        <v>2220</v>
      </c>
      <c r="M1401" s="215">
        <v>788</v>
      </c>
      <c r="N1401" s="241">
        <v>827</v>
      </c>
      <c r="O1401" s="241"/>
      <c r="P1401" s="241"/>
      <c r="Q1401" s="242" t="s">
        <v>2340</v>
      </c>
      <c r="R1401" s="219">
        <f t="shared" si="21"/>
        <v>335</v>
      </c>
    </row>
    <row r="1402" spans="1:18">
      <c r="A1402" s="208">
        <v>19002337</v>
      </c>
      <c r="B1402" s="209">
        <v>20002401</v>
      </c>
      <c r="C1402" s="210"/>
      <c r="D1402" s="210"/>
      <c r="E1402" s="243" t="s">
        <v>2147</v>
      </c>
      <c r="F1402" s="243" t="s">
        <v>2148</v>
      </c>
      <c r="G1402" s="231" t="s">
        <v>2504</v>
      </c>
      <c r="H1402" s="231" t="s">
        <v>2559</v>
      </c>
      <c r="I1402" s="232" t="s">
        <v>2560</v>
      </c>
      <c r="J1402" s="233" t="s">
        <v>2152</v>
      </c>
      <c r="K1402" s="212" t="s">
        <v>2561</v>
      </c>
      <c r="L1402" s="214" t="s">
        <v>173</v>
      </c>
      <c r="M1402" s="215">
        <v>159007</v>
      </c>
      <c r="N1402" s="241">
        <v>172222</v>
      </c>
      <c r="O1402" s="241"/>
      <c r="P1402" s="241"/>
      <c r="Q1402" s="242" t="s">
        <v>2340</v>
      </c>
      <c r="R1402" s="219">
        <f t="shared" si="21"/>
        <v>69913</v>
      </c>
    </row>
    <row r="1403" spans="1:18">
      <c r="A1403" s="208">
        <v>19002338</v>
      </c>
      <c r="B1403" s="209">
        <v>20002402</v>
      </c>
      <c r="C1403" s="210"/>
      <c r="D1403" s="210"/>
      <c r="E1403" s="243" t="s">
        <v>2147</v>
      </c>
      <c r="F1403" s="243" t="s">
        <v>2148</v>
      </c>
      <c r="G1403" s="231" t="s">
        <v>2504</v>
      </c>
      <c r="H1403" s="231" t="s">
        <v>2559</v>
      </c>
      <c r="I1403" s="232" t="s">
        <v>2560</v>
      </c>
      <c r="J1403" s="233" t="s">
        <v>2155</v>
      </c>
      <c r="K1403" s="212" t="s">
        <v>2562</v>
      </c>
      <c r="L1403" s="214" t="s">
        <v>173</v>
      </c>
      <c r="M1403" s="215">
        <v>79502</v>
      </c>
      <c r="N1403" s="241">
        <v>86109</v>
      </c>
      <c r="O1403" s="241"/>
      <c r="P1403" s="241"/>
      <c r="Q1403" s="242" t="s">
        <v>2340</v>
      </c>
      <c r="R1403" s="219">
        <f t="shared" si="21"/>
        <v>34955</v>
      </c>
    </row>
    <row r="1404" spans="1:18">
      <c r="A1404" s="244">
        <v>19003037</v>
      </c>
      <c r="B1404" s="209">
        <v>20002403</v>
      </c>
      <c r="C1404" s="210"/>
      <c r="D1404" s="210"/>
      <c r="E1404" s="243" t="s">
        <v>2147</v>
      </c>
      <c r="F1404" s="243" t="s">
        <v>2148</v>
      </c>
      <c r="G1404" s="231" t="s">
        <v>2504</v>
      </c>
      <c r="H1404" s="231" t="s">
        <v>2559</v>
      </c>
      <c r="I1404" s="232" t="s">
        <v>2560</v>
      </c>
      <c r="J1404" s="233" t="s">
        <v>2158</v>
      </c>
      <c r="K1404" s="212" t="s">
        <v>2563</v>
      </c>
      <c r="L1404" s="214" t="s">
        <v>173</v>
      </c>
      <c r="M1404" s="215">
        <v>127206</v>
      </c>
      <c r="N1404" s="241">
        <v>137777</v>
      </c>
      <c r="O1404" s="241"/>
      <c r="P1404" s="241"/>
      <c r="Q1404" s="242" t="s">
        <v>2340</v>
      </c>
      <c r="R1404" s="219">
        <f t="shared" si="21"/>
        <v>55930</v>
      </c>
    </row>
    <row r="1405" spans="1:18">
      <c r="A1405" s="208">
        <v>19002339</v>
      </c>
      <c r="B1405" s="209">
        <v>20002404</v>
      </c>
      <c r="C1405" s="210"/>
      <c r="D1405" s="210"/>
      <c r="E1405" s="243" t="s">
        <v>2147</v>
      </c>
      <c r="F1405" s="243" t="s">
        <v>2148</v>
      </c>
      <c r="G1405" s="231" t="s">
        <v>2504</v>
      </c>
      <c r="H1405" s="231" t="s">
        <v>2559</v>
      </c>
      <c r="I1405" s="232" t="s">
        <v>2560</v>
      </c>
      <c r="J1405" s="233" t="s">
        <v>97</v>
      </c>
      <c r="K1405" s="212" t="s">
        <v>2564</v>
      </c>
      <c r="L1405" s="214" t="s">
        <v>173</v>
      </c>
      <c r="M1405" s="215">
        <v>286215</v>
      </c>
      <c r="N1405" s="241">
        <v>310002</v>
      </c>
      <c r="O1405" s="241"/>
      <c r="P1405" s="241"/>
      <c r="Q1405" s="242" t="s">
        <v>2340</v>
      </c>
      <c r="R1405" s="219">
        <f t="shared" si="21"/>
        <v>125845</v>
      </c>
    </row>
    <row r="1406" spans="1:18">
      <c r="A1406" s="208">
        <v>19002340</v>
      </c>
      <c r="B1406" s="209">
        <v>20002405</v>
      </c>
      <c r="C1406" s="210"/>
      <c r="D1406" s="210"/>
      <c r="E1406" s="243" t="s">
        <v>2147</v>
      </c>
      <c r="F1406" s="243" t="s">
        <v>2148</v>
      </c>
      <c r="G1406" s="231" t="s">
        <v>2504</v>
      </c>
      <c r="H1406" s="231" t="s">
        <v>2559</v>
      </c>
      <c r="I1406" s="232" t="s">
        <v>2560</v>
      </c>
      <c r="J1406" s="233" t="s">
        <v>2310</v>
      </c>
      <c r="K1406" s="212" t="s">
        <v>2565</v>
      </c>
      <c r="L1406" s="214" t="s">
        <v>173</v>
      </c>
      <c r="M1406" s="215">
        <v>286215</v>
      </c>
      <c r="N1406" s="241">
        <v>310002</v>
      </c>
      <c r="O1406" s="241"/>
      <c r="P1406" s="241"/>
      <c r="Q1406" s="242" t="s">
        <v>2340</v>
      </c>
      <c r="R1406" s="219">
        <f t="shared" si="21"/>
        <v>125845</v>
      </c>
    </row>
    <row r="1407" spans="1:18">
      <c r="A1407" s="208">
        <v>19002341</v>
      </c>
      <c r="B1407" s="209">
        <v>20002406</v>
      </c>
      <c r="C1407" s="210"/>
      <c r="D1407" s="210"/>
      <c r="E1407" s="243" t="s">
        <v>2147</v>
      </c>
      <c r="F1407" s="243" t="s">
        <v>2148</v>
      </c>
      <c r="G1407" s="231" t="s">
        <v>2504</v>
      </c>
      <c r="H1407" s="231" t="s">
        <v>2559</v>
      </c>
      <c r="I1407" s="232" t="s">
        <v>2560</v>
      </c>
      <c r="J1407" s="233" t="s">
        <v>2341</v>
      </c>
      <c r="K1407" s="212" t="s">
        <v>2566</v>
      </c>
      <c r="L1407" s="214" t="s">
        <v>173</v>
      </c>
      <c r="M1407" s="215">
        <v>92669</v>
      </c>
      <c r="N1407" s="241">
        <v>101468</v>
      </c>
      <c r="O1407" s="241"/>
      <c r="P1407" s="241"/>
      <c r="Q1407" s="242" t="s">
        <v>2340</v>
      </c>
      <c r="R1407" s="219">
        <f t="shared" si="21"/>
        <v>41190</v>
      </c>
    </row>
    <row r="1408" spans="1:18">
      <c r="A1408" s="208">
        <v>19002342</v>
      </c>
      <c r="B1408" s="209">
        <v>20002407</v>
      </c>
      <c r="C1408" s="210"/>
      <c r="D1408" s="210"/>
      <c r="E1408" s="243" t="s">
        <v>2147</v>
      </c>
      <c r="F1408" s="243" t="s">
        <v>2148</v>
      </c>
      <c r="G1408" s="231" t="s">
        <v>2504</v>
      </c>
      <c r="H1408" s="231" t="s">
        <v>2567</v>
      </c>
      <c r="I1408" s="232" t="s">
        <v>2568</v>
      </c>
      <c r="J1408" s="233" t="s">
        <v>2569</v>
      </c>
      <c r="K1408" s="212" t="s">
        <v>2570</v>
      </c>
      <c r="L1408" s="214" t="s">
        <v>173</v>
      </c>
      <c r="M1408" s="215">
        <v>150554</v>
      </c>
      <c r="N1408" s="241">
        <v>166923</v>
      </c>
      <c r="O1408" s="241"/>
      <c r="P1408" s="241"/>
      <c r="Q1408" s="242" t="s">
        <v>2340</v>
      </c>
      <c r="R1408" s="219">
        <f t="shared" si="21"/>
        <v>67762</v>
      </c>
    </row>
    <row r="1409" spans="1:18">
      <c r="A1409" s="208">
        <v>19002343</v>
      </c>
      <c r="B1409" s="209">
        <v>20002408</v>
      </c>
      <c r="C1409" s="210"/>
      <c r="D1409" s="210"/>
      <c r="E1409" s="243" t="s">
        <v>2147</v>
      </c>
      <c r="F1409" s="243" t="s">
        <v>2148</v>
      </c>
      <c r="G1409" s="231" t="s">
        <v>2504</v>
      </c>
      <c r="H1409" s="231" t="s">
        <v>2567</v>
      </c>
      <c r="I1409" s="232" t="s">
        <v>2568</v>
      </c>
      <c r="J1409" s="233" t="s">
        <v>2571</v>
      </c>
      <c r="K1409" s="212" t="s">
        <v>2572</v>
      </c>
      <c r="L1409" s="214" t="s">
        <v>173</v>
      </c>
      <c r="M1409" s="215">
        <v>142629</v>
      </c>
      <c r="N1409" s="241">
        <v>158138</v>
      </c>
      <c r="O1409" s="241"/>
      <c r="P1409" s="241"/>
      <c r="Q1409" s="242" t="s">
        <v>2340</v>
      </c>
      <c r="R1409" s="219">
        <f t="shared" si="21"/>
        <v>64196</v>
      </c>
    </row>
    <row r="1410" spans="1:18">
      <c r="A1410" s="208">
        <v>19002344</v>
      </c>
      <c r="B1410" s="209">
        <v>20002409</v>
      </c>
      <c r="C1410" s="210"/>
      <c r="D1410" s="210"/>
      <c r="E1410" s="243" t="s">
        <v>2147</v>
      </c>
      <c r="F1410" s="243" t="s">
        <v>2148</v>
      </c>
      <c r="G1410" s="231" t="s">
        <v>2504</v>
      </c>
      <c r="H1410" s="231" t="s">
        <v>2567</v>
      </c>
      <c r="I1410" s="232" t="s">
        <v>2573</v>
      </c>
      <c r="J1410" s="233" t="s">
        <v>2574</v>
      </c>
      <c r="K1410" s="212" t="s">
        <v>2575</v>
      </c>
      <c r="L1410" s="214" t="s">
        <v>173</v>
      </c>
      <c r="M1410" s="215">
        <v>180663</v>
      </c>
      <c r="N1410" s="241">
        <v>200307</v>
      </c>
      <c r="O1410" s="241"/>
      <c r="P1410" s="241"/>
      <c r="Q1410" s="242" t="s">
        <v>2340</v>
      </c>
      <c r="R1410" s="219">
        <f t="shared" si="21"/>
        <v>81314</v>
      </c>
    </row>
    <row r="1411" spans="1:18">
      <c r="A1411" s="208">
        <v>19002345</v>
      </c>
      <c r="B1411" s="209">
        <v>20002410</v>
      </c>
      <c r="C1411" s="210"/>
      <c r="D1411" s="210"/>
      <c r="E1411" s="243" t="s">
        <v>2147</v>
      </c>
      <c r="F1411" s="243" t="s">
        <v>2148</v>
      </c>
      <c r="G1411" s="231" t="s">
        <v>2504</v>
      </c>
      <c r="H1411" s="231" t="s">
        <v>2567</v>
      </c>
      <c r="I1411" s="232" t="s">
        <v>2576</v>
      </c>
      <c r="J1411" s="233" t="s">
        <v>2577</v>
      </c>
      <c r="K1411" s="212" t="s">
        <v>2578</v>
      </c>
      <c r="L1411" s="214" t="s">
        <v>173</v>
      </c>
      <c r="M1411" s="215">
        <v>260367</v>
      </c>
      <c r="N1411" s="241">
        <v>288198</v>
      </c>
      <c r="O1411" s="241"/>
      <c r="P1411" s="241"/>
      <c r="Q1411" s="242" t="s">
        <v>2340</v>
      </c>
      <c r="R1411" s="219">
        <f t="shared" ref="R1411:R1474" si="22">IF(Q1411="유지보수",INT(N1411*$T$2*$T$3),IF(Q1411="단순정비",INT(N1411*$T$2*$T$4),IF(Q1411="지장전주",INT(N1411*$T$2*$T$5),"")))</f>
        <v>116993</v>
      </c>
    </row>
    <row r="1412" spans="1:18">
      <c r="A1412" s="208">
        <v>19002346</v>
      </c>
      <c r="B1412" s="209">
        <v>20002411</v>
      </c>
      <c r="C1412" s="210"/>
      <c r="D1412" s="210"/>
      <c r="E1412" s="243" t="s">
        <v>2147</v>
      </c>
      <c r="F1412" s="243" t="s">
        <v>2148</v>
      </c>
      <c r="G1412" s="231" t="s">
        <v>2149</v>
      </c>
      <c r="H1412" s="231" t="s">
        <v>2567</v>
      </c>
      <c r="I1412" s="232" t="s">
        <v>2579</v>
      </c>
      <c r="J1412" s="233" t="s">
        <v>2580</v>
      </c>
      <c r="K1412" s="212" t="s">
        <v>2581</v>
      </c>
      <c r="L1412" s="214" t="s">
        <v>173</v>
      </c>
      <c r="M1412" s="215">
        <v>72095</v>
      </c>
      <c r="N1412" s="241">
        <v>81018</v>
      </c>
      <c r="O1412" s="241"/>
      <c r="P1412" s="241"/>
      <c r="Q1412" s="242" t="s">
        <v>2340</v>
      </c>
      <c r="R1412" s="219">
        <f t="shared" si="22"/>
        <v>32889</v>
      </c>
    </row>
    <row r="1413" spans="1:18">
      <c r="A1413" s="208">
        <v>19002347</v>
      </c>
      <c r="B1413" s="209">
        <v>20002412</v>
      </c>
      <c r="C1413" s="210"/>
      <c r="D1413" s="210"/>
      <c r="E1413" s="243" t="s">
        <v>2147</v>
      </c>
      <c r="F1413" s="243" t="s">
        <v>2148</v>
      </c>
      <c r="G1413" s="231" t="s">
        <v>2149</v>
      </c>
      <c r="H1413" s="231" t="s">
        <v>2567</v>
      </c>
      <c r="I1413" s="232" t="s">
        <v>2579</v>
      </c>
      <c r="J1413" s="233" t="s">
        <v>2582</v>
      </c>
      <c r="K1413" s="212" t="s">
        <v>2583</v>
      </c>
      <c r="L1413" s="214" t="s">
        <v>173</v>
      </c>
      <c r="M1413" s="215">
        <v>68299</v>
      </c>
      <c r="N1413" s="241">
        <v>76753</v>
      </c>
      <c r="O1413" s="241"/>
      <c r="P1413" s="241"/>
      <c r="Q1413" s="242" t="s">
        <v>2340</v>
      </c>
      <c r="R1413" s="219">
        <f t="shared" si="22"/>
        <v>31157</v>
      </c>
    </row>
    <row r="1414" spans="1:18">
      <c r="A1414" s="208">
        <v>19002348</v>
      </c>
      <c r="B1414" s="209">
        <v>20002413</v>
      </c>
      <c r="C1414" s="210"/>
      <c r="D1414" s="210"/>
      <c r="E1414" s="243" t="s">
        <v>2147</v>
      </c>
      <c r="F1414" s="243" t="s">
        <v>2148</v>
      </c>
      <c r="G1414" s="231" t="s">
        <v>2149</v>
      </c>
      <c r="H1414" s="231" t="s">
        <v>2584</v>
      </c>
      <c r="I1414" s="232" t="s">
        <v>2585</v>
      </c>
      <c r="J1414" s="233" t="s">
        <v>2152</v>
      </c>
      <c r="K1414" s="212" t="s">
        <v>2586</v>
      </c>
      <c r="L1414" s="214" t="s">
        <v>2587</v>
      </c>
      <c r="M1414" s="215">
        <v>359656</v>
      </c>
      <c r="N1414" s="241">
        <v>387225</v>
      </c>
      <c r="O1414" s="241"/>
      <c r="P1414" s="241"/>
      <c r="Q1414" s="242" t="s">
        <v>2340</v>
      </c>
      <c r="R1414" s="219">
        <f t="shared" si="22"/>
        <v>157193</v>
      </c>
    </row>
    <row r="1415" spans="1:18">
      <c r="A1415" s="208">
        <v>19002349</v>
      </c>
      <c r="B1415" s="209">
        <v>20002414</v>
      </c>
      <c r="C1415" s="210"/>
      <c r="D1415" s="210"/>
      <c r="E1415" s="243" t="s">
        <v>2147</v>
      </c>
      <c r="F1415" s="243" t="s">
        <v>2148</v>
      </c>
      <c r="G1415" s="231" t="s">
        <v>2149</v>
      </c>
      <c r="H1415" s="231" t="s">
        <v>2584</v>
      </c>
      <c r="I1415" s="232" t="s">
        <v>2585</v>
      </c>
      <c r="J1415" s="233" t="s">
        <v>2466</v>
      </c>
      <c r="K1415" s="212" t="s">
        <v>2588</v>
      </c>
      <c r="L1415" s="214" t="s">
        <v>2587</v>
      </c>
      <c r="M1415" s="215">
        <v>179826</v>
      </c>
      <c r="N1415" s="241">
        <v>193611</v>
      </c>
      <c r="O1415" s="241"/>
      <c r="P1415" s="241"/>
      <c r="Q1415" s="242" t="s">
        <v>2340</v>
      </c>
      <c r="R1415" s="219">
        <f t="shared" si="22"/>
        <v>78596</v>
      </c>
    </row>
    <row r="1416" spans="1:18">
      <c r="A1416" s="208">
        <v>19002350</v>
      </c>
      <c r="B1416" s="209">
        <v>20002415</v>
      </c>
      <c r="C1416" s="210"/>
      <c r="D1416" s="210"/>
      <c r="E1416" s="243" t="s">
        <v>2147</v>
      </c>
      <c r="F1416" s="243" t="s">
        <v>2148</v>
      </c>
      <c r="G1416" s="231" t="s">
        <v>2149</v>
      </c>
      <c r="H1416" s="231" t="s">
        <v>2584</v>
      </c>
      <c r="I1416" s="232" t="s">
        <v>2585</v>
      </c>
      <c r="J1416" s="233" t="s">
        <v>2589</v>
      </c>
      <c r="K1416" s="212" t="s">
        <v>2590</v>
      </c>
      <c r="L1416" s="214" t="s">
        <v>2587</v>
      </c>
      <c r="M1416" s="215">
        <v>323690</v>
      </c>
      <c r="N1416" s="241">
        <v>348502</v>
      </c>
      <c r="O1416" s="241"/>
      <c r="P1416" s="241"/>
      <c r="Q1416" s="242" t="s">
        <v>2340</v>
      </c>
      <c r="R1416" s="219">
        <f t="shared" si="22"/>
        <v>141474</v>
      </c>
    </row>
    <row r="1417" spans="1:18">
      <c r="A1417" s="208">
        <v>19002351</v>
      </c>
      <c r="B1417" s="209">
        <v>20002416</v>
      </c>
      <c r="C1417" s="210"/>
      <c r="D1417" s="210"/>
      <c r="E1417" s="243" t="s">
        <v>2147</v>
      </c>
      <c r="F1417" s="243" t="s">
        <v>2148</v>
      </c>
      <c r="G1417" s="231" t="s">
        <v>2149</v>
      </c>
      <c r="H1417" s="231" t="s">
        <v>2584</v>
      </c>
      <c r="I1417" s="232" t="s">
        <v>2585</v>
      </c>
      <c r="J1417" s="233" t="s">
        <v>97</v>
      </c>
      <c r="K1417" s="212" t="s">
        <v>2591</v>
      </c>
      <c r="L1417" s="214" t="s">
        <v>2587</v>
      </c>
      <c r="M1417" s="215">
        <v>251758</v>
      </c>
      <c r="N1417" s="241">
        <v>271055</v>
      </c>
      <c r="O1417" s="241"/>
      <c r="P1417" s="241"/>
      <c r="Q1417" s="242" t="s">
        <v>2340</v>
      </c>
      <c r="R1417" s="219">
        <f t="shared" si="22"/>
        <v>110034</v>
      </c>
    </row>
    <row r="1418" spans="1:18">
      <c r="A1418" s="208">
        <v>19002352</v>
      </c>
      <c r="B1418" s="209">
        <v>20002417</v>
      </c>
      <c r="C1418" s="210"/>
      <c r="D1418" s="210"/>
      <c r="E1418" s="243" t="s">
        <v>2147</v>
      </c>
      <c r="F1418" s="243" t="s">
        <v>2148</v>
      </c>
      <c r="G1418" s="231" t="s">
        <v>2149</v>
      </c>
      <c r="H1418" s="231" t="s">
        <v>2584</v>
      </c>
      <c r="I1418" s="232" t="s">
        <v>2585</v>
      </c>
      <c r="J1418" s="233" t="s">
        <v>2592</v>
      </c>
      <c r="K1418" s="212" t="s">
        <v>2593</v>
      </c>
      <c r="L1418" s="214" t="s">
        <v>2587</v>
      </c>
      <c r="M1418" s="215">
        <v>71928</v>
      </c>
      <c r="N1418" s="241">
        <v>77442</v>
      </c>
      <c r="O1418" s="241"/>
      <c r="P1418" s="241"/>
      <c r="Q1418" s="242" t="s">
        <v>2340</v>
      </c>
      <c r="R1418" s="219">
        <f t="shared" si="22"/>
        <v>31437</v>
      </c>
    </row>
    <row r="1419" spans="1:18">
      <c r="A1419" s="208">
        <v>19002353</v>
      </c>
      <c r="B1419" s="209">
        <v>20002418</v>
      </c>
      <c r="C1419" s="210"/>
      <c r="D1419" s="210"/>
      <c r="E1419" s="243" t="s">
        <v>2147</v>
      </c>
      <c r="F1419" s="243" t="s">
        <v>2148</v>
      </c>
      <c r="G1419" s="231" t="s">
        <v>2149</v>
      </c>
      <c r="H1419" s="231" t="s">
        <v>2584</v>
      </c>
      <c r="I1419" s="232" t="s">
        <v>2594</v>
      </c>
      <c r="J1419" s="233" t="s">
        <v>2152</v>
      </c>
      <c r="K1419" s="212" t="s">
        <v>2595</v>
      </c>
      <c r="L1419" s="214" t="s">
        <v>2587</v>
      </c>
      <c r="M1419" s="215">
        <v>388977</v>
      </c>
      <c r="N1419" s="241">
        <v>415660</v>
      </c>
      <c r="O1419" s="241"/>
      <c r="P1419" s="241"/>
      <c r="Q1419" s="242" t="s">
        <v>2340</v>
      </c>
      <c r="R1419" s="219">
        <f t="shared" si="22"/>
        <v>168737</v>
      </c>
    </row>
    <row r="1420" spans="1:18">
      <c r="A1420" s="208">
        <v>19002354</v>
      </c>
      <c r="B1420" s="209">
        <v>20002419</v>
      </c>
      <c r="C1420" s="210"/>
      <c r="D1420" s="210"/>
      <c r="E1420" s="243" t="s">
        <v>2147</v>
      </c>
      <c r="F1420" s="243" t="s">
        <v>2148</v>
      </c>
      <c r="G1420" s="231" t="s">
        <v>2149</v>
      </c>
      <c r="H1420" s="231" t="s">
        <v>2584</v>
      </c>
      <c r="I1420" s="232" t="s">
        <v>2594</v>
      </c>
      <c r="J1420" s="233" t="s">
        <v>2466</v>
      </c>
      <c r="K1420" s="212" t="s">
        <v>2596</v>
      </c>
      <c r="L1420" s="214" t="s">
        <v>2587</v>
      </c>
      <c r="M1420" s="215">
        <v>194485</v>
      </c>
      <c r="N1420" s="241">
        <v>207828</v>
      </c>
      <c r="O1420" s="241"/>
      <c r="P1420" s="241"/>
      <c r="Q1420" s="242" t="s">
        <v>2340</v>
      </c>
      <c r="R1420" s="219">
        <f t="shared" si="22"/>
        <v>84367</v>
      </c>
    </row>
    <row r="1421" spans="1:18">
      <c r="A1421" s="208">
        <v>19002355</v>
      </c>
      <c r="B1421" s="209">
        <v>20002420</v>
      </c>
      <c r="C1421" s="210"/>
      <c r="D1421" s="210"/>
      <c r="E1421" s="243" t="s">
        <v>2147</v>
      </c>
      <c r="F1421" s="243" t="s">
        <v>2148</v>
      </c>
      <c r="G1421" s="231" t="s">
        <v>2149</v>
      </c>
      <c r="H1421" s="231" t="s">
        <v>2584</v>
      </c>
      <c r="I1421" s="232" t="s">
        <v>2594</v>
      </c>
      <c r="J1421" s="233" t="s">
        <v>2589</v>
      </c>
      <c r="K1421" s="212" t="s">
        <v>2597</v>
      </c>
      <c r="L1421" s="214" t="s">
        <v>2587</v>
      </c>
      <c r="M1421" s="215">
        <v>311183</v>
      </c>
      <c r="N1421" s="241">
        <v>332529</v>
      </c>
      <c r="O1421" s="241"/>
      <c r="P1421" s="241"/>
      <c r="Q1421" s="242" t="s">
        <v>2340</v>
      </c>
      <c r="R1421" s="219">
        <f t="shared" si="22"/>
        <v>134990</v>
      </c>
    </row>
    <row r="1422" spans="1:18">
      <c r="A1422" s="208">
        <v>19002356</v>
      </c>
      <c r="B1422" s="209">
        <v>20002421</v>
      </c>
      <c r="C1422" s="210"/>
      <c r="D1422" s="210"/>
      <c r="E1422" s="243" t="s">
        <v>2147</v>
      </c>
      <c r="F1422" s="243" t="s">
        <v>2148</v>
      </c>
      <c r="G1422" s="231" t="s">
        <v>2149</v>
      </c>
      <c r="H1422" s="231" t="s">
        <v>2584</v>
      </c>
      <c r="I1422" s="232" t="s">
        <v>2594</v>
      </c>
      <c r="J1422" s="233" t="s">
        <v>97</v>
      </c>
      <c r="K1422" s="212" t="s">
        <v>2598</v>
      </c>
      <c r="L1422" s="214" t="s">
        <v>2587</v>
      </c>
      <c r="M1422" s="215">
        <v>272283</v>
      </c>
      <c r="N1422" s="241">
        <v>290962</v>
      </c>
      <c r="O1422" s="241"/>
      <c r="P1422" s="241"/>
      <c r="Q1422" s="242" t="s">
        <v>2340</v>
      </c>
      <c r="R1422" s="219">
        <f t="shared" si="22"/>
        <v>118116</v>
      </c>
    </row>
    <row r="1423" spans="1:18">
      <c r="A1423" s="208">
        <v>19002357</v>
      </c>
      <c r="B1423" s="209">
        <v>20002422</v>
      </c>
      <c r="C1423" s="210"/>
      <c r="D1423" s="210"/>
      <c r="E1423" s="243" t="s">
        <v>2147</v>
      </c>
      <c r="F1423" s="243" t="s">
        <v>2148</v>
      </c>
      <c r="G1423" s="231" t="s">
        <v>2599</v>
      </c>
      <c r="H1423" s="231" t="s">
        <v>2600</v>
      </c>
      <c r="I1423" s="232" t="s">
        <v>2601</v>
      </c>
      <c r="J1423" s="233" t="s">
        <v>2602</v>
      </c>
      <c r="K1423" s="212" t="s">
        <v>2603</v>
      </c>
      <c r="L1423" s="214" t="s">
        <v>2587</v>
      </c>
      <c r="M1423" s="215">
        <v>234547</v>
      </c>
      <c r="N1423" s="241">
        <v>254134</v>
      </c>
      <c r="O1423" s="241"/>
      <c r="P1423" s="241"/>
      <c r="Q1423" s="242" t="s">
        <v>2340</v>
      </c>
      <c r="R1423" s="219">
        <f t="shared" si="22"/>
        <v>103165</v>
      </c>
    </row>
    <row r="1424" spans="1:18">
      <c r="A1424" s="208">
        <v>19002358</v>
      </c>
      <c r="B1424" s="209">
        <v>20002423</v>
      </c>
      <c r="C1424" s="210"/>
      <c r="D1424" s="210"/>
      <c r="E1424" s="243" t="s">
        <v>2147</v>
      </c>
      <c r="F1424" s="243" t="s">
        <v>2148</v>
      </c>
      <c r="G1424" s="231" t="s">
        <v>2599</v>
      </c>
      <c r="H1424" s="231" t="s">
        <v>2600</v>
      </c>
      <c r="I1424" s="232" t="s">
        <v>2601</v>
      </c>
      <c r="J1424" s="233" t="s">
        <v>2604</v>
      </c>
      <c r="K1424" s="212" t="s">
        <v>2605</v>
      </c>
      <c r="L1424" s="214" t="s">
        <v>2587</v>
      </c>
      <c r="M1424" s="215">
        <v>249687</v>
      </c>
      <c r="N1424" s="241">
        <v>270529</v>
      </c>
      <c r="O1424" s="241"/>
      <c r="P1424" s="241"/>
      <c r="Q1424" s="242" t="s">
        <v>2340</v>
      </c>
      <c r="R1424" s="219">
        <f t="shared" si="22"/>
        <v>109821</v>
      </c>
    </row>
    <row r="1425" spans="1:18">
      <c r="A1425" s="208">
        <v>19002359</v>
      </c>
      <c r="B1425" s="209">
        <v>20002424</v>
      </c>
      <c r="C1425" s="210"/>
      <c r="D1425" s="210"/>
      <c r="E1425" s="243" t="s">
        <v>2147</v>
      </c>
      <c r="F1425" s="243" t="s">
        <v>2148</v>
      </c>
      <c r="G1425" s="231" t="s">
        <v>2599</v>
      </c>
      <c r="H1425" s="231" t="s">
        <v>2600</v>
      </c>
      <c r="I1425" s="232" t="s">
        <v>2601</v>
      </c>
      <c r="J1425" s="233" t="s">
        <v>2606</v>
      </c>
      <c r="K1425" s="212" t="s">
        <v>2607</v>
      </c>
      <c r="L1425" s="214" t="s">
        <v>2587</v>
      </c>
      <c r="M1425" s="215">
        <v>266319</v>
      </c>
      <c r="N1425" s="241">
        <v>288566</v>
      </c>
      <c r="O1425" s="241"/>
      <c r="P1425" s="241"/>
      <c r="Q1425" s="242" t="s">
        <v>2340</v>
      </c>
      <c r="R1425" s="219">
        <f t="shared" si="22"/>
        <v>117143</v>
      </c>
    </row>
    <row r="1426" spans="1:18">
      <c r="A1426" s="208">
        <v>19002360</v>
      </c>
      <c r="B1426" s="209">
        <v>20002425</v>
      </c>
      <c r="C1426" s="210"/>
      <c r="D1426" s="210"/>
      <c r="E1426" s="243" t="s">
        <v>2147</v>
      </c>
      <c r="F1426" s="243" t="s">
        <v>2148</v>
      </c>
      <c r="G1426" s="231" t="s">
        <v>2599</v>
      </c>
      <c r="H1426" s="231" t="s">
        <v>2608</v>
      </c>
      <c r="I1426" s="232" t="s">
        <v>2609</v>
      </c>
      <c r="J1426" s="233" t="s">
        <v>2610</v>
      </c>
      <c r="K1426" s="212" t="s">
        <v>2611</v>
      </c>
      <c r="L1426" s="214" t="s">
        <v>2612</v>
      </c>
      <c r="M1426" s="215">
        <v>65387</v>
      </c>
      <c r="N1426" s="241">
        <v>68818</v>
      </c>
      <c r="O1426" s="241"/>
      <c r="P1426" s="241"/>
      <c r="Q1426" s="242" t="s">
        <v>2340</v>
      </c>
      <c r="R1426" s="219">
        <f t="shared" si="22"/>
        <v>27936</v>
      </c>
    </row>
    <row r="1427" spans="1:18">
      <c r="A1427" s="208">
        <v>19002361</v>
      </c>
      <c r="B1427" s="209">
        <v>20002426</v>
      </c>
      <c r="C1427" s="210"/>
      <c r="D1427" s="210"/>
      <c r="E1427" s="243" t="s">
        <v>2147</v>
      </c>
      <c r="F1427" s="243" t="s">
        <v>2148</v>
      </c>
      <c r="G1427" s="231" t="s">
        <v>2599</v>
      </c>
      <c r="H1427" s="231" t="s">
        <v>2608</v>
      </c>
      <c r="I1427" s="232" t="s">
        <v>2609</v>
      </c>
      <c r="J1427" s="233" t="s">
        <v>2613</v>
      </c>
      <c r="K1427" s="212" t="s">
        <v>2614</v>
      </c>
      <c r="L1427" s="214" t="s">
        <v>2612</v>
      </c>
      <c r="M1427" s="215">
        <v>47554</v>
      </c>
      <c r="N1427" s="241">
        <v>50049</v>
      </c>
      <c r="O1427" s="241"/>
      <c r="P1427" s="241"/>
      <c r="Q1427" s="242" t="s">
        <v>2340</v>
      </c>
      <c r="R1427" s="219">
        <f t="shared" si="22"/>
        <v>20317</v>
      </c>
    </row>
    <row r="1428" spans="1:18">
      <c r="A1428" s="208">
        <v>19002362</v>
      </c>
      <c r="B1428" s="209">
        <v>20002427</v>
      </c>
      <c r="C1428" s="210"/>
      <c r="D1428" s="210"/>
      <c r="E1428" s="243" t="s">
        <v>2147</v>
      </c>
      <c r="F1428" s="243" t="s">
        <v>2148</v>
      </c>
      <c r="G1428" s="231" t="s">
        <v>2599</v>
      </c>
      <c r="H1428" s="231" t="s">
        <v>2608</v>
      </c>
      <c r="I1428" s="232" t="s">
        <v>2609</v>
      </c>
      <c r="J1428" s="233" t="s">
        <v>2615</v>
      </c>
      <c r="K1428" s="212" t="s">
        <v>2616</v>
      </c>
      <c r="L1428" s="214" t="s">
        <v>2612</v>
      </c>
      <c r="M1428" s="215">
        <v>35664</v>
      </c>
      <c r="N1428" s="241">
        <v>37536</v>
      </c>
      <c r="O1428" s="241"/>
      <c r="P1428" s="241"/>
      <c r="Q1428" s="242" t="s">
        <v>2340</v>
      </c>
      <c r="R1428" s="219">
        <f t="shared" si="22"/>
        <v>15237</v>
      </c>
    </row>
    <row r="1429" spans="1:18">
      <c r="A1429" s="208">
        <v>19002363</v>
      </c>
      <c r="B1429" s="209">
        <v>20002428</v>
      </c>
      <c r="C1429" s="210"/>
      <c r="D1429" s="210"/>
      <c r="E1429" s="243" t="s">
        <v>2147</v>
      </c>
      <c r="F1429" s="243" t="s">
        <v>2148</v>
      </c>
      <c r="G1429" s="231" t="s">
        <v>2599</v>
      </c>
      <c r="H1429" s="231" t="s">
        <v>2608</v>
      </c>
      <c r="I1429" s="232" t="s">
        <v>2609</v>
      </c>
      <c r="J1429" s="233" t="s">
        <v>2617</v>
      </c>
      <c r="K1429" s="212" t="s">
        <v>2618</v>
      </c>
      <c r="L1429" s="214" t="s">
        <v>2612</v>
      </c>
      <c r="M1429" s="215">
        <v>16045</v>
      </c>
      <c r="N1429" s="241">
        <v>16802</v>
      </c>
      <c r="O1429" s="241"/>
      <c r="P1429" s="241"/>
      <c r="Q1429" s="242" t="s">
        <v>2340</v>
      </c>
      <c r="R1429" s="219">
        <f t="shared" si="22"/>
        <v>6820</v>
      </c>
    </row>
    <row r="1430" spans="1:18">
      <c r="A1430" s="208">
        <v>19002364</v>
      </c>
      <c r="B1430" s="209">
        <v>20002429</v>
      </c>
      <c r="C1430" s="210"/>
      <c r="D1430" s="210"/>
      <c r="E1430" s="243" t="s">
        <v>2147</v>
      </c>
      <c r="F1430" s="243" t="s">
        <v>2148</v>
      </c>
      <c r="G1430" s="231" t="s">
        <v>2599</v>
      </c>
      <c r="H1430" s="231" t="s">
        <v>2608</v>
      </c>
      <c r="I1430" s="232" t="s">
        <v>2619</v>
      </c>
      <c r="J1430" s="233" t="s">
        <v>2610</v>
      </c>
      <c r="K1430" s="212" t="s">
        <v>2620</v>
      </c>
      <c r="L1430" s="214" t="s">
        <v>2612</v>
      </c>
      <c r="M1430" s="215">
        <v>208054</v>
      </c>
      <c r="N1430" s="241">
        <v>218977</v>
      </c>
      <c r="O1430" s="241"/>
      <c r="P1430" s="241"/>
      <c r="Q1430" s="242" t="s">
        <v>2340</v>
      </c>
      <c r="R1430" s="219">
        <f t="shared" si="22"/>
        <v>88893</v>
      </c>
    </row>
    <row r="1431" spans="1:18">
      <c r="A1431" s="208">
        <v>19002365</v>
      </c>
      <c r="B1431" s="209">
        <v>20002430</v>
      </c>
      <c r="C1431" s="210"/>
      <c r="D1431" s="210"/>
      <c r="E1431" s="243" t="s">
        <v>2147</v>
      </c>
      <c r="F1431" s="243" t="s">
        <v>2148</v>
      </c>
      <c r="G1431" s="231" t="s">
        <v>2599</v>
      </c>
      <c r="H1431" s="231" t="s">
        <v>2608</v>
      </c>
      <c r="I1431" s="232" t="s">
        <v>2619</v>
      </c>
      <c r="J1431" s="233" t="s">
        <v>2613</v>
      </c>
      <c r="K1431" s="212" t="s">
        <v>2621</v>
      </c>
      <c r="L1431" s="214" t="s">
        <v>2612</v>
      </c>
      <c r="M1431" s="215">
        <v>148612</v>
      </c>
      <c r="N1431" s="241">
        <v>156413</v>
      </c>
      <c r="O1431" s="241"/>
      <c r="P1431" s="241"/>
      <c r="Q1431" s="242" t="s">
        <v>2340</v>
      </c>
      <c r="R1431" s="219">
        <f t="shared" si="22"/>
        <v>63495</v>
      </c>
    </row>
    <row r="1432" spans="1:18">
      <c r="A1432" s="208">
        <v>19002366</v>
      </c>
      <c r="B1432" s="209">
        <v>20002431</v>
      </c>
      <c r="C1432" s="210"/>
      <c r="D1432" s="210"/>
      <c r="E1432" s="243" t="s">
        <v>2147</v>
      </c>
      <c r="F1432" s="243" t="s">
        <v>2148</v>
      </c>
      <c r="G1432" s="231" t="s">
        <v>2599</v>
      </c>
      <c r="H1432" s="231" t="s">
        <v>2608</v>
      </c>
      <c r="I1432" s="232" t="s">
        <v>2619</v>
      </c>
      <c r="J1432" s="233" t="s">
        <v>2615</v>
      </c>
      <c r="K1432" s="212" t="s">
        <v>2622</v>
      </c>
      <c r="L1432" s="214" t="s">
        <v>2612</v>
      </c>
      <c r="M1432" s="215">
        <v>139094</v>
      </c>
      <c r="N1432" s="241">
        <v>146228</v>
      </c>
      <c r="O1432" s="241"/>
      <c r="P1432" s="241"/>
      <c r="Q1432" s="242" t="s">
        <v>2340</v>
      </c>
      <c r="R1432" s="219">
        <f t="shared" si="22"/>
        <v>59361</v>
      </c>
    </row>
    <row r="1433" spans="1:18">
      <c r="A1433" s="208">
        <v>19002367</v>
      </c>
      <c r="B1433" s="209">
        <v>20002432</v>
      </c>
      <c r="C1433" s="210"/>
      <c r="D1433" s="210"/>
      <c r="E1433" s="243" t="s">
        <v>2147</v>
      </c>
      <c r="F1433" s="243" t="s">
        <v>2148</v>
      </c>
      <c r="G1433" s="231" t="s">
        <v>2599</v>
      </c>
      <c r="H1433" s="231" t="s">
        <v>2608</v>
      </c>
      <c r="I1433" s="232" t="s">
        <v>2619</v>
      </c>
      <c r="J1433" s="233" t="s">
        <v>2617</v>
      </c>
      <c r="K1433" s="212" t="s">
        <v>2623</v>
      </c>
      <c r="L1433" s="214" t="s">
        <v>2612</v>
      </c>
      <c r="M1433" s="215">
        <v>115316</v>
      </c>
      <c r="N1433" s="241">
        <v>121203</v>
      </c>
      <c r="O1433" s="241"/>
      <c r="P1433" s="241"/>
      <c r="Q1433" s="242" t="s">
        <v>2340</v>
      </c>
      <c r="R1433" s="219">
        <f t="shared" si="22"/>
        <v>49202</v>
      </c>
    </row>
    <row r="1434" spans="1:18">
      <c r="A1434" s="208">
        <v>19002368</v>
      </c>
      <c r="B1434" s="209">
        <v>20002433</v>
      </c>
      <c r="C1434" s="210"/>
      <c r="D1434" s="210"/>
      <c r="E1434" s="243" t="s">
        <v>2147</v>
      </c>
      <c r="F1434" s="243" t="s">
        <v>2148</v>
      </c>
      <c r="G1434" s="231" t="s">
        <v>2599</v>
      </c>
      <c r="H1434" s="231" t="s">
        <v>2624</v>
      </c>
      <c r="I1434" s="232" t="s">
        <v>2625</v>
      </c>
      <c r="J1434" s="233" t="s">
        <v>2610</v>
      </c>
      <c r="K1434" s="212" t="s">
        <v>2626</v>
      </c>
      <c r="L1434" s="214" t="s">
        <v>2612</v>
      </c>
      <c r="M1434" s="215">
        <v>83218</v>
      </c>
      <c r="N1434" s="241">
        <v>87589</v>
      </c>
      <c r="O1434" s="241"/>
      <c r="P1434" s="241"/>
      <c r="Q1434" s="242" t="s">
        <v>2340</v>
      </c>
      <c r="R1434" s="219">
        <f t="shared" si="22"/>
        <v>35556</v>
      </c>
    </row>
    <row r="1435" spans="1:18">
      <c r="A1435" s="208">
        <v>19002369</v>
      </c>
      <c r="B1435" s="209">
        <v>20002434</v>
      </c>
      <c r="C1435" s="210"/>
      <c r="D1435" s="210"/>
      <c r="E1435" s="243" t="s">
        <v>2147</v>
      </c>
      <c r="F1435" s="243" t="s">
        <v>2148</v>
      </c>
      <c r="G1435" s="231" t="s">
        <v>2599</v>
      </c>
      <c r="H1435" s="231" t="s">
        <v>2627</v>
      </c>
      <c r="I1435" s="232" t="s">
        <v>2625</v>
      </c>
      <c r="J1435" s="233" t="s">
        <v>2628</v>
      </c>
      <c r="K1435" s="212" t="s">
        <v>2629</v>
      </c>
      <c r="L1435" s="214" t="s">
        <v>2612</v>
      </c>
      <c r="M1435" s="215">
        <v>65974</v>
      </c>
      <c r="N1435" s="241">
        <v>69184</v>
      </c>
      <c r="O1435" s="241"/>
      <c r="P1435" s="241"/>
      <c r="Q1435" s="242" t="s">
        <v>2340</v>
      </c>
      <c r="R1435" s="219">
        <f t="shared" si="22"/>
        <v>28085</v>
      </c>
    </row>
    <row r="1436" spans="1:18">
      <c r="A1436" s="208">
        <v>19002370</v>
      </c>
      <c r="B1436" s="209">
        <v>20002435</v>
      </c>
      <c r="C1436" s="210"/>
      <c r="D1436" s="210"/>
      <c r="E1436" s="243" t="s">
        <v>2147</v>
      </c>
      <c r="F1436" s="243" t="s">
        <v>2148</v>
      </c>
      <c r="G1436" s="231" t="s">
        <v>2599</v>
      </c>
      <c r="H1436" s="231" t="s">
        <v>2630</v>
      </c>
      <c r="I1436" s="232" t="s">
        <v>2625</v>
      </c>
      <c r="J1436" s="233" t="s">
        <v>2617</v>
      </c>
      <c r="K1436" s="212" t="s">
        <v>2631</v>
      </c>
      <c r="L1436" s="214" t="s">
        <v>2612</v>
      </c>
      <c r="M1436" s="215">
        <v>43981</v>
      </c>
      <c r="N1436" s="241">
        <v>46122</v>
      </c>
      <c r="O1436" s="241"/>
      <c r="P1436" s="241"/>
      <c r="Q1436" s="242" t="s">
        <v>2340</v>
      </c>
      <c r="R1436" s="219">
        <f t="shared" si="22"/>
        <v>18723</v>
      </c>
    </row>
    <row r="1437" spans="1:18">
      <c r="A1437" s="208">
        <v>19002371</v>
      </c>
      <c r="B1437" s="209">
        <v>20002436</v>
      </c>
      <c r="C1437" s="210"/>
      <c r="D1437" s="210"/>
      <c r="E1437" s="243" t="s">
        <v>2147</v>
      </c>
      <c r="F1437" s="243" t="s">
        <v>2148</v>
      </c>
      <c r="G1437" s="231" t="s">
        <v>2599</v>
      </c>
      <c r="H1437" s="231" t="s">
        <v>2630</v>
      </c>
      <c r="I1437" s="232" t="s">
        <v>2632</v>
      </c>
      <c r="J1437" s="233" t="s">
        <v>2624</v>
      </c>
      <c r="K1437" s="212" t="s">
        <v>2633</v>
      </c>
      <c r="L1437" s="214" t="s">
        <v>2634</v>
      </c>
      <c r="M1437" s="215">
        <v>303167</v>
      </c>
      <c r="N1437" s="241">
        <v>319083</v>
      </c>
      <c r="O1437" s="241"/>
      <c r="P1437" s="241"/>
      <c r="Q1437" s="242" t="s">
        <v>2340</v>
      </c>
      <c r="R1437" s="219">
        <f t="shared" si="22"/>
        <v>129531</v>
      </c>
    </row>
    <row r="1438" spans="1:18">
      <c r="A1438" s="208">
        <v>19002372</v>
      </c>
      <c r="B1438" s="209">
        <v>20002437</v>
      </c>
      <c r="C1438" s="210"/>
      <c r="D1438" s="210"/>
      <c r="E1438" s="243" t="s">
        <v>2147</v>
      </c>
      <c r="F1438" s="243" t="s">
        <v>2148</v>
      </c>
      <c r="G1438" s="231" t="s">
        <v>2599</v>
      </c>
      <c r="H1438" s="231" t="s">
        <v>2630</v>
      </c>
      <c r="I1438" s="232" t="s">
        <v>2627</v>
      </c>
      <c r="J1438" s="233" t="s">
        <v>2624</v>
      </c>
      <c r="K1438" s="212" t="s">
        <v>2635</v>
      </c>
      <c r="L1438" s="214" t="s">
        <v>2634</v>
      </c>
      <c r="M1438" s="215">
        <v>462547</v>
      </c>
      <c r="N1438" s="241">
        <v>489228</v>
      </c>
      <c r="O1438" s="241"/>
      <c r="P1438" s="241"/>
      <c r="Q1438" s="242" t="s">
        <v>2340</v>
      </c>
      <c r="R1438" s="219">
        <f t="shared" si="22"/>
        <v>198602</v>
      </c>
    </row>
    <row r="1439" spans="1:18">
      <c r="A1439" s="208">
        <v>19002373</v>
      </c>
      <c r="B1439" s="209">
        <v>20002438</v>
      </c>
      <c r="C1439" s="210"/>
      <c r="D1439" s="210"/>
      <c r="E1439" s="243" t="s">
        <v>2147</v>
      </c>
      <c r="F1439" s="243" t="s">
        <v>2148</v>
      </c>
      <c r="G1439" s="231" t="s">
        <v>2599</v>
      </c>
      <c r="H1439" s="231" t="s">
        <v>2636</v>
      </c>
      <c r="I1439" s="232" t="s">
        <v>2637</v>
      </c>
      <c r="J1439" s="233" t="s">
        <v>2638</v>
      </c>
      <c r="K1439" s="212" t="s">
        <v>2639</v>
      </c>
      <c r="L1439" s="214" t="s">
        <v>2612</v>
      </c>
      <c r="M1439" s="215">
        <v>85591</v>
      </c>
      <c r="N1439" s="241">
        <v>89918</v>
      </c>
      <c r="O1439" s="241"/>
      <c r="P1439" s="241"/>
      <c r="Q1439" s="242" t="s">
        <v>2340</v>
      </c>
      <c r="R1439" s="219">
        <f t="shared" si="22"/>
        <v>36502</v>
      </c>
    </row>
    <row r="1440" spans="1:18">
      <c r="A1440" s="208">
        <v>19002374</v>
      </c>
      <c r="B1440" s="209">
        <v>20002439</v>
      </c>
      <c r="C1440" s="210"/>
      <c r="D1440" s="210"/>
      <c r="E1440" s="243" t="s">
        <v>2147</v>
      </c>
      <c r="F1440" s="243" t="s">
        <v>2148</v>
      </c>
      <c r="G1440" s="231" t="s">
        <v>2599</v>
      </c>
      <c r="H1440" s="231" t="s">
        <v>2636</v>
      </c>
      <c r="I1440" s="232" t="s">
        <v>2637</v>
      </c>
      <c r="J1440" s="233" t="s">
        <v>2640</v>
      </c>
      <c r="K1440" s="212" t="s">
        <v>2641</v>
      </c>
      <c r="L1440" s="214" t="s">
        <v>2612</v>
      </c>
      <c r="M1440" s="215">
        <v>65387</v>
      </c>
      <c r="N1440" s="241">
        <v>68818</v>
      </c>
      <c r="O1440" s="241"/>
      <c r="P1440" s="241"/>
      <c r="Q1440" s="242" t="s">
        <v>2340</v>
      </c>
      <c r="R1440" s="219">
        <f t="shared" si="22"/>
        <v>27936</v>
      </c>
    </row>
    <row r="1441" spans="1:18">
      <c r="A1441" s="208">
        <v>19002375</v>
      </c>
      <c r="B1441" s="209">
        <v>20002440</v>
      </c>
      <c r="C1441" s="210"/>
      <c r="D1441" s="210"/>
      <c r="E1441" s="243" t="s">
        <v>2147</v>
      </c>
      <c r="F1441" s="243" t="s">
        <v>2148</v>
      </c>
      <c r="G1441" s="231" t="s">
        <v>2599</v>
      </c>
      <c r="H1441" s="231" t="s">
        <v>2636</v>
      </c>
      <c r="I1441" s="232" t="s">
        <v>2637</v>
      </c>
      <c r="J1441" s="233" t="s">
        <v>2642</v>
      </c>
      <c r="K1441" s="212" t="s">
        <v>2643</v>
      </c>
      <c r="L1441" s="214" t="s">
        <v>2644</v>
      </c>
      <c r="M1441" s="215">
        <v>130776</v>
      </c>
      <c r="N1441" s="241">
        <v>137643</v>
      </c>
      <c r="O1441" s="241"/>
      <c r="P1441" s="241"/>
      <c r="Q1441" s="242" t="s">
        <v>2340</v>
      </c>
      <c r="R1441" s="219">
        <f t="shared" si="22"/>
        <v>55876</v>
      </c>
    </row>
    <row r="1442" spans="1:18">
      <c r="A1442" s="208">
        <v>19002376</v>
      </c>
      <c r="B1442" s="209">
        <v>20002441</v>
      </c>
      <c r="C1442" s="210"/>
      <c r="D1442" s="210"/>
      <c r="E1442" s="243" t="s">
        <v>2147</v>
      </c>
      <c r="F1442" s="243" t="s">
        <v>2148</v>
      </c>
      <c r="G1442" s="231" t="s">
        <v>2599</v>
      </c>
      <c r="H1442" s="231" t="s">
        <v>2645</v>
      </c>
      <c r="I1442" s="232" t="s">
        <v>2636</v>
      </c>
      <c r="J1442" s="233" t="s">
        <v>2646</v>
      </c>
      <c r="K1442" s="212" t="s">
        <v>2647</v>
      </c>
      <c r="L1442" s="214" t="s">
        <v>2648</v>
      </c>
      <c r="M1442" s="215">
        <v>38288</v>
      </c>
      <c r="N1442" s="241">
        <v>41323</v>
      </c>
      <c r="O1442" s="241"/>
      <c r="P1442" s="241"/>
      <c r="Q1442" s="242" t="s">
        <v>2340</v>
      </c>
      <c r="R1442" s="219">
        <f t="shared" si="22"/>
        <v>16775</v>
      </c>
    </row>
    <row r="1443" spans="1:18">
      <c r="A1443" s="208">
        <v>19002377</v>
      </c>
      <c r="B1443" s="209">
        <v>20002442</v>
      </c>
      <c r="C1443" s="210"/>
      <c r="D1443" s="210"/>
      <c r="E1443" s="243" t="s">
        <v>2147</v>
      </c>
      <c r="F1443" s="243" t="s">
        <v>2148</v>
      </c>
      <c r="G1443" s="231" t="s">
        <v>2599</v>
      </c>
      <c r="H1443" s="231" t="s">
        <v>2645</v>
      </c>
      <c r="I1443" s="232" t="s">
        <v>2636</v>
      </c>
      <c r="J1443" s="233" t="s">
        <v>2466</v>
      </c>
      <c r="K1443" s="212" t="s">
        <v>2649</v>
      </c>
      <c r="L1443" s="214" t="s">
        <v>2648</v>
      </c>
      <c r="M1443" s="215">
        <v>19143</v>
      </c>
      <c r="N1443" s="241">
        <v>20659</v>
      </c>
      <c r="O1443" s="241"/>
      <c r="P1443" s="241"/>
      <c r="Q1443" s="242" t="s">
        <v>2340</v>
      </c>
      <c r="R1443" s="219">
        <f t="shared" si="22"/>
        <v>8386</v>
      </c>
    </row>
    <row r="1444" spans="1:18">
      <c r="A1444" s="208">
        <v>19002378</v>
      </c>
      <c r="B1444" s="209">
        <v>20002443</v>
      </c>
      <c r="C1444" s="210"/>
      <c r="D1444" s="210"/>
      <c r="E1444" s="243" t="s">
        <v>2147</v>
      </c>
      <c r="F1444" s="243" t="s">
        <v>2148</v>
      </c>
      <c r="G1444" s="231" t="s">
        <v>2599</v>
      </c>
      <c r="H1444" s="231" t="s">
        <v>2645</v>
      </c>
      <c r="I1444" s="232" t="s">
        <v>2636</v>
      </c>
      <c r="J1444" s="233" t="s">
        <v>2650</v>
      </c>
      <c r="K1444" s="212" t="s">
        <v>2651</v>
      </c>
      <c r="L1444" s="214" t="s">
        <v>2652</v>
      </c>
      <c r="M1444" s="215">
        <v>30630</v>
      </c>
      <c r="N1444" s="241">
        <v>33058</v>
      </c>
      <c r="O1444" s="241"/>
      <c r="P1444" s="241"/>
      <c r="Q1444" s="242" t="s">
        <v>2340</v>
      </c>
      <c r="R1444" s="219">
        <f t="shared" si="22"/>
        <v>13419</v>
      </c>
    </row>
    <row r="1445" spans="1:18">
      <c r="A1445" s="208">
        <v>19002379</v>
      </c>
      <c r="B1445" s="209">
        <v>20002444</v>
      </c>
      <c r="C1445" s="210"/>
      <c r="D1445" s="210"/>
      <c r="E1445" s="243" t="s">
        <v>2147</v>
      </c>
      <c r="F1445" s="243" t="s">
        <v>2148</v>
      </c>
      <c r="G1445" s="231" t="s">
        <v>2599</v>
      </c>
      <c r="H1445" s="231" t="s">
        <v>2653</v>
      </c>
      <c r="I1445" s="232" t="s">
        <v>2645</v>
      </c>
      <c r="J1445" s="233" t="s">
        <v>2646</v>
      </c>
      <c r="K1445" s="212" t="s">
        <v>2654</v>
      </c>
      <c r="L1445" s="214" t="s">
        <v>173</v>
      </c>
      <c r="M1445" s="215">
        <v>97855</v>
      </c>
      <c r="N1445" s="241">
        <v>105608</v>
      </c>
      <c r="O1445" s="241"/>
      <c r="P1445" s="241"/>
      <c r="Q1445" s="242" t="s">
        <v>2340</v>
      </c>
      <c r="R1445" s="219">
        <f t="shared" si="22"/>
        <v>42871</v>
      </c>
    </row>
    <row r="1446" spans="1:18">
      <c r="A1446" s="208">
        <v>19002380</v>
      </c>
      <c r="B1446" s="209">
        <v>20002445</v>
      </c>
      <c r="C1446" s="210"/>
      <c r="D1446" s="210"/>
      <c r="E1446" s="243" t="s">
        <v>2147</v>
      </c>
      <c r="F1446" s="243" t="s">
        <v>2148</v>
      </c>
      <c r="G1446" s="231" t="s">
        <v>2599</v>
      </c>
      <c r="H1446" s="231" t="s">
        <v>2653</v>
      </c>
      <c r="I1446" s="232" t="s">
        <v>2645</v>
      </c>
      <c r="J1446" s="233" t="s">
        <v>2466</v>
      </c>
      <c r="K1446" s="212" t="s">
        <v>2655</v>
      </c>
      <c r="L1446" s="214" t="s">
        <v>173</v>
      </c>
      <c r="M1446" s="215">
        <v>48927</v>
      </c>
      <c r="N1446" s="241">
        <v>52803</v>
      </c>
      <c r="O1446" s="241"/>
      <c r="P1446" s="241"/>
      <c r="Q1446" s="242" t="s">
        <v>2340</v>
      </c>
      <c r="R1446" s="219">
        <f t="shared" si="22"/>
        <v>21435</v>
      </c>
    </row>
    <row r="1447" spans="1:18">
      <c r="A1447" s="208">
        <v>19002381</v>
      </c>
      <c r="B1447" s="209">
        <v>20002446</v>
      </c>
      <c r="C1447" s="210"/>
      <c r="D1447" s="210"/>
      <c r="E1447" s="243" t="s">
        <v>2147</v>
      </c>
      <c r="F1447" s="243" t="s">
        <v>2148</v>
      </c>
      <c r="G1447" s="231" t="s">
        <v>2599</v>
      </c>
      <c r="H1447" s="231" t="s">
        <v>2653</v>
      </c>
      <c r="I1447" s="232" t="s">
        <v>2645</v>
      </c>
      <c r="J1447" s="233" t="s">
        <v>2650</v>
      </c>
      <c r="K1447" s="212" t="s">
        <v>2656</v>
      </c>
      <c r="L1447" s="214" t="s">
        <v>173</v>
      </c>
      <c r="M1447" s="215">
        <v>78282</v>
      </c>
      <c r="N1447" s="241">
        <v>84488</v>
      </c>
      <c r="O1447" s="241"/>
      <c r="P1447" s="241"/>
      <c r="Q1447" s="242" t="s">
        <v>2340</v>
      </c>
      <c r="R1447" s="219">
        <f t="shared" si="22"/>
        <v>34297</v>
      </c>
    </row>
    <row r="1448" spans="1:18">
      <c r="A1448" s="208">
        <v>19002382</v>
      </c>
      <c r="B1448" s="209">
        <v>20002447</v>
      </c>
      <c r="C1448" s="210"/>
      <c r="D1448" s="210"/>
      <c r="E1448" s="243" t="s">
        <v>2147</v>
      </c>
      <c r="F1448" s="243" t="s">
        <v>2148</v>
      </c>
      <c r="G1448" s="231" t="s">
        <v>2599</v>
      </c>
      <c r="H1448" s="231" t="s">
        <v>2625</v>
      </c>
      <c r="I1448" s="232" t="s">
        <v>2653</v>
      </c>
      <c r="J1448" s="233" t="s">
        <v>2646</v>
      </c>
      <c r="K1448" s="212" t="s">
        <v>2657</v>
      </c>
      <c r="L1448" s="214" t="s">
        <v>2652</v>
      </c>
      <c r="M1448" s="215">
        <v>102515</v>
      </c>
      <c r="N1448" s="241">
        <v>110149</v>
      </c>
      <c r="O1448" s="241"/>
      <c r="P1448" s="241"/>
      <c r="Q1448" s="242" t="s">
        <v>2340</v>
      </c>
      <c r="R1448" s="219">
        <f t="shared" si="22"/>
        <v>44714</v>
      </c>
    </row>
    <row r="1449" spans="1:18">
      <c r="A1449" s="208">
        <v>19002383</v>
      </c>
      <c r="B1449" s="209">
        <v>20002448</v>
      </c>
      <c r="C1449" s="210"/>
      <c r="D1449" s="210"/>
      <c r="E1449" s="243" t="s">
        <v>2147</v>
      </c>
      <c r="F1449" s="243" t="s">
        <v>2148</v>
      </c>
      <c r="G1449" s="231" t="s">
        <v>2599</v>
      </c>
      <c r="H1449" s="231" t="s">
        <v>2625</v>
      </c>
      <c r="I1449" s="232" t="s">
        <v>2653</v>
      </c>
      <c r="J1449" s="233" t="s">
        <v>2466</v>
      </c>
      <c r="K1449" s="212" t="s">
        <v>2658</v>
      </c>
      <c r="L1449" s="214" t="s">
        <v>2652</v>
      </c>
      <c r="M1449" s="215">
        <v>51256</v>
      </c>
      <c r="N1449" s="241">
        <v>55074</v>
      </c>
      <c r="O1449" s="241"/>
      <c r="P1449" s="241"/>
      <c r="Q1449" s="242" t="s">
        <v>2340</v>
      </c>
      <c r="R1449" s="219">
        <f t="shared" si="22"/>
        <v>22357</v>
      </c>
    </row>
    <row r="1450" spans="1:18">
      <c r="A1450" s="208">
        <v>19002384</v>
      </c>
      <c r="B1450" s="209">
        <v>20002449</v>
      </c>
      <c r="C1450" s="210"/>
      <c r="D1450" s="210"/>
      <c r="E1450" s="243" t="s">
        <v>2147</v>
      </c>
      <c r="F1450" s="243" t="s">
        <v>2148</v>
      </c>
      <c r="G1450" s="231" t="s">
        <v>2599</v>
      </c>
      <c r="H1450" s="231" t="s">
        <v>2625</v>
      </c>
      <c r="I1450" s="232" t="s">
        <v>2653</v>
      </c>
      <c r="J1450" s="233" t="s">
        <v>2650</v>
      </c>
      <c r="K1450" s="212" t="s">
        <v>2659</v>
      </c>
      <c r="L1450" s="214" t="s">
        <v>2648</v>
      </c>
      <c r="M1450" s="215">
        <v>82012</v>
      </c>
      <c r="N1450" s="241">
        <v>88117</v>
      </c>
      <c r="O1450" s="241"/>
      <c r="P1450" s="241"/>
      <c r="Q1450" s="242" t="s">
        <v>2340</v>
      </c>
      <c r="R1450" s="219">
        <f t="shared" si="22"/>
        <v>35771</v>
      </c>
    </row>
    <row r="1451" spans="1:18">
      <c r="A1451" s="208">
        <v>19002385</v>
      </c>
      <c r="B1451" s="209">
        <v>20002450</v>
      </c>
      <c r="C1451" s="210"/>
      <c r="D1451" s="210"/>
      <c r="E1451" s="243" t="s">
        <v>2147</v>
      </c>
      <c r="F1451" s="243" t="s">
        <v>2148</v>
      </c>
      <c r="G1451" s="231" t="s">
        <v>2599</v>
      </c>
      <c r="H1451" s="231" t="s">
        <v>2660</v>
      </c>
      <c r="I1451" s="232" t="s">
        <v>2661</v>
      </c>
      <c r="J1451" s="233" t="s">
        <v>2152</v>
      </c>
      <c r="K1451" s="212" t="s">
        <v>2662</v>
      </c>
      <c r="L1451" s="214" t="s">
        <v>2648</v>
      </c>
      <c r="M1451" s="215">
        <v>23098</v>
      </c>
      <c r="N1451" s="241">
        <v>25156</v>
      </c>
      <c r="O1451" s="241"/>
      <c r="P1451" s="241"/>
      <c r="Q1451" s="242" t="s">
        <v>2340</v>
      </c>
      <c r="R1451" s="219">
        <f t="shared" si="22"/>
        <v>10212</v>
      </c>
    </row>
    <row r="1452" spans="1:18">
      <c r="A1452" s="208">
        <v>19002386</v>
      </c>
      <c r="B1452" s="209">
        <v>20002451</v>
      </c>
      <c r="C1452" s="210"/>
      <c r="D1452" s="210"/>
      <c r="E1452" s="243" t="s">
        <v>2147</v>
      </c>
      <c r="F1452" s="243" t="s">
        <v>2148</v>
      </c>
      <c r="G1452" s="231" t="s">
        <v>2599</v>
      </c>
      <c r="H1452" s="231" t="s">
        <v>2660</v>
      </c>
      <c r="I1452" s="232" t="s">
        <v>2661</v>
      </c>
      <c r="J1452" s="233" t="s">
        <v>2466</v>
      </c>
      <c r="K1452" s="212" t="s">
        <v>2663</v>
      </c>
      <c r="L1452" s="214" t="s">
        <v>2648</v>
      </c>
      <c r="M1452" s="215">
        <v>6926</v>
      </c>
      <c r="N1452" s="241">
        <v>7544</v>
      </c>
      <c r="O1452" s="241"/>
      <c r="P1452" s="241"/>
      <c r="Q1452" s="242" t="s">
        <v>2340</v>
      </c>
      <c r="R1452" s="219">
        <f t="shared" si="22"/>
        <v>3062</v>
      </c>
    </row>
    <row r="1453" spans="1:18">
      <c r="A1453" s="208">
        <v>19002387</v>
      </c>
      <c r="B1453" s="209">
        <v>20002452</v>
      </c>
      <c r="C1453" s="210"/>
      <c r="D1453" s="210"/>
      <c r="E1453" s="243" t="s">
        <v>2147</v>
      </c>
      <c r="F1453" s="243" t="s">
        <v>2148</v>
      </c>
      <c r="G1453" s="231" t="s">
        <v>2599</v>
      </c>
      <c r="H1453" s="231" t="s">
        <v>2660</v>
      </c>
      <c r="I1453" s="232" t="s">
        <v>2661</v>
      </c>
      <c r="J1453" s="233" t="s">
        <v>2650</v>
      </c>
      <c r="K1453" s="212" t="s">
        <v>2664</v>
      </c>
      <c r="L1453" s="214" t="s">
        <v>2648</v>
      </c>
      <c r="M1453" s="215">
        <v>11548</v>
      </c>
      <c r="N1453" s="241">
        <v>12576</v>
      </c>
      <c r="O1453" s="241"/>
      <c r="P1453" s="241"/>
      <c r="Q1453" s="242" t="s">
        <v>2340</v>
      </c>
      <c r="R1453" s="219">
        <f t="shared" si="22"/>
        <v>5105</v>
      </c>
    </row>
    <row r="1454" spans="1:18">
      <c r="A1454" s="208">
        <v>19002388</v>
      </c>
      <c r="B1454" s="209">
        <v>20002453</v>
      </c>
      <c r="C1454" s="210"/>
      <c r="D1454" s="210"/>
      <c r="E1454" s="243" t="s">
        <v>2147</v>
      </c>
      <c r="F1454" s="243" t="s">
        <v>2148</v>
      </c>
      <c r="G1454" s="231" t="s">
        <v>2599</v>
      </c>
      <c r="H1454" s="231" t="s">
        <v>2660</v>
      </c>
      <c r="I1454" s="232" t="s">
        <v>2661</v>
      </c>
      <c r="J1454" s="233" t="s">
        <v>97</v>
      </c>
      <c r="K1454" s="212" t="s">
        <v>2665</v>
      </c>
      <c r="L1454" s="214" t="s">
        <v>2648</v>
      </c>
      <c r="M1454" s="215">
        <v>34646</v>
      </c>
      <c r="N1454" s="241">
        <v>37733</v>
      </c>
      <c r="O1454" s="241"/>
      <c r="P1454" s="241"/>
      <c r="Q1454" s="242" t="s">
        <v>2340</v>
      </c>
      <c r="R1454" s="219">
        <f t="shared" si="22"/>
        <v>15317</v>
      </c>
    </row>
    <row r="1455" spans="1:18">
      <c r="A1455" s="208">
        <v>19002389</v>
      </c>
      <c r="B1455" s="209">
        <v>20002454</v>
      </c>
      <c r="C1455" s="210"/>
      <c r="D1455" s="210"/>
      <c r="E1455" s="243" t="s">
        <v>2147</v>
      </c>
      <c r="F1455" s="243" t="s">
        <v>2148</v>
      </c>
      <c r="G1455" s="231" t="s">
        <v>2599</v>
      </c>
      <c r="H1455" s="231" t="s">
        <v>2660</v>
      </c>
      <c r="I1455" s="232" t="s">
        <v>2666</v>
      </c>
      <c r="J1455" s="233" t="s">
        <v>2152</v>
      </c>
      <c r="K1455" s="212" t="s">
        <v>2667</v>
      </c>
      <c r="L1455" s="214" t="s">
        <v>2648</v>
      </c>
      <c r="M1455" s="215">
        <v>8132</v>
      </c>
      <c r="N1455" s="241">
        <v>8837</v>
      </c>
      <c r="O1455" s="241"/>
      <c r="P1455" s="241"/>
      <c r="Q1455" s="242" t="s">
        <v>2340</v>
      </c>
      <c r="R1455" s="219">
        <f t="shared" si="22"/>
        <v>3587</v>
      </c>
    </row>
    <row r="1456" spans="1:18">
      <c r="A1456" s="208">
        <v>19002390</v>
      </c>
      <c r="B1456" s="209">
        <v>20002455</v>
      </c>
      <c r="C1456" s="210"/>
      <c r="D1456" s="210"/>
      <c r="E1456" s="243" t="s">
        <v>2147</v>
      </c>
      <c r="F1456" s="243" t="s">
        <v>2148</v>
      </c>
      <c r="G1456" s="231" t="s">
        <v>2599</v>
      </c>
      <c r="H1456" s="231" t="s">
        <v>2660</v>
      </c>
      <c r="I1456" s="232" t="s">
        <v>2666</v>
      </c>
      <c r="J1456" s="233" t="s">
        <v>2466</v>
      </c>
      <c r="K1456" s="212" t="s">
        <v>2668</v>
      </c>
      <c r="L1456" s="214" t="s">
        <v>2648</v>
      </c>
      <c r="M1456" s="215">
        <v>4065</v>
      </c>
      <c r="N1456" s="241">
        <v>4417</v>
      </c>
      <c r="O1456" s="241"/>
      <c r="P1456" s="241"/>
      <c r="Q1456" s="242" t="s">
        <v>2340</v>
      </c>
      <c r="R1456" s="219">
        <f t="shared" si="22"/>
        <v>1793</v>
      </c>
    </row>
    <row r="1457" spans="1:18">
      <c r="A1457" s="208">
        <v>19002391</v>
      </c>
      <c r="B1457" s="209">
        <v>20002456</v>
      </c>
      <c r="C1457" s="210"/>
      <c r="D1457" s="210"/>
      <c r="E1457" s="243" t="s">
        <v>2147</v>
      </c>
      <c r="F1457" s="243" t="s">
        <v>2148</v>
      </c>
      <c r="G1457" s="231" t="s">
        <v>2599</v>
      </c>
      <c r="H1457" s="231" t="s">
        <v>2660</v>
      </c>
      <c r="I1457" s="232" t="s">
        <v>2666</v>
      </c>
      <c r="J1457" s="233" t="s">
        <v>2650</v>
      </c>
      <c r="K1457" s="212" t="s">
        <v>2669</v>
      </c>
      <c r="L1457" s="214" t="s">
        <v>2648</v>
      </c>
      <c r="M1457" s="215">
        <v>6506</v>
      </c>
      <c r="N1457" s="241">
        <v>7067</v>
      </c>
      <c r="O1457" s="241"/>
      <c r="P1457" s="241"/>
      <c r="Q1457" s="242" t="s">
        <v>2340</v>
      </c>
      <c r="R1457" s="219">
        <f t="shared" si="22"/>
        <v>2868</v>
      </c>
    </row>
    <row r="1458" spans="1:18">
      <c r="A1458" s="208">
        <v>19002392</v>
      </c>
      <c r="B1458" s="209">
        <v>20002457</v>
      </c>
      <c r="C1458" s="210"/>
      <c r="D1458" s="210"/>
      <c r="E1458" s="243" t="s">
        <v>2147</v>
      </c>
      <c r="F1458" s="243" t="s">
        <v>2148</v>
      </c>
      <c r="G1458" s="231" t="s">
        <v>2599</v>
      </c>
      <c r="H1458" s="231" t="s">
        <v>2660</v>
      </c>
      <c r="I1458" s="232" t="s">
        <v>2666</v>
      </c>
      <c r="J1458" s="233" t="s">
        <v>97</v>
      </c>
      <c r="K1458" s="212" t="s">
        <v>2670</v>
      </c>
      <c r="L1458" s="214" t="s">
        <v>2648</v>
      </c>
      <c r="M1458" s="215">
        <v>14639</v>
      </c>
      <c r="N1458" s="241">
        <v>15909</v>
      </c>
      <c r="O1458" s="241"/>
      <c r="P1458" s="241"/>
      <c r="Q1458" s="242" t="s">
        <v>2340</v>
      </c>
      <c r="R1458" s="219">
        <f t="shared" si="22"/>
        <v>6458</v>
      </c>
    </row>
    <row r="1459" spans="1:18">
      <c r="A1459" s="208">
        <v>19002393</v>
      </c>
      <c r="B1459" s="209">
        <v>20002458</v>
      </c>
      <c r="C1459" s="210"/>
      <c r="D1459" s="210"/>
      <c r="E1459" s="243" t="s">
        <v>2147</v>
      </c>
      <c r="F1459" s="243" t="s">
        <v>2148</v>
      </c>
      <c r="G1459" s="231" t="s">
        <v>2599</v>
      </c>
      <c r="H1459" s="231" t="s">
        <v>2660</v>
      </c>
      <c r="I1459" s="232" t="s">
        <v>2671</v>
      </c>
      <c r="J1459" s="233" t="s">
        <v>2152</v>
      </c>
      <c r="K1459" s="212" t="s">
        <v>2672</v>
      </c>
      <c r="L1459" s="214" t="s">
        <v>2648</v>
      </c>
      <c r="M1459" s="215">
        <v>33684</v>
      </c>
      <c r="N1459" s="241">
        <v>36686</v>
      </c>
      <c r="O1459" s="241"/>
      <c r="P1459" s="241"/>
      <c r="Q1459" s="242" t="s">
        <v>2340</v>
      </c>
      <c r="R1459" s="219">
        <f t="shared" si="22"/>
        <v>14892</v>
      </c>
    </row>
    <row r="1460" spans="1:18">
      <c r="A1460" s="208">
        <v>19002394</v>
      </c>
      <c r="B1460" s="209">
        <v>20002459</v>
      </c>
      <c r="C1460" s="210"/>
      <c r="D1460" s="210"/>
      <c r="E1460" s="243" t="s">
        <v>2147</v>
      </c>
      <c r="F1460" s="243" t="s">
        <v>2148</v>
      </c>
      <c r="G1460" s="231" t="s">
        <v>2599</v>
      </c>
      <c r="H1460" s="231" t="s">
        <v>2660</v>
      </c>
      <c r="I1460" s="232" t="s">
        <v>2671</v>
      </c>
      <c r="J1460" s="233" t="s">
        <v>2466</v>
      </c>
      <c r="K1460" s="212" t="s">
        <v>2673</v>
      </c>
      <c r="L1460" s="214" t="s">
        <v>2652</v>
      </c>
      <c r="M1460" s="215">
        <v>16841</v>
      </c>
      <c r="N1460" s="241">
        <v>18340</v>
      </c>
      <c r="O1460" s="241"/>
      <c r="P1460" s="241"/>
      <c r="Q1460" s="242" t="s">
        <v>2340</v>
      </c>
      <c r="R1460" s="219">
        <f t="shared" si="22"/>
        <v>7445</v>
      </c>
    </row>
    <row r="1461" spans="1:18">
      <c r="A1461" s="208">
        <v>19002395</v>
      </c>
      <c r="B1461" s="209">
        <v>20002460</v>
      </c>
      <c r="C1461" s="210"/>
      <c r="D1461" s="210"/>
      <c r="E1461" s="243" t="s">
        <v>2147</v>
      </c>
      <c r="F1461" s="243" t="s">
        <v>2148</v>
      </c>
      <c r="G1461" s="231" t="s">
        <v>2599</v>
      </c>
      <c r="H1461" s="231" t="s">
        <v>2660</v>
      </c>
      <c r="I1461" s="232" t="s">
        <v>2674</v>
      </c>
      <c r="J1461" s="233" t="s">
        <v>2152</v>
      </c>
      <c r="K1461" s="212" t="s">
        <v>2675</v>
      </c>
      <c r="L1461" s="214" t="s">
        <v>2587</v>
      </c>
      <c r="M1461" s="215">
        <v>244686</v>
      </c>
      <c r="N1461" s="241">
        <v>266478</v>
      </c>
      <c r="O1461" s="241"/>
      <c r="P1461" s="241"/>
      <c r="Q1461" s="242" t="s">
        <v>2340</v>
      </c>
      <c r="R1461" s="219">
        <f t="shared" si="22"/>
        <v>108176</v>
      </c>
    </row>
    <row r="1462" spans="1:18">
      <c r="A1462" s="208">
        <v>19002396</v>
      </c>
      <c r="B1462" s="209">
        <v>20002461</v>
      </c>
      <c r="C1462" s="210"/>
      <c r="D1462" s="210"/>
      <c r="E1462" s="243" t="s">
        <v>2147</v>
      </c>
      <c r="F1462" s="243" t="s">
        <v>2148</v>
      </c>
      <c r="G1462" s="231" t="s">
        <v>2599</v>
      </c>
      <c r="H1462" s="231" t="s">
        <v>2660</v>
      </c>
      <c r="I1462" s="232" t="s">
        <v>2674</v>
      </c>
      <c r="J1462" s="233" t="s">
        <v>2466</v>
      </c>
      <c r="K1462" s="212" t="s">
        <v>2676</v>
      </c>
      <c r="L1462" s="214" t="s">
        <v>2587</v>
      </c>
      <c r="M1462" s="215">
        <v>122342</v>
      </c>
      <c r="N1462" s="241">
        <v>133238</v>
      </c>
      <c r="O1462" s="241"/>
      <c r="P1462" s="241"/>
      <c r="Q1462" s="242" t="s">
        <v>2340</v>
      </c>
      <c r="R1462" s="219">
        <f t="shared" si="22"/>
        <v>54087</v>
      </c>
    </row>
    <row r="1463" spans="1:18">
      <c r="A1463" s="208">
        <v>19002397</v>
      </c>
      <c r="B1463" s="209">
        <v>20002462</v>
      </c>
      <c r="C1463" s="210"/>
      <c r="D1463" s="210"/>
      <c r="E1463" s="243" t="s">
        <v>2147</v>
      </c>
      <c r="F1463" s="243" t="s">
        <v>2148</v>
      </c>
      <c r="G1463" s="231" t="s">
        <v>2599</v>
      </c>
      <c r="H1463" s="231" t="s">
        <v>2660</v>
      </c>
      <c r="I1463" s="232" t="s">
        <v>2674</v>
      </c>
      <c r="J1463" s="233" t="s">
        <v>2650</v>
      </c>
      <c r="K1463" s="212" t="s">
        <v>2677</v>
      </c>
      <c r="L1463" s="214" t="s">
        <v>2587</v>
      </c>
      <c r="M1463" s="215">
        <v>195749</v>
      </c>
      <c r="N1463" s="241">
        <v>213182</v>
      </c>
      <c r="O1463" s="241"/>
      <c r="P1463" s="241"/>
      <c r="Q1463" s="242" t="s">
        <v>2340</v>
      </c>
      <c r="R1463" s="219">
        <f t="shared" si="22"/>
        <v>86541</v>
      </c>
    </row>
    <row r="1464" spans="1:18">
      <c r="A1464" s="208">
        <v>19002398</v>
      </c>
      <c r="B1464" s="209">
        <v>20002463</v>
      </c>
      <c r="C1464" s="210"/>
      <c r="D1464" s="210"/>
      <c r="E1464" s="243" t="s">
        <v>2147</v>
      </c>
      <c r="F1464" s="243" t="s">
        <v>2148</v>
      </c>
      <c r="G1464" s="231" t="s">
        <v>2599</v>
      </c>
      <c r="H1464" s="231" t="s">
        <v>2660</v>
      </c>
      <c r="I1464" s="232" t="s">
        <v>2674</v>
      </c>
      <c r="J1464" s="233" t="s">
        <v>97</v>
      </c>
      <c r="K1464" s="212" t="s">
        <v>2678</v>
      </c>
      <c r="L1464" s="214" t="s">
        <v>2587</v>
      </c>
      <c r="M1464" s="215">
        <v>440438</v>
      </c>
      <c r="N1464" s="241">
        <v>479663</v>
      </c>
      <c r="O1464" s="241"/>
      <c r="P1464" s="241"/>
      <c r="Q1464" s="242" t="s">
        <v>2340</v>
      </c>
      <c r="R1464" s="219">
        <f t="shared" si="22"/>
        <v>194719</v>
      </c>
    </row>
    <row r="1465" spans="1:18">
      <c r="A1465" s="208">
        <v>19002399</v>
      </c>
      <c r="B1465" s="209">
        <v>20002464</v>
      </c>
      <c r="C1465" s="210"/>
      <c r="D1465" s="210"/>
      <c r="E1465" s="243" t="s">
        <v>2147</v>
      </c>
      <c r="F1465" s="243" t="s">
        <v>2148</v>
      </c>
      <c r="G1465" s="231" t="s">
        <v>2599</v>
      </c>
      <c r="H1465" s="231" t="s">
        <v>2679</v>
      </c>
      <c r="I1465" s="232" t="s">
        <v>2679</v>
      </c>
      <c r="J1465" s="233" t="s">
        <v>2152</v>
      </c>
      <c r="K1465" s="212" t="s">
        <v>2680</v>
      </c>
      <c r="L1465" s="214" t="s">
        <v>2681</v>
      </c>
      <c r="M1465" s="215">
        <v>1083356</v>
      </c>
      <c r="N1465" s="241">
        <v>1147195</v>
      </c>
      <c r="O1465" s="241"/>
      <c r="P1465" s="241"/>
      <c r="Q1465" s="242" t="s">
        <v>2340</v>
      </c>
      <c r="R1465" s="219">
        <f t="shared" si="22"/>
        <v>465703</v>
      </c>
    </row>
    <row r="1466" spans="1:18">
      <c r="A1466" s="208">
        <v>19002400</v>
      </c>
      <c r="B1466" s="209">
        <v>20002465</v>
      </c>
      <c r="C1466" s="210"/>
      <c r="D1466" s="210"/>
      <c r="E1466" s="243" t="s">
        <v>2147</v>
      </c>
      <c r="F1466" s="243" t="s">
        <v>2148</v>
      </c>
      <c r="G1466" s="231" t="s">
        <v>2599</v>
      </c>
      <c r="H1466" s="231" t="s">
        <v>2679</v>
      </c>
      <c r="I1466" s="232" t="s">
        <v>2679</v>
      </c>
      <c r="J1466" s="233" t="s">
        <v>2466</v>
      </c>
      <c r="K1466" s="212" t="s">
        <v>2682</v>
      </c>
      <c r="L1466" s="214" t="s">
        <v>2681</v>
      </c>
      <c r="M1466" s="215">
        <v>541677</v>
      </c>
      <c r="N1466" s="241">
        <v>573596</v>
      </c>
      <c r="O1466" s="241"/>
      <c r="P1466" s="241"/>
      <c r="Q1466" s="242" t="s">
        <v>2340</v>
      </c>
      <c r="R1466" s="219">
        <f t="shared" si="22"/>
        <v>232851</v>
      </c>
    </row>
    <row r="1467" spans="1:18">
      <c r="A1467" s="208">
        <v>19002401</v>
      </c>
      <c r="B1467" s="209">
        <v>20002466</v>
      </c>
      <c r="C1467" s="210"/>
      <c r="D1467" s="210"/>
      <c r="E1467" s="243" t="s">
        <v>2147</v>
      </c>
      <c r="F1467" s="243" t="s">
        <v>2148</v>
      </c>
      <c r="G1467" s="231" t="s">
        <v>2599</v>
      </c>
      <c r="H1467" s="231" t="s">
        <v>2683</v>
      </c>
      <c r="I1467" s="232" t="s">
        <v>2684</v>
      </c>
      <c r="J1467" s="233" t="s">
        <v>2152</v>
      </c>
      <c r="K1467" s="212" t="s">
        <v>2685</v>
      </c>
      <c r="L1467" s="214" t="s">
        <v>173</v>
      </c>
      <c r="M1467" s="215">
        <v>109190</v>
      </c>
      <c r="N1467" s="241">
        <v>117872</v>
      </c>
      <c r="O1467" s="241"/>
      <c r="P1467" s="241"/>
      <c r="Q1467" s="242" t="s">
        <v>2340</v>
      </c>
      <c r="R1467" s="219">
        <f t="shared" si="22"/>
        <v>47850</v>
      </c>
    </row>
    <row r="1468" spans="1:18">
      <c r="A1468" s="208">
        <v>19002402</v>
      </c>
      <c r="B1468" s="209">
        <v>20002467</v>
      </c>
      <c r="C1468" s="210"/>
      <c r="D1468" s="210"/>
      <c r="E1468" s="243" t="s">
        <v>2147</v>
      </c>
      <c r="F1468" s="243" t="s">
        <v>2148</v>
      </c>
      <c r="G1468" s="231" t="s">
        <v>2599</v>
      </c>
      <c r="H1468" s="231" t="s">
        <v>2683</v>
      </c>
      <c r="I1468" s="232" t="s">
        <v>2684</v>
      </c>
      <c r="J1468" s="233" t="s">
        <v>2466</v>
      </c>
      <c r="K1468" s="212" t="s">
        <v>2686</v>
      </c>
      <c r="L1468" s="214" t="s">
        <v>173</v>
      </c>
      <c r="M1468" s="215">
        <v>32754</v>
      </c>
      <c r="N1468" s="241">
        <v>35360</v>
      </c>
      <c r="O1468" s="241"/>
      <c r="P1468" s="241"/>
      <c r="Q1468" s="242" t="s">
        <v>2340</v>
      </c>
      <c r="R1468" s="219">
        <f t="shared" si="22"/>
        <v>14354</v>
      </c>
    </row>
    <row r="1469" spans="1:18">
      <c r="A1469" s="208">
        <v>19002403</v>
      </c>
      <c r="B1469" s="209">
        <v>20002468</v>
      </c>
      <c r="C1469" s="210"/>
      <c r="D1469" s="210"/>
      <c r="E1469" s="243" t="s">
        <v>2147</v>
      </c>
      <c r="F1469" s="243" t="s">
        <v>2148</v>
      </c>
      <c r="G1469" s="231" t="s">
        <v>2599</v>
      </c>
      <c r="H1469" s="231" t="s">
        <v>2683</v>
      </c>
      <c r="I1469" s="232" t="s">
        <v>2684</v>
      </c>
      <c r="J1469" s="233" t="s">
        <v>2650</v>
      </c>
      <c r="K1469" s="212" t="s">
        <v>2687</v>
      </c>
      <c r="L1469" s="214" t="s">
        <v>173</v>
      </c>
      <c r="M1469" s="215">
        <v>87352</v>
      </c>
      <c r="N1469" s="241">
        <v>94298</v>
      </c>
      <c r="O1469" s="241"/>
      <c r="P1469" s="241"/>
      <c r="Q1469" s="242" t="s">
        <v>2340</v>
      </c>
      <c r="R1469" s="219">
        <f t="shared" si="22"/>
        <v>38280</v>
      </c>
    </row>
    <row r="1470" spans="1:18">
      <c r="A1470" s="208">
        <v>19002404</v>
      </c>
      <c r="B1470" s="209">
        <v>20002469</v>
      </c>
      <c r="C1470" s="210"/>
      <c r="D1470" s="210"/>
      <c r="E1470" s="243" t="s">
        <v>2147</v>
      </c>
      <c r="F1470" s="243" t="s">
        <v>2148</v>
      </c>
      <c r="G1470" s="231" t="s">
        <v>2599</v>
      </c>
      <c r="H1470" s="231" t="s">
        <v>2683</v>
      </c>
      <c r="I1470" s="232" t="s">
        <v>2684</v>
      </c>
      <c r="J1470" s="233" t="s">
        <v>97</v>
      </c>
      <c r="K1470" s="212" t="s">
        <v>2688</v>
      </c>
      <c r="L1470" s="214" t="s">
        <v>173</v>
      </c>
      <c r="M1470" s="215">
        <v>196544</v>
      </c>
      <c r="N1470" s="241">
        <v>212174</v>
      </c>
      <c r="O1470" s="241"/>
      <c r="P1470" s="241"/>
      <c r="Q1470" s="242" t="s">
        <v>2340</v>
      </c>
      <c r="R1470" s="219">
        <f t="shared" si="22"/>
        <v>86132</v>
      </c>
    </row>
    <row r="1471" spans="1:18">
      <c r="A1471" s="208">
        <v>19002405</v>
      </c>
      <c r="B1471" s="209">
        <v>20002470</v>
      </c>
      <c r="C1471" s="210"/>
      <c r="D1471" s="210"/>
      <c r="E1471" s="243" t="s">
        <v>2147</v>
      </c>
      <c r="F1471" s="243" t="s">
        <v>2148</v>
      </c>
      <c r="G1471" s="231" t="s">
        <v>2599</v>
      </c>
      <c r="H1471" s="231" t="s">
        <v>2683</v>
      </c>
      <c r="I1471" s="232" t="s">
        <v>2689</v>
      </c>
      <c r="J1471" s="233" t="s">
        <v>2152</v>
      </c>
      <c r="K1471" s="212" t="s">
        <v>2690</v>
      </c>
      <c r="L1471" s="214" t="s">
        <v>173</v>
      </c>
      <c r="M1471" s="215">
        <v>81892</v>
      </c>
      <c r="N1471" s="241">
        <v>88403</v>
      </c>
      <c r="O1471" s="241"/>
      <c r="P1471" s="241"/>
      <c r="Q1471" s="242" t="s">
        <v>2340</v>
      </c>
      <c r="R1471" s="219">
        <f t="shared" si="22"/>
        <v>35887</v>
      </c>
    </row>
    <row r="1472" spans="1:18">
      <c r="A1472" s="208">
        <v>19002406</v>
      </c>
      <c r="B1472" s="209">
        <v>20002471</v>
      </c>
      <c r="C1472" s="210"/>
      <c r="D1472" s="210"/>
      <c r="E1472" s="243" t="s">
        <v>2147</v>
      </c>
      <c r="F1472" s="243" t="s">
        <v>2148</v>
      </c>
      <c r="G1472" s="231" t="s">
        <v>2599</v>
      </c>
      <c r="H1472" s="231" t="s">
        <v>2683</v>
      </c>
      <c r="I1472" s="232" t="s">
        <v>2689</v>
      </c>
      <c r="J1472" s="233" t="s">
        <v>2466</v>
      </c>
      <c r="K1472" s="212" t="s">
        <v>2691</v>
      </c>
      <c r="L1472" s="214" t="s">
        <v>173</v>
      </c>
      <c r="M1472" s="215">
        <v>24565</v>
      </c>
      <c r="N1472" s="241">
        <v>26520</v>
      </c>
      <c r="O1472" s="241"/>
      <c r="P1472" s="241"/>
      <c r="Q1472" s="242" t="s">
        <v>2340</v>
      </c>
      <c r="R1472" s="219">
        <f t="shared" si="22"/>
        <v>10765</v>
      </c>
    </row>
    <row r="1473" spans="1:18">
      <c r="A1473" s="208">
        <v>19002407</v>
      </c>
      <c r="B1473" s="209">
        <v>20002472</v>
      </c>
      <c r="C1473" s="210"/>
      <c r="D1473" s="210"/>
      <c r="E1473" s="243" t="s">
        <v>2147</v>
      </c>
      <c r="F1473" s="243" t="s">
        <v>2148</v>
      </c>
      <c r="G1473" s="231" t="s">
        <v>2599</v>
      </c>
      <c r="H1473" s="231" t="s">
        <v>2683</v>
      </c>
      <c r="I1473" s="232" t="s">
        <v>2689</v>
      </c>
      <c r="J1473" s="233" t="s">
        <v>2650</v>
      </c>
      <c r="K1473" s="212" t="s">
        <v>2692</v>
      </c>
      <c r="L1473" s="214" t="s">
        <v>173</v>
      </c>
      <c r="M1473" s="215">
        <v>65513</v>
      </c>
      <c r="N1473" s="241">
        <v>70724</v>
      </c>
      <c r="O1473" s="241"/>
      <c r="P1473" s="241"/>
      <c r="Q1473" s="242" t="s">
        <v>2340</v>
      </c>
      <c r="R1473" s="219">
        <f t="shared" si="22"/>
        <v>28710</v>
      </c>
    </row>
    <row r="1474" spans="1:18">
      <c r="A1474" s="208">
        <v>19002408</v>
      </c>
      <c r="B1474" s="209">
        <v>20002473</v>
      </c>
      <c r="C1474" s="210"/>
      <c r="D1474" s="210"/>
      <c r="E1474" s="243" t="s">
        <v>2147</v>
      </c>
      <c r="F1474" s="243" t="s">
        <v>2148</v>
      </c>
      <c r="G1474" s="231" t="s">
        <v>2599</v>
      </c>
      <c r="H1474" s="231" t="s">
        <v>2683</v>
      </c>
      <c r="I1474" s="232" t="s">
        <v>2689</v>
      </c>
      <c r="J1474" s="233" t="s">
        <v>97</v>
      </c>
      <c r="K1474" s="212" t="s">
        <v>2693</v>
      </c>
      <c r="L1474" s="214" t="s">
        <v>173</v>
      </c>
      <c r="M1474" s="215">
        <v>147406</v>
      </c>
      <c r="N1474" s="241">
        <v>159132</v>
      </c>
      <c r="O1474" s="241"/>
      <c r="P1474" s="241"/>
      <c r="Q1474" s="242" t="s">
        <v>2340</v>
      </c>
      <c r="R1474" s="219">
        <f t="shared" si="22"/>
        <v>64599</v>
      </c>
    </row>
    <row r="1475" spans="1:18">
      <c r="A1475" s="208">
        <v>19002409</v>
      </c>
      <c r="B1475" s="209">
        <v>20002474</v>
      </c>
      <c r="C1475" s="210"/>
      <c r="D1475" s="210"/>
      <c r="E1475" s="243" t="s">
        <v>2147</v>
      </c>
      <c r="F1475" s="243" t="s">
        <v>2148</v>
      </c>
      <c r="G1475" s="231" t="s">
        <v>2599</v>
      </c>
      <c r="H1475" s="231" t="s">
        <v>2683</v>
      </c>
      <c r="I1475" s="232" t="s">
        <v>2694</v>
      </c>
      <c r="J1475" s="233" t="s">
        <v>2152</v>
      </c>
      <c r="K1475" s="212" t="s">
        <v>2695</v>
      </c>
      <c r="L1475" s="214" t="s">
        <v>173</v>
      </c>
      <c r="M1475" s="215">
        <v>145586</v>
      </c>
      <c r="N1475" s="241">
        <v>157166</v>
      </c>
      <c r="O1475" s="241"/>
      <c r="P1475" s="241"/>
      <c r="Q1475" s="242" t="s">
        <v>2340</v>
      </c>
      <c r="R1475" s="219">
        <f t="shared" ref="R1475:R1538" si="23">IF(Q1475="유지보수",INT(N1475*$T$2*$T$3),IF(Q1475="단순정비",INT(N1475*$T$2*$T$4),IF(Q1475="지장전주",INT(N1475*$T$2*$T$5),"")))</f>
        <v>63801</v>
      </c>
    </row>
    <row r="1476" spans="1:18">
      <c r="A1476" s="208">
        <v>19002410</v>
      </c>
      <c r="B1476" s="209">
        <v>20002475</v>
      </c>
      <c r="C1476" s="210"/>
      <c r="D1476" s="210"/>
      <c r="E1476" s="243" t="s">
        <v>2147</v>
      </c>
      <c r="F1476" s="243" t="s">
        <v>2148</v>
      </c>
      <c r="G1476" s="231" t="s">
        <v>2683</v>
      </c>
      <c r="H1476" s="231" t="s">
        <v>2683</v>
      </c>
      <c r="I1476" s="232" t="s">
        <v>2694</v>
      </c>
      <c r="J1476" s="233" t="s">
        <v>2466</v>
      </c>
      <c r="K1476" s="212" t="s">
        <v>2696</v>
      </c>
      <c r="L1476" s="214" t="s">
        <v>173</v>
      </c>
      <c r="M1476" s="215">
        <v>43675</v>
      </c>
      <c r="N1476" s="241">
        <v>47148</v>
      </c>
      <c r="O1476" s="241"/>
      <c r="P1476" s="241"/>
      <c r="Q1476" s="242" t="s">
        <v>2154</v>
      </c>
      <c r="R1476" s="219">
        <f t="shared" si="23"/>
        <v>22967</v>
      </c>
    </row>
    <row r="1477" spans="1:18">
      <c r="A1477" s="208">
        <v>19002411</v>
      </c>
      <c r="B1477" s="209">
        <v>20002476</v>
      </c>
      <c r="C1477" s="210"/>
      <c r="D1477" s="210"/>
      <c r="E1477" s="243" t="s">
        <v>2147</v>
      </c>
      <c r="F1477" s="243" t="s">
        <v>2148</v>
      </c>
      <c r="G1477" s="231" t="s">
        <v>2683</v>
      </c>
      <c r="H1477" s="231" t="s">
        <v>2683</v>
      </c>
      <c r="I1477" s="232" t="s">
        <v>2694</v>
      </c>
      <c r="J1477" s="233" t="s">
        <v>2650</v>
      </c>
      <c r="K1477" s="212" t="s">
        <v>2697</v>
      </c>
      <c r="L1477" s="214" t="s">
        <v>173</v>
      </c>
      <c r="M1477" s="215">
        <v>116468</v>
      </c>
      <c r="N1477" s="241">
        <v>125732</v>
      </c>
      <c r="O1477" s="241"/>
      <c r="P1477" s="241"/>
      <c r="Q1477" s="242" t="s">
        <v>2154</v>
      </c>
      <c r="R1477" s="219">
        <f t="shared" si="23"/>
        <v>61249</v>
      </c>
    </row>
    <row r="1478" spans="1:18">
      <c r="A1478" s="208">
        <v>19002412</v>
      </c>
      <c r="B1478" s="209">
        <v>20002477</v>
      </c>
      <c r="C1478" s="210"/>
      <c r="D1478" s="210"/>
      <c r="E1478" s="243" t="s">
        <v>2147</v>
      </c>
      <c r="F1478" s="243" t="s">
        <v>2148</v>
      </c>
      <c r="G1478" s="231" t="s">
        <v>2683</v>
      </c>
      <c r="H1478" s="231" t="s">
        <v>2683</v>
      </c>
      <c r="I1478" s="232" t="s">
        <v>2694</v>
      </c>
      <c r="J1478" s="233" t="s">
        <v>97</v>
      </c>
      <c r="K1478" s="212" t="s">
        <v>2698</v>
      </c>
      <c r="L1478" s="214" t="s">
        <v>173</v>
      </c>
      <c r="M1478" s="215">
        <v>262059</v>
      </c>
      <c r="N1478" s="241">
        <v>282901</v>
      </c>
      <c r="O1478" s="241"/>
      <c r="P1478" s="241"/>
      <c r="Q1478" s="242" t="s">
        <v>2154</v>
      </c>
      <c r="R1478" s="219">
        <f t="shared" si="23"/>
        <v>137812</v>
      </c>
    </row>
    <row r="1479" spans="1:18">
      <c r="A1479" s="208">
        <v>19002413</v>
      </c>
      <c r="B1479" s="209">
        <v>20002478</v>
      </c>
      <c r="C1479" s="210"/>
      <c r="D1479" s="210"/>
      <c r="E1479" s="243" t="s">
        <v>2147</v>
      </c>
      <c r="F1479" s="243" t="s">
        <v>2148</v>
      </c>
      <c r="G1479" s="231" t="s">
        <v>2683</v>
      </c>
      <c r="H1479" s="247" t="s">
        <v>2683</v>
      </c>
      <c r="I1479" s="232" t="s">
        <v>2699</v>
      </c>
      <c r="J1479" s="233" t="s">
        <v>2152</v>
      </c>
      <c r="K1479" s="212" t="s">
        <v>2700</v>
      </c>
      <c r="L1479" s="214" t="s">
        <v>173</v>
      </c>
      <c r="M1479" s="215">
        <v>97855</v>
      </c>
      <c r="N1479" s="241">
        <v>105608</v>
      </c>
      <c r="O1479" s="241"/>
      <c r="P1479" s="241"/>
      <c r="Q1479" s="242" t="s">
        <v>2154</v>
      </c>
      <c r="R1479" s="219">
        <f t="shared" si="23"/>
        <v>51445</v>
      </c>
    </row>
    <row r="1480" spans="1:18">
      <c r="A1480" s="208">
        <v>19002414</v>
      </c>
      <c r="B1480" s="209">
        <v>20002479</v>
      </c>
      <c r="C1480" s="210"/>
      <c r="D1480" s="210"/>
      <c r="E1480" s="243" t="s">
        <v>2147</v>
      </c>
      <c r="F1480" s="243" t="s">
        <v>2148</v>
      </c>
      <c r="G1480" s="231" t="s">
        <v>2683</v>
      </c>
      <c r="H1480" s="247" t="s">
        <v>2683</v>
      </c>
      <c r="I1480" s="232" t="s">
        <v>2699</v>
      </c>
      <c r="J1480" s="233" t="s">
        <v>2466</v>
      </c>
      <c r="K1480" s="212" t="s">
        <v>2701</v>
      </c>
      <c r="L1480" s="214" t="s">
        <v>173</v>
      </c>
      <c r="M1480" s="215">
        <v>29352</v>
      </c>
      <c r="N1480" s="241">
        <v>31680</v>
      </c>
      <c r="O1480" s="241"/>
      <c r="P1480" s="241"/>
      <c r="Q1480" s="242" t="s">
        <v>2154</v>
      </c>
      <c r="R1480" s="219">
        <f t="shared" si="23"/>
        <v>15432</v>
      </c>
    </row>
    <row r="1481" spans="1:18">
      <c r="A1481" s="208">
        <v>19002415</v>
      </c>
      <c r="B1481" s="209">
        <v>20002480</v>
      </c>
      <c r="C1481" s="210"/>
      <c r="D1481" s="210"/>
      <c r="E1481" s="243" t="s">
        <v>2147</v>
      </c>
      <c r="F1481" s="243" t="s">
        <v>2148</v>
      </c>
      <c r="G1481" s="231" t="s">
        <v>2683</v>
      </c>
      <c r="H1481" s="247" t="s">
        <v>2683</v>
      </c>
      <c r="I1481" s="232" t="s">
        <v>2699</v>
      </c>
      <c r="J1481" s="233" t="s">
        <v>2650</v>
      </c>
      <c r="K1481" s="212" t="s">
        <v>2702</v>
      </c>
      <c r="L1481" s="214" t="s">
        <v>173</v>
      </c>
      <c r="M1481" s="215">
        <v>78282</v>
      </c>
      <c r="N1481" s="241">
        <v>84488</v>
      </c>
      <c r="O1481" s="241"/>
      <c r="P1481" s="241"/>
      <c r="Q1481" s="242" t="s">
        <v>2154</v>
      </c>
      <c r="R1481" s="219">
        <f t="shared" si="23"/>
        <v>41157</v>
      </c>
    </row>
    <row r="1482" spans="1:18">
      <c r="A1482" s="208">
        <v>19002416</v>
      </c>
      <c r="B1482" s="209">
        <v>20002481</v>
      </c>
      <c r="C1482" s="210"/>
      <c r="D1482" s="210"/>
      <c r="E1482" s="243" t="s">
        <v>2147</v>
      </c>
      <c r="F1482" s="243" t="s">
        <v>2148</v>
      </c>
      <c r="G1482" s="231" t="s">
        <v>2683</v>
      </c>
      <c r="H1482" s="247" t="s">
        <v>2683</v>
      </c>
      <c r="I1482" s="232" t="s">
        <v>2699</v>
      </c>
      <c r="J1482" s="233" t="s">
        <v>97</v>
      </c>
      <c r="K1482" s="212" t="s">
        <v>2703</v>
      </c>
      <c r="L1482" s="214" t="s">
        <v>173</v>
      </c>
      <c r="M1482" s="215">
        <v>176141</v>
      </c>
      <c r="N1482" s="241">
        <v>190099</v>
      </c>
      <c r="O1482" s="241"/>
      <c r="P1482" s="241"/>
      <c r="Q1482" s="242" t="s">
        <v>2154</v>
      </c>
      <c r="R1482" s="219">
        <f t="shared" si="23"/>
        <v>92604</v>
      </c>
    </row>
    <row r="1483" spans="1:18">
      <c r="A1483" s="208">
        <v>19002417</v>
      </c>
      <c r="B1483" s="209">
        <v>20002482</v>
      </c>
      <c r="C1483" s="210"/>
      <c r="D1483" s="210"/>
      <c r="E1483" s="243" t="s">
        <v>2147</v>
      </c>
      <c r="F1483" s="243" t="s">
        <v>2148</v>
      </c>
      <c r="G1483" s="231" t="s">
        <v>2683</v>
      </c>
      <c r="H1483" s="247" t="s">
        <v>2683</v>
      </c>
      <c r="I1483" s="232" t="s">
        <v>2699</v>
      </c>
      <c r="J1483" s="233" t="s">
        <v>2704</v>
      </c>
      <c r="K1483" s="212" t="s">
        <v>2705</v>
      </c>
      <c r="L1483" s="214" t="s">
        <v>173</v>
      </c>
      <c r="M1483" s="215">
        <v>195714</v>
      </c>
      <c r="N1483" s="241">
        <v>211222</v>
      </c>
      <c r="O1483" s="241"/>
      <c r="P1483" s="241"/>
      <c r="Q1483" s="242" t="s">
        <v>2154</v>
      </c>
      <c r="R1483" s="219">
        <f t="shared" si="23"/>
        <v>102894</v>
      </c>
    </row>
    <row r="1484" spans="1:18">
      <c r="A1484" s="208">
        <v>19002418</v>
      </c>
      <c r="B1484" s="209">
        <v>20002483</v>
      </c>
      <c r="C1484" s="210"/>
      <c r="D1484" s="210"/>
      <c r="E1484" s="243" t="s">
        <v>2147</v>
      </c>
      <c r="F1484" s="243" t="s">
        <v>2148</v>
      </c>
      <c r="G1484" s="231" t="s">
        <v>2683</v>
      </c>
      <c r="H1484" s="247" t="s">
        <v>2683</v>
      </c>
      <c r="I1484" s="232" t="s">
        <v>2706</v>
      </c>
      <c r="J1484" s="233" t="s">
        <v>2152</v>
      </c>
      <c r="K1484" s="212" t="s">
        <v>2707</v>
      </c>
      <c r="L1484" s="214" t="s">
        <v>173</v>
      </c>
      <c r="M1484" s="215">
        <v>131894</v>
      </c>
      <c r="N1484" s="241">
        <v>142343</v>
      </c>
      <c r="O1484" s="241"/>
      <c r="P1484" s="241"/>
      <c r="Q1484" s="242" t="s">
        <v>2154</v>
      </c>
      <c r="R1484" s="219">
        <f t="shared" si="23"/>
        <v>69340</v>
      </c>
    </row>
    <row r="1485" spans="1:18">
      <c r="A1485" s="208">
        <v>19002419</v>
      </c>
      <c r="B1485" s="209">
        <v>20002484</v>
      </c>
      <c r="C1485" s="210"/>
      <c r="D1485" s="210"/>
      <c r="E1485" s="243" t="s">
        <v>2147</v>
      </c>
      <c r="F1485" s="243" t="s">
        <v>2148</v>
      </c>
      <c r="G1485" s="231" t="s">
        <v>2683</v>
      </c>
      <c r="H1485" s="247" t="s">
        <v>2683</v>
      </c>
      <c r="I1485" s="232" t="s">
        <v>2706</v>
      </c>
      <c r="J1485" s="233" t="s">
        <v>2466</v>
      </c>
      <c r="K1485" s="212" t="s">
        <v>2708</v>
      </c>
      <c r="L1485" s="214" t="s">
        <v>173</v>
      </c>
      <c r="M1485" s="215">
        <v>39565</v>
      </c>
      <c r="N1485" s="241">
        <v>42702</v>
      </c>
      <c r="O1485" s="241"/>
      <c r="P1485" s="241"/>
      <c r="Q1485" s="242" t="s">
        <v>2154</v>
      </c>
      <c r="R1485" s="219">
        <f t="shared" si="23"/>
        <v>20801</v>
      </c>
    </row>
    <row r="1486" spans="1:18">
      <c r="A1486" s="208">
        <v>19002420</v>
      </c>
      <c r="B1486" s="209">
        <v>20002485</v>
      </c>
      <c r="C1486" s="210"/>
      <c r="D1486" s="210"/>
      <c r="E1486" s="243" t="s">
        <v>2147</v>
      </c>
      <c r="F1486" s="243" t="s">
        <v>2148</v>
      </c>
      <c r="G1486" s="231" t="s">
        <v>2683</v>
      </c>
      <c r="H1486" s="247" t="s">
        <v>2683</v>
      </c>
      <c r="I1486" s="232" t="s">
        <v>2706</v>
      </c>
      <c r="J1486" s="233" t="s">
        <v>2650</v>
      </c>
      <c r="K1486" s="212" t="s">
        <v>2709</v>
      </c>
      <c r="L1486" s="214" t="s">
        <v>173</v>
      </c>
      <c r="M1486" s="215">
        <v>105516</v>
      </c>
      <c r="N1486" s="241">
        <v>113874</v>
      </c>
      <c r="O1486" s="241"/>
      <c r="P1486" s="241"/>
      <c r="Q1486" s="242" t="s">
        <v>2154</v>
      </c>
      <c r="R1486" s="219">
        <f t="shared" si="23"/>
        <v>55472</v>
      </c>
    </row>
    <row r="1487" spans="1:18">
      <c r="A1487" s="208">
        <v>19002421</v>
      </c>
      <c r="B1487" s="209">
        <v>20002486</v>
      </c>
      <c r="C1487" s="210"/>
      <c r="D1487" s="210"/>
      <c r="E1487" s="243" t="s">
        <v>2147</v>
      </c>
      <c r="F1487" s="243" t="s">
        <v>2148</v>
      </c>
      <c r="G1487" s="231" t="s">
        <v>2683</v>
      </c>
      <c r="H1487" s="247" t="s">
        <v>2683</v>
      </c>
      <c r="I1487" s="232" t="s">
        <v>2706</v>
      </c>
      <c r="J1487" s="233" t="s">
        <v>97</v>
      </c>
      <c r="K1487" s="212" t="s">
        <v>2710</v>
      </c>
      <c r="L1487" s="214" t="s">
        <v>173</v>
      </c>
      <c r="M1487" s="215">
        <v>237409</v>
      </c>
      <c r="N1487" s="241">
        <v>256221</v>
      </c>
      <c r="O1487" s="241"/>
      <c r="P1487" s="241"/>
      <c r="Q1487" s="242" t="s">
        <v>2154</v>
      </c>
      <c r="R1487" s="219">
        <f t="shared" si="23"/>
        <v>124815</v>
      </c>
    </row>
    <row r="1488" spans="1:18">
      <c r="A1488" s="208">
        <v>19002422</v>
      </c>
      <c r="B1488" s="209">
        <v>20002487</v>
      </c>
      <c r="C1488" s="210"/>
      <c r="D1488" s="210"/>
      <c r="E1488" s="243" t="s">
        <v>2147</v>
      </c>
      <c r="F1488" s="243" t="s">
        <v>2148</v>
      </c>
      <c r="G1488" s="231" t="s">
        <v>2683</v>
      </c>
      <c r="H1488" s="231" t="s">
        <v>2683</v>
      </c>
      <c r="I1488" s="248" t="s">
        <v>2706</v>
      </c>
      <c r="J1488" s="233" t="s">
        <v>2704</v>
      </c>
      <c r="K1488" s="212" t="s">
        <v>2711</v>
      </c>
      <c r="L1488" s="214" t="s">
        <v>173</v>
      </c>
      <c r="M1488" s="215">
        <v>263790</v>
      </c>
      <c r="N1488" s="241">
        <v>284690</v>
      </c>
      <c r="O1488" s="241"/>
      <c r="P1488" s="241"/>
      <c r="Q1488" s="242" t="s">
        <v>2154</v>
      </c>
      <c r="R1488" s="219">
        <f t="shared" si="23"/>
        <v>138683</v>
      </c>
    </row>
    <row r="1489" spans="1:18">
      <c r="A1489" s="208">
        <v>19002423</v>
      </c>
      <c r="B1489" s="209">
        <v>20002488</v>
      </c>
      <c r="C1489" s="210"/>
      <c r="D1489" s="210"/>
      <c r="E1489" s="243" t="s">
        <v>2147</v>
      </c>
      <c r="F1489" s="243" t="s">
        <v>2148</v>
      </c>
      <c r="G1489" s="231" t="s">
        <v>2683</v>
      </c>
      <c r="H1489" s="231" t="s">
        <v>2683</v>
      </c>
      <c r="I1489" s="248" t="s">
        <v>2712</v>
      </c>
      <c r="J1489" s="233" t="s">
        <v>2152</v>
      </c>
      <c r="K1489" s="212" t="s">
        <v>2713</v>
      </c>
      <c r="L1489" s="214" t="s">
        <v>173</v>
      </c>
      <c r="M1489" s="215">
        <v>213004</v>
      </c>
      <c r="N1489" s="241">
        <v>230806</v>
      </c>
      <c r="O1489" s="241"/>
      <c r="P1489" s="241"/>
      <c r="Q1489" s="242" t="s">
        <v>2154</v>
      </c>
      <c r="R1489" s="219">
        <f t="shared" si="23"/>
        <v>112434</v>
      </c>
    </row>
    <row r="1490" spans="1:18">
      <c r="A1490" s="208">
        <v>19002424</v>
      </c>
      <c r="B1490" s="209">
        <v>20002489</v>
      </c>
      <c r="C1490" s="210"/>
      <c r="D1490" s="210"/>
      <c r="E1490" s="243" t="s">
        <v>2147</v>
      </c>
      <c r="F1490" s="243" t="s">
        <v>2148</v>
      </c>
      <c r="G1490" s="231" t="s">
        <v>2683</v>
      </c>
      <c r="H1490" s="231" t="s">
        <v>2683</v>
      </c>
      <c r="I1490" s="248" t="s">
        <v>2712</v>
      </c>
      <c r="J1490" s="233" t="s">
        <v>2466</v>
      </c>
      <c r="K1490" s="212" t="s">
        <v>2714</v>
      </c>
      <c r="L1490" s="214" t="s">
        <v>173</v>
      </c>
      <c r="M1490" s="215">
        <v>63899</v>
      </c>
      <c r="N1490" s="241">
        <v>69239</v>
      </c>
      <c r="O1490" s="241"/>
      <c r="P1490" s="241"/>
      <c r="Q1490" s="242" t="s">
        <v>2154</v>
      </c>
      <c r="R1490" s="219">
        <f t="shared" si="23"/>
        <v>33729</v>
      </c>
    </row>
    <row r="1491" spans="1:18">
      <c r="A1491" s="208">
        <v>19002425</v>
      </c>
      <c r="B1491" s="209">
        <v>20002490</v>
      </c>
      <c r="C1491" s="210"/>
      <c r="D1491" s="210"/>
      <c r="E1491" s="243" t="s">
        <v>2147</v>
      </c>
      <c r="F1491" s="243" t="s">
        <v>2148</v>
      </c>
      <c r="G1491" s="231" t="s">
        <v>2683</v>
      </c>
      <c r="H1491" s="231" t="s">
        <v>2683</v>
      </c>
      <c r="I1491" s="248" t="s">
        <v>2712</v>
      </c>
      <c r="J1491" s="233" t="s">
        <v>2650</v>
      </c>
      <c r="K1491" s="212" t="s">
        <v>2715</v>
      </c>
      <c r="L1491" s="214" t="s">
        <v>173</v>
      </c>
      <c r="M1491" s="215">
        <v>170404</v>
      </c>
      <c r="N1491" s="241">
        <v>184643</v>
      </c>
      <c r="O1491" s="241"/>
      <c r="P1491" s="241"/>
      <c r="Q1491" s="242" t="s">
        <v>2154</v>
      </c>
      <c r="R1491" s="219">
        <f t="shared" si="23"/>
        <v>89946</v>
      </c>
    </row>
    <row r="1492" spans="1:18">
      <c r="A1492" s="208">
        <v>19002426</v>
      </c>
      <c r="B1492" s="209">
        <v>20002491</v>
      </c>
      <c r="C1492" s="210"/>
      <c r="D1492" s="210"/>
      <c r="E1492" s="243" t="s">
        <v>2147</v>
      </c>
      <c r="F1492" s="243" t="s">
        <v>2148</v>
      </c>
      <c r="G1492" s="231" t="s">
        <v>2683</v>
      </c>
      <c r="H1492" s="231" t="s">
        <v>2683</v>
      </c>
      <c r="I1492" s="248" t="s">
        <v>2712</v>
      </c>
      <c r="J1492" s="233" t="s">
        <v>97</v>
      </c>
      <c r="K1492" s="212" t="s">
        <v>2716</v>
      </c>
      <c r="L1492" s="214" t="s">
        <v>173</v>
      </c>
      <c r="M1492" s="215">
        <v>383412</v>
      </c>
      <c r="N1492" s="241">
        <v>415451</v>
      </c>
      <c r="O1492" s="241"/>
      <c r="P1492" s="241"/>
      <c r="Q1492" s="242" t="s">
        <v>2154</v>
      </c>
      <c r="R1492" s="219">
        <f t="shared" si="23"/>
        <v>202382</v>
      </c>
    </row>
    <row r="1493" spans="1:18">
      <c r="A1493" s="208">
        <v>19002427</v>
      </c>
      <c r="B1493" s="209">
        <v>20002492</v>
      </c>
      <c r="C1493" s="210"/>
      <c r="D1493" s="210"/>
      <c r="E1493" s="243" t="s">
        <v>2147</v>
      </c>
      <c r="F1493" s="243" t="s">
        <v>2148</v>
      </c>
      <c r="G1493" s="231" t="s">
        <v>2683</v>
      </c>
      <c r="H1493" s="231" t="s">
        <v>2683</v>
      </c>
      <c r="I1493" s="248" t="s">
        <v>2717</v>
      </c>
      <c r="J1493" s="233" t="s">
        <v>2152</v>
      </c>
      <c r="K1493" s="212" t="s">
        <v>2718</v>
      </c>
      <c r="L1493" s="214" t="s">
        <v>173</v>
      </c>
      <c r="M1493" s="215">
        <v>229695</v>
      </c>
      <c r="N1493" s="241">
        <v>245478</v>
      </c>
      <c r="O1493" s="241"/>
      <c r="P1493" s="241"/>
      <c r="Q1493" s="242" t="s">
        <v>2154</v>
      </c>
      <c r="R1493" s="219">
        <f t="shared" si="23"/>
        <v>119582</v>
      </c>
    </row>
    <row r="1494" spans="1:18">
      <c r="A1494" s="208">
        <v>19002428</v>
      </c>
      <c r="B1494" s="209">
        <v>20002493</v>
      </c>
      <c r="C1494" s="210"/>
      <c r="D1494" s="210"/>
      <c r="E1494" s="243" t="s">
        <v>2147</v>
      </c>
      <c r="F1494" s="243" t="s">
        <v>2148</v>
      </c>
      <c r="G1494" s="231" t="s">
        <v>2683</v>
      </c>
      <c r="H1494" s="231" t="s">
        <v>2683</v>
      </c>
      <c r="I1494" s="248" t="s">
        <v>2717</v>
      </c>
      <c r="J1494" s="233" t="s">
        <v>2466</v>
      </c>
      <c r="K1494" s="212" t="s">
        <v>2719</v>
      </c>
      <c r="L1494" s="214" t="s">
        <v>173</v>
      </c>
      <c r="M1494" s="215">
        <v>68907</v>
      </c>
      <c r="N1494" s="241">
        <v>73642</v>
      </c>
      <c r="O1494" s="241"/>
      <c r="P1494" s="241"/>
      <c r="Q1494" s="242" t="s">
        <v>2154</v>
      </c>
      <c r="R1494" s="219">
        <f t="shared" si="23"/>
        <v>35873</v>
      </c>
    </row>
    <row r="1495" spans="1:18">
      <c r="A1495" s="208">
        <v>19002429</v>
      </c>
      <c r="B1495" s="209">
        <v>20002494</v>
      </c>
      <c r="C1495" s="210"/>
      <c r="D1495" s="210"/>
      <c r="E1495" s="243" t="s">
        <v>2147</v>
      </c>
      <c r="F1495" s="243" t="s">
        <v>2148</v>
      </c>
      <c r="G1495" s="231" t="s">
        <v>2683</v>
      </c>
      <c r="H1495" s="231" t="s">
        <v>2683</v>
      </c>
      <c r="I1495" s="248" t="s">
        <v>2717</v>
      </c>
      <c r="J1495" s="233" t="s">
        <v>2650</v>
      </c>
      <c r="K1495" s="212" t="s">
        <v>2720</v>
      </c>
      <c r="L1495" s="214" t="s">
        <v>173</v>
      </c>
      <c r="M1495" s="215">
        <v>183756</v>
      </c>
      <c r="N1495" s="241">
        <v>196383</v>
      </c>
      <c r="O1495" s="241"/>
      <c r="P1495" s="241"/>
      <c r="Q1495" s="242" t="s">
        <v>2154</v>
      </c>
      <c r="R1495" s="219">
        <f t="shared" si="23"/>
        <v>95666</v>
      </c>
    </row>
    <row r="1496" spans="1:18">
      <c r="A1496" s="208">
        <v>19002430</v>
      </c>
      <c r="B1496" s="209">
        <v>20002495</v>
      </c>
      <c r="C1496" s="210"/>
      <c r="D1496" s="210"/>
      <c r="E1496" s="243" t="s">
        <v>2147</v>
      </c>
      <c r="F1496" s="243" t="s">
        <v>2148</v>
      </c>
      <c r="G1496" s="231" t="s">
        <v>2683</v>
      </c>
      <c r="H1496" s="231" t="s">
        <v>2683</v>
      </c>
      <c r="I1496" s="248" t="s">
        <v>2717</v>
      </c>
      <c r="J1496" s="233" t="s">
        <v>97</v>
      </c>
      <c r="K1496" s="212" t="s">
        <v>2721</v>
      </c>
      <c r="L1496" s="214" t="s">
        <v>173</v>
      </c>
      <c r="M1496" s="215">
        <v>413456</v>
      </c>
      <c r="N1496" s="241">
        <v>441864</v>
      </c>
      <c r="O1496" s="241"/>
      <c r="P1496" s="241"/>
      <c r="Q1496" s="242" t="s">
        <v>2154</v>
      </c>
      <c r="R1496" s="219">
        <f t="shared" si="23"/>
        <v>215249</v>
      </c>
    </row>
    <row r="1497" spans="1:18">
      <c r="A1497" s="208">
        <v>19002431</v>
      </c>
      <c r="B1497" s="209">
        <v>20002496</v>
      </c>
      <c r="C1497" s="210"/>
      <c r="D1497" s="210"/>
      <c r="E1497" s="243" t="s">
        <v>2147</v>
      </c>
      <c r="F1497" s="243" t="s">
        <v>2148</v>
      </c>
      <c r="G1497" s="231" t="s">
        <v>2683</v>
      </c>
      <c r="H1497" s="231" t="s">
        <v>2683</v>
      </c>
      <c r="I1497" s="232" t="s">
        <v>2722</v>
      </c>
      <c r="J1497" s="233" t="s">
        <v>2152</v>
      </c>
      <c r="K1497" s="212" t="s">
        <v>2723</v>
      </c>
      <c r="L1497" s="214" t="s">
        <v>173</v>
      </c>
      <c r="M1497" s="215">
        <v>38288</v>
      </c>
      <c r="N1497" s="241">
        <v>41323</v>
      </c>
      <c r="O1497" s="241"/>
      <c r="P1497" s="241"/>
      <c r="Q1497" s="242" t="s">
        <v>2154</v>
      </c>
      <c r="R1497" s="219">
        <f t="shared" si="23"/>
        <v>20130</v>
      </c>
    </row>
    <row r="1498" spans="1:18">
      <c r="A1498" s="208">
        <v>19002432</v>
      </c>
      <c r="B1498" s="209">
        <v>20002497</v>
      </c>
      <c r="C1498" s="210"/>
      <c r="D1498" s="210"/>
      <c r="E1498" s="243" t="s">
        <v>2147</v>
      </c>
      <c r="F1498" s="243" t="s">
        <v>2148</v>
      </c>
      <c r="G1498" s="231" t="s">
        <v>2683</v>
      </c>
      <c r="H1498" s="231" t="s">
        <v>2683</v>
      </c>
      <c r="I1498" s="232" t="s">
        <v>2722</v>
      </c>
      <c r="J1498" s="233" t="s">
        <v>2466</v>
      </c>
      <c r="K1498" s="212" t="s">
        <v>2724</v>
      </c>
      <c r="L1498" s="214" t="s">
        <v>173</v>
      </c>
      <c r="M1498" s="215">
        <v>11485</v>
      </c>
      <c r="N1498" s="241">
        <v>12397</v>
      </c>
      <c r="O1498" s="241"/>
      <c r="P1498" s="241"/>
      <c r="Q1498" s="242" t="s">
        <v>2154</v>
      </c>
      <c r="R1498" s="219">
        <f t="shared" si="23"/>
        <v>6039</v>
      </c>
    </row>
    <row r="1499" spans="1:18">
      <c r="A1499" s="208">
        <v>19002433</v>
      </c>
      <c r="B1499" s="209">
        <v>20002498</v>
      </c>
      <c r="C1499" s="210"/>
      <c r="D1499" s="210"/>
      <c r="E1499" s="243" t="s">
        <v>2147</v>
      </c>
      <c r="F1499" s="243" t="s">
        <v>2148</v>
      </c>
      <c r="G1499" s="231" t="s">
        <v>2683</v>
      </c>
      <c r="H1499" s="231" t="s">
        <v>2683</v>
      </c>
      <c r="I1499" s="232" t="s">
        <v>2722</v>
      </c>
      <c r="J1499" s="233" t="s">
        <v>2650</v>
      </c>
      <c r="K1499" s="212" t="s">
        <v>2725</v>
      </c>
      <c r="L1499" s="214" t="s">
        <v>173</v>
      </c>
      <c r="M1499" s="215">
        <v>30630</v>
      </c>
      <c r="N1499" s="241">
        <v>33058</v>
      </c>
      <c r="O1499" s="241"/>
      <c r="P1499" s="241"/>
      <c r="Q1499" s="242" t="s">
        <v>2154</v>
      </c>
      <c r="R1499" s="219">
        <f t="shared" si="23"/>
        <v>16103</v>
      </c>
    </row>
    <row r="1500" spans="1:18">
      <c r="A1500" s="208">
        <v>19002434</v>
      </c>
      <c r="B1500" s="209">
        <v>20002499</v>
      </c>
      <c r="C1500" s="210"/>
      <c r="D1500" s="210"/>
      <c r="E1500" s="243" t="s">
        <v>2147</v>
      </c>
      <c r="F1500" s="243" t="s">
        <v>2148</v>
      </c>
      <c r="G1500" s="231" t="s">
        <v>2683</v>
      </c>
      <c r="H1500" s="231" t="s">
        <v>2683</v>
      </c>
      <c r="I1500" s="232" t="s">
        <v>2722</v>
      </c>
      <c r="J1500" s="233" t="s">
        <v>97</v>
      </c>
      <c r="K1500" s="212" t="s">
        <v>2726</v>
      </c>
      <c r="L1500" s="214" t="s">
        <v>173</v>
      </c>
      <c r="M1500" s="215">
        <v>68923</v>
      </c>
      <c r="N1500" s="241">
        <v>74386</v>
      </c>
      <c r="O1500" s="241"/>
      <c r="P1500" s="241"/>
      <c r="Q1500" s="242" t="s">
        <v>2154</v>
      </c>
      <c r="R1500" s="219">
        <f t="shared" si="23"/>
        <v>36236</v>
      </c>
    </row>
    <row r="1501" spans="1:18">
      <c r="A1501" s="208">
        <v>19002435</v>
      </c>
      <c r="B1501" s="209">
        <v>20002500</v>
      </c>
      <c r="C1501" s="210"/>
      <c r="D1501" s="210"/>
      <c r="E1501" s="243" t="s">
        <v>2147</v>
      </c>
      <c r="F1501" s="243" t="s">
        <v>2148</v>
      </c>
      <c r="G1501" s="231" t="s">
        <v>2683</v>
      </c>
      <c r="H1501" s="231" t="s">
        <v>2683</v>
      </c>
      <c r="I1501" s="232" t="s">
        <v>2727</v>
      </c>
      <c r="J1501" s="233" t="s">
        <v>2152</v>
      </c>
      <c r="K1501" s="212" t="s">
        <v>2728</v>
      </c>
      <c r="L1501" s="214" t="s">
        <v>173</v>
      </c>
      <c r="M1501" s="215">
        <v>212171</v>
      </c>
      <c r="N1501" s="241">
        <v>230275</v>
      </c>
      <c r="O1501" s="241"/>
      <c r="P1501" s="241"/>
      <c r="Q1501" s="242" t="s">
        <v>2154</v>
      </c>
      <c r="R1501" s="219">
        <f t="shared" si="23"/>
        <v>112176</v>
      </c>
    </row>
    <row r="1502" spans="1:18">
      <c r="A1502" s="208">
        <v>19002436</v>
      </c>
      <c r="B1502" s="209">
        <v>20002501</v>
      </c>
      <c r="C1502" s="210"/>
      <c r="D1502" s="210"/>
      <c r="E1502" s="243" t="s">
        <v>2147</v>
      </c>
      <c r="F1502" s="243" t="s">
        <v>2148</v>
      </c>
      <c r="G1502" s="231" t="s">
        <v>2683</v>
      </c>
      <c r="H1502" s="231" t="s">
        <v>2683</v>
      </c>
      <c r="I1502" s="232" t="s">
        <v>2727</v>
      </c>
      <c r="J1502" s="233" t="s">
        <v>2466</v>
      </c>
      <c r="K1502" s="212" t="s">
        <v>2729</v>
      </c>
      <c r="L1502" s="214" t="s">
        <v>173</v>
      </c>
      <c r="M1502" s="215">
        <v>63649</v>
      </c>
      <c r="N1502" s="241">
        <v>69083</v>
      </c>
      <c r="O1502" s="241"/>
      <c r="P1502" s="241"/>
      <c r="Q1502" s="242" t="s">
        <v>2154</v>
      </c>
      <c r="R1502" s="219">
        <f t="shared" si="23"/>
        <v>33653</v>
      </c>
    </row>
    <row r="1503" spans="1:18">
      <c r="A1503" s="208">
        <v>19002437</v>
      </c>
      <c r="B1503" s="209">
        <v>20002502</v>
      </c>
      <c r="C1503" s="210"/>
      <c r="D1503" s="210"/>
      <c r="E1503" s="243" t="s">
        <v>2147</v>
      </c>
      <c r="F1503" s="243" t="s">
        <v>2148</v>
      </c>
      <c r="G1503" s="231" t="s">
        <v>2683</v>
      </c>
      <c r="H1503" s="231" t="s">
        <v>2683</v>
      </c>
      <c r="I1503" s="232" t="s">
        <v>2727</v>
      </c>
      <c r="J1503" s="233" t="s">
        <v>2650</v>
      </c>
      <c r="K1503" s="212" t="s">
        <v>2730</v>
      </c>
      <c r="L1503" s="214" t="s">
        <v>173</v>
      </c>
      <c r="M1503" s="215">
        <v>169736</v>
      </c>
      <c r="N1503" s="241">
        <v>184219</v>
      </c>
      <c r="O1503" s="241"/>
      <c r="P1503" s="241"/>
      <c r="Q1503" s="242" t="s">
        <v>2154</v>
      </c>
      <c r="R1503" s="219">
        <f t="shared" si="23"/>
        <v>89740</v>
      </c>
    </row>
    <row r="1504" spans="1:18">
      <c r="A1504" s="208">
        <v>19002438</v>
      </c>
      <c r="B1504" s="209">
        <v>20002503</v>
      </c>
      <c r="C1504" s="210"/>
      <c r="D1504" s="210"/>
      <c r="E1504" s="243" t="s">
        <v>2147</v>
      </c>
      <c r="F1504" s="243" t="s">
        <v>2148</v>
      </c>
      <c r="G1504" s="231" t="s">
        <v>2683</v>
      </c>
      <c r="H1504" s="231" t="s">
        <v>2683</v>
      </c>
      <c r="I1504" s="232" t="s">
        <v>2727</v>
      </c>
      <c r="J1504" s="233" t="s">
        <v>97</v>
      </c>
      <c r="K1504" s="212" t="s">
        <v>2731</v>
      </c>
      <c r="L1504" s="214" t="s">
        <v>173</v>
      </c>
      <c r="M1504" s="215">
        <v>381911</v>
      </c>
      <c r="N1504" s="241">
        <v>414497</v>
      </c>
      <c r="O1504" s="241"/>
      <c r="P1504" s="241"/>
      <c r="Q1504" s="242" t="s">
        <v>2154</v>
      </c>
      <c r="R1504" s="219">
        <f t="shared" si="23"/>
        <v>201918</v>
      </c>
    </row>
    <row r="1505" spans="1:18">
      <c r="A1505" s="208">
        <v>19002439</v>
      </c>
      <c r="B1505" s="209">
        <v>20002504</v>
      </c>
      <c r="C1505" s="210"/>
      <c r="D1505" s="210"/>
      <c r="E1505" s="243" t="s">
        <v>2147</v>
      </c>
      <c r="F1505" s="243" t="s">
        <v>2148</v>
      </c>
      <c r="G1505" s="231" t="s">
        <v>2683</v>
      </c>
      <c r="H1505" s="231" t="s">
        <v>2683</v>
      </c>
      <c r="I1505" s="232" t="s">
        <v>2732</v>
      </c>
      <c r="J1505" s="233" t="s">
        <v>2152</v>
      </c>
      <c r="K1505" s="212" t="s">
        <v>2733</v>
      </c>
      <c r="L1505" s="214" t="s">
        <v>173</v>
      </c>
      <c r="M1505" s="215">
        <v>422527</v>
      </c>
      <c r="N1505" s="241">
        <v>455111</v>
      </c>
      <c r="O1505" s="241"/>
      <c r="P1505" s="241"/>
      <c r="Q1505" s="242" t="s">
        <v>2154</v>
      </c>
      <c r="R1505" s="219">
        <f t="shared" si="23"/>
        <v>221702</v>
      </c>
    </row>
    <row r="1506" spans="1:18">
      <c r="A1506" s="208">
        <v>19002440</v>
      </c>
      <c r="B1506" s="209">
        <v>20002505</v>
      </c>
      <c r="C1506" s="210"/>
      <c r="D1506" s="210"/>
      <c r="E1506" s="243" t="s">
        <v>2147</v>
      </c>
      <c r="F1506" s="243" t="s">
        <v>2148</v>
      </c>
      <c r="G1506" s="231" t="s">
        <v>2683</v>
      </c>
      <c r="H1506" s="231" t="s">
        <v>2683</v>
      </c>
      <c r="I1506" s="232" t="s">
        <v>2732</v>
      </c>
      <c r="J1506" s="233" t="s">
        <v>2466</v>
      </c>
      <c r="K1506" s="212" t="s">
        <v>2734</v>
      </c>
      <c r="L1506" s="214" t="s">
        <v>173</v>
      </c>
      <c r="M1506" s="215">
        <v>126755</v>
      </c>
      <c r="N1506" s="241">
        <v>136530</v>
      </c>
      <c r="O1506" s="241"/>
      <c r="P1506" s="241"/>
      <c r="Q1506" s="242" t="s">
        <v>2154</v>
      </c>
      <c r="R1506" s="219">
        <f t="shared" si="23"/>
        <v>66509</v>
      </c>
    </row>
    <row r="1507" spans="1:18">
      <c r="A1507" s="208">
        <v>19002441</v>
      </c>
      <c r="B1507" s="209">
        <v>20002506</v>
      </c>
      <c r="C1507" s="210"/>
      <c r="D1507" s="210"/>
      <c r="E1507" s="243" t="s">
        <v>2147</v>
      </c>
      <c r="F1507" s="243" t="s">
        <v>2148</v>
      </c>
      <c r="G1507" s="231" t="s">
        <v>2683</v>
      </c>
      <c r="H1507" s="231" t="s">
        <v>2683</v>
      </c>
      <c r="I1507" s="232" t="s">
        <v>2732</v>
      </c>
      <c r="J1507" s="233" t="s">
        <v>2650</v>
      </c>
      <c r="K1507" s="212" t="s">
        <v>2735</v>
      </c>
      <c r="L1507" s="214" t="s">
        <v>173</v>
      </c>
      <c r="M1507" s="215">
        <v>338020</v>
      </c>
      <c r="N1507" s="241">
        <v>364088</v>
      </c>
      <c r="O1507" s="241"/>
      <c r="P1507" s="241"/>
      <c r="Q1507" s="242" t="s">
        <v>2154</v>
      </c>
      <c r="R1507" s="219">
        <f t="shared" si="23"/>
        <v>177361</v>
      </c>
    </row>
    <row r="1508" spans="1:18">
      <c r="A1508" s="208">
        <v>19002442</v>
      </c>
      <c r="B1508" s="209">
        <v>20002507</v>
      </c>
      <c r="C1508" s="210"/>
      <c r="D1508" s="210"/>
      <c r="E1508" s="243" t="s">
        <v>2147</v>
      </c>
      <c r="F1508" s="243" t="s">
        <v>2148</v>
      </c>
      <c r="G1508" s="231" t="s">
        <v>2683</v>
      </c>
      <c r="H1508" s="231" t="s">
        <v>2683</v>
      </c>
      <c r="I1508" s="232" t="s">
        <v>2732</v>
      </c>
      <c r="J1508" s="233" t="s">
        <v>97</v>
      </c>
      <c r="K1508" s="212" t="s">
        <v>2736</v>
      </c>
      <c r="L1508" s="214" t="s">
        <v>173</v>
      </c>
      <c r="M1508" s="215">
        <v>760550</v>
      </c>
      <c r="N1508" s="241">
        <v>819202</v>
      </c>
      <c r="O1508" s="241"/>
      <c r="P1508" s="241"/>
      <c r="Q1508" s="242" t="s">
        <v>2154</v>
      </c>
      <c r="R1508" s="219">
        <f t="shared" si="23"/>
        <v>399066</v>
      </c>
    </row>
    <row r="1509" spans="1:18">
      <c r="A1509" s="208">
        <v>19002443</v>
      </c>
      <c r="B1509" s="209">
        <v>20002508</v>
      </c>
      <c r="C1509" s="210"/>
      <c r="D1509" s="210"/>
      <c r="E1509" s="243" t="s">
        <v>2147</v>
      </c>
      <c r="F1509" s="243" t="s">
        <v>2148</v>
      </c>
      <c r="G1509" s="231" t="s">
        <v>2683</v>
      </c>
      <c r="H1509" s="231" t="s">
        <v>2683</v>
      </c>
      <c r="I1509" s="232" t="s">
        <v>2737</v>
      </c>
      <c r="J1509" s="233" t="s">
        <v>2152</v>
      </c>
      <c r="K1509" s="212" t="s">
        <v>2738</v>
      </c>
      <c r="L1509" s="214" t="s">
        <v>173</v>
      </c>
      <c r="M1509" s="215">
        <v>101542</v>
      </c>
      <c r="N1509" s="241">
        <v>109967</v>
      </c>
      <c r="O1509" s="241"/>
      <c r="P1509" s="241"/>
      <c r="Q1509" s="242" t="s">
        <v>2154</v>
      </c>
      <c r="R1509" s="219">
        <f t="shared" si="23"/>
        <v>53569</v>
      </c>
    </row>
    <row r="1510" spans="1:18">
      <c r="A1510" s="208">
        <v>19002444</v>
      </c>
      <c r="B1510" s="209">
        <v>20002509</v>
      </c>
      <c r="C1510" s="210"/>
      <c r="D1510" s="210"/>
      <c r="E1510" s="243" t="s">
        <v>2147</v>
      </c>
      <c r="F1510" s="243" t="s">
        <v>2148</v>
      </c>
      <c r="G1510" s="231" t="s">
        <v>2683</v>
      </c>
      <c r="H1510" s="231" t="s">
        <v>2683</v>
      </c>
      <c r="I1510" s="232" t="s">
        <v>2737</v>
      </c>
      <c r="J1510" s="233" t="s">
        <v>2466</v>
      </c>
      <c r="K1510" s="212" t="s">
        <v>2739</v>
      </c>
      <c r="L1510" s="214" t="s">
        <v>173</v>
      </c>
      <c r="M1510" s="215">
        <v>30460</v>
      </c>
      <c r="N1510" s="241">
        <v>32987</v>
      </c>
      <c r="O1510" s="241"/>
      <c r="P1510" s="241"/>
      <c r="Q1510" s="242" t="s">
        <v>2154</v>
      </c>
      <c r="R1510" s="219">
        <f t="shared" si="23"/>
        <v>16069</v>
      </c>
    </row>
    <row r="1511" spans="1:18">
      <c r="A1511" s="208">
        <v>19002445</v>
      </c>
      <c r="B1511" s="209">
        <v>20002510</v>
      </c>
      <c r="C1511" s="210"/>
      <c r="D1511" s="210"/>
      <c r="E1511" s="243" t="s">
        <v>2147</v>
      </c>
      <c r="F1511" s="243" t="s">
        <v>2148</v>
      </c>
      <c r="G1511" s="231" t="s">
        <v>2683</v>
      </c>
      <c r="H1511" s="231" t="s">
        <v>2683</v>
      </c>
      <c r="I1511" s="232" t="s">
        <v>2737</v>
      </c>
      <c r="J1511" s="233" t="s">
        <v>2650</v>
      </c>
      <c r="K1511" s="212" t="s">
        <v>2740</v>
      </c>
      <c r="L1511" s="214" t="s">
        <v>173</v>
      </c>
      <c r="M1511" s="215">
        <v>81231</v>
      </c>
      <c r="N1511" s="241">
        <v>87973</v>
      </c>
      <c r="O1511" s="241"/>
      <c r="P1511" s="241"/>
      <c r="Q1511" s="242" t="s">
        <v>2154</v>
      </c>
      <c r="R1511" s="219">
        <f t="shared" si="23"/>
        <v>42855</v>
      </c>
    </row>
    <row r="1512" spans="1:18">
      <c r="A1512" s="208">
        <v>19002446</v>
      </c>
      <c r="B1512" s="209">
        <v>20002511</v>
      </c>
      <c r="C1512" s="210"/>
      <c r="D1512" s="210"/>
      <c r="E1512" s="243" t="s">
        <v>2147</v>
      </c>
      <c r="F1512" s="243" t="s">
        <v>2148</v>
      </c>
      <c r="G1512" s="231" t="s">
        <v>2683</v>
      </c>
      <c r="H1512" s="231" t="s">
        <v>2683</v>
      </c>
      <c r="I1512" s="232" t="s">
        <v>2737</v>
      </c>
      <c r="J1512" s="233" t="s">
        <v>97</v>
      </c>
      <c r="K1512" s="212" t="s">
        <v>2741</v>
      </c>
      <c r="L1512" s="214" t="s">
        <v>173</v>
      </c>
      <c r="M1512" s="215">
        <v>182779</v>
      </c>
      <c r="N1512" s="241">
        <v>197944</v>
      </c>
      <c r="O1512" s="241"/>
      <c r="P1512" s="241"/>
      <c r="Q1512" s="242" t="s">
        <v>2154</v>
      </c>
      <c r="R1512" s="219">
        <f t="shared" si="23"/>
        <v>96426</v>
      </c>
    </row>
    <row r="1513" spans="1:18">
      <c r="A1513" s="208">
        <v>19002447</v>
      </c>
      <c r="B1513" s="209">
        <v>20002512</v>
      </c>
      <c r="C1513" s="210"/>
      <c r="D1513" s="210"/>
      <c r="E1513" s="243" t="s">
        <v>2147</v>
      </c>
      <c r="F1513" s="243" t="s">
        <v>2148</v>
      </c>
      <c r="G1513" s="231" t="s">
        <v>2683</v>
      </c>
      <c r="H1513" s="231" t="s">
        <v>2683</v>
      </c>
      <c r="I1513" s="232" t="s">
        <v>2742</v>
      </c>
      <c r="J1513" s="233" t="s">
        <v>2152</v>
      </c>
      <c r="K1513" s="212" t="s">
        <v>2743</v>
      </c>
      <c r="L1513" s="214" t="s">
        <v>173</v>
      </c>
      <c r="M1513" s="215">
        <v>128372</v>
      </c>
      <c r="N1513" s="241">
        <v>139554</v>
      </c>
      <c r="O1513" s="241"/>
      <c r="P1513" s="241"/>
      <c r="Q1513" s="242" t="s">
        <v>2154</v>
      </c>
      <c r="R1513" s="219">
        <f t="shared" si="23"/>
        <v>67982</v>
      </c>
    </row>
    <row r="1514" spans="1:18">
      <c r="A1514" s="208">
        <v>19002448</v>
      </c>
      <c r="B1514" s="209">
        <v>20002513</v>
      </c>
      <c r="C1514" s="210"/>
      <c r="D1514" s="210"/>
      <c r="E1514" s="243" t="s">
        <v>2147</v>
      </c>
      <c r="F1514" s="243" t="s">
        <v>2148</v>
      </c>
      <c r="G1514" s="231" t="s">
        <v>2683</v>
      </c>
      <c r="H1514" s="231" t="s">
        <v>2683</v>
      </c>
      <c r="I1514" s="232" t="s">
        <v>2742</v>
      </c>
      <c r="J1514" s="233" t="s">
        <v>2466</v>
      </c>
      <c r="K1514" s="212" t="s">
        <v>2744</v>
      </c>
      <c r="L1514" s="214" t="s">
        <v>173</v>
      </c>
      <c r="M1514" s="215">
        <v>38510</v>
      </c>
      <c r="N1514" s="241">
        <v>41864</v>
      </c>
      <c r="O1514" s="241"/>
      <c r="P1514" s="241"/>
      <c r="Q1514" s="242" t="s">
        <v>2154</v>
      </c>
      <c r="R1514" s="219">
        <f t="shared" si="23"/>
        <v>20393</v>
      </c>
    </row>
    <row r="1515" spans="1:18">
      <c r="A1515" s="208">
        <v>19002449</v>
      </c>
      <c r="B1515" s="209">
        <v>20002514</v>
      </c>
      <c r="C1515" s="210"/>
      <c r="D1515" s="210"/>
      <c r="E1515" s="243" t="s">
        <v>2147</v>
      </c>
      <c r="F1515" s="243" t="s">
        <v>2148</v>
      </c>
      <c r="G1515" s="231" t="s">
        <v>2683</v>
      </c>
      <c r="H1515" s="231" t="s">
        <v>2683</v>
      </c>
      <c r="I1515" s="232" t="s">
        <v>2742</v>
      </c>
      <c r="J1515" s="233" t="s">
        <v>2650</v>
      </c>
      <c r="K1515" s="212" t="s">
        <v>2745</v>
      </c>
      <c r="L1515" s="214" t="s">
        <v>173</v>
      </c>
      <c r="M1515" s="215">
        <v>102696</v>
      </c>
      <c r="N1515" s="241">
        <v>111644</v>
      </c>
      <c r="O1515" s="241"/>
      <c r="P1515" s="241"/>
      <c r="Q1515" s="242" t="s">
        <v>2154</v>
      </c>
      <c r="R1515" s="219">
        <f t="shared" si="23"/>
        <v>54386</v>
      </c>
    </row>
    <row r="1516" spans="1:18">
      <c r="A1516" s="208">
        <v>19002450</v>
      </c>
      <c r="B1516" s="209">
        <v>20002515</v>
      </c>
      <c r="C1516" s="210"/>
      <c r="D1516" s="210"/>
      <c r="E1516" s="243" t="s">
        <v>2147</v>
      </c>
      <c r="F1516" s="243" t="s">
        <v>2148</v>
      </c>
      <c r="G1516" s="231" t="s">
        <v>2683</v>
      </c>
      <c r="H1516" s="231" t="s">
        <v>2683</v>
      </c>
      <c r="I1516" s="232" t="s">
        <v>2742</v>
      </c>
      <c r="J1516" s="233" t="s">
        <v>97</v>
      </c>
      <c r="K1516" s="212" t="s">
        <v>2746</v>
      </c>
      <c r="L1516" s="214" t="s">
        <v>173</v>
      </c>
      <c r="M1516" s="215">
        <v>231073</v>
      </c>
      <c r="N1516" s="241">
        <v>251202</v>
      </c>
      <c r="O1516" s="241"/>
      <c r="P1516" s="241"/>
      <c r="Q1516" s="242" t="s">
        <v>2154</v>
      </c>
      <c r="R1516" s="219">
        <f t="shared" si="23"/>
        <v>122370</v>
      </c>
    </row>
    <row r="1517" spans="1:18">
      <c r="A1517" s="208">
        <v>19002451</v>
      </c>
      <c r="B1517" s="209">
        <v>20002516</v>
      </c>
      <c r="C1517" s="210"/>
      <c r="D1517" s="210"/>
      <c r="E1517" s="243" t="s">
        <v>2147</v>
      </c>
      <c r="F1517" s="243" t="s">
        <v>2148</v>
      </c>
      <c r="G1517" s="231" t="s">
        <v>2683</v>
      </c>
      <c r="H1517" s="231" t="s">
        <v>2683</v>
      </c>
      <c r="I1517" s="232" t="s">
        <v>2747</v>
      </c>
      <c r="J1517" s="233" t="s">
        <v>2152</v>
      </c>
      <c r="K1517" s="212" t="s">
        <v>2748</v>
      </c>
      <c r="L1517" s="214" t="s">
        <v>173</v>
      </c>
      <c r="M1517" s="215">
        <v>145757</v>
      </c>
      <c r="N1517" s="241">
        <v>157869</v>
      </c>
      <c r="O1517" s="241"/>
      <c r="P1517" s="241"/>
      <c r="Q1517" s="242" t="s">
        <v>2154</v>
      </c>
      <c r="R1517" s="219">
        <f t="shared" si="23"/>
        <v>76904</v>
      </c>
    </row>
    <row r="1518" spans="1:18">
      <c r="A1518" s="208">
        <v>19002452</v>
      </c>
      <c r="B1518" s="209">
        <v>20002517</v>
      </c>
      <c r="C1518" s="210"/>
      <c r="D1518" s="210"/>
      <c r="E1518" s="243" t="s">
        <v>2147</v>
      </c>
      <c r="F1518" s="243" t="s">
        <v>2148</v>
      </c>
      <c r="G1518" s="231" t="s">
        <v>2683</v>
      </c>
      <c r="H1518" s="231" t="s">
        <v>2683</v>
      </c>
      <c r="I1518" s="232" t="s">
        <v>2747</v>
      </c>
      <c r="J1518" s="233" t="s">
        <v>2749</v>
      </c>
      <c r="K1518" s="212" t="s">
        <v>2750</v>
      </c>
      <c r="L1518" s="214" t="s">
        <v>173</v>
      </c>
      <c r="M1518" s="215">
        <v>18241</v>
      </c>
      <c r="N1518" s="241">
        <v>19456</v>
      </c>
      <c r="O1518" s="241"/>
      <c r="P1518" s="241"/>
      <c r="Q1518" s="242" t="s">
        <v>2154</v>
      </c>
      <c r="R1518" s="219">
        <f t="shared" si="23"/>
        <v>9477</v>
      </c>
    </row>
    <row r="1519" spans="1:18">
      <c r="A1519" s="208">
        <v>19002453</v>
      </c>
      <c r="B1519" s="209">
        <v>20002518</v>
      </c>
      <c r="C1519" s="210"/>
      <c r="D1519" s="210"/>
      <c r="E1519" s="243" t="s">
        <v>2147</v>
      </c>
      <c r="F1519" s="243" t="s">
        <v>2148</v>
      </c>
      <c r="G1519" s="231" t="s">
        <v>2683</v>
      </c>
      <c r="H1519" s="231" t="s">
        <v>2683</v>
      </c>
      <c r="I1519" s="232" t="s">
        <v>2747</v>
      </c>
      <c r="J1519" s="233" t="s">
        <v>2751</v>
      </c>
      <c r="K1519" s="212" t="s">
        <v>2752</v>
      </c>
      <c r="L1519" s="214" t="s">
        <v>173</v>
      </c>
      <c r="M1519" s="215">
        <v>48645</v>
      </c>
      <c r="N1519" s="241">
        <v>51884</v>
      </c>
      <c r="O1519" s="241"/>
      <c r="P1519" s="241"/>
      <c r="Q1519" s="242" t="s">
        <v>2154</v>
      </c>
      <c r="R1519" s="219">
        <f t="shared" si="23"/>
        <v>25274</v>
      </c>
    </row>
    <row r="1520" spans="1:18">
      <c r="A1520" s="208">
        <v>19002454</v>
      </c>
      <c r="B1520" s="209">
        <v>20002519</v>
      </c>
      <c r="C1520" s="210"/>
      <c r="D1520" s="210"/>
      <c r="E1520" s="243" t="s">
        <v>2147</v>
      </c>
      <c r="F1520" s="243" t="s">
        <v>2148</v>
      </c>
      <c r="G1520" s="231" t="s">
        <v>2683</v>
      </c>
      <c r="H1520" s="231" t="s">
        <v>2683</v>
      </c>
      <c r="I1520" s="232" t="s">
        <v>2747</v>
      </c>
      <c r="J1520" s="233" t="s">
        <v>2753</v>
      </c>
      <c r="K1520" s="212" t="s">
        <v>2754</v>
      </c>
      <c r="L1520" s="214" t="s">
        <v>173</v>
      </c>
      <c r="M1520" s="215">
        <v>194404</v>
      </c>
      <c r="N1520" s="241">
        <v>209757</v>
      </c>
      <c r="O1520" s="241"/>
      <c r="P1520" s="241"/>
      <c r="Q1520" s="242" t="s">
        <v>2154</v>
      </c>
      <c r="R1520" s="219">
        <f t="shared" si="23"/>
        <v>102181</v>
      </c>
    </row>
    <row r="1521" spans="1:18">
      <c r="A1521" s="208">
        <v>19002455</v>
      </c>
      <c r="B1521" s="209">
        <v>20002520</v>
      </c>
      <c r="C1521" s="210"/>
      <c r="D1521" s="210"/>
      <c r="E1521" s="243" t="s">
        <v>2147</v>
      </c>
      <c r="F1521" s="243" t="s">
        <v>2148</v>
      </c>
      <c r="G1521" s="231" t="s">
        <v>2683</v>
      </c>
      <c r="H1521" s="231" t="s">
        <v>2683</v>
      </c>
      <c r="I1521" s="232" t="s">
        <v>2755</v>
      </c>
      <c r="J1521" s="233" t="s">
        <v>2318</v>
      </c>
      <c r="K1521" s="212" t="s">
        <v>2756</v>
      </c>
      <c r="L1521" s="214" t="s">
        <v>173</v>
      </c>
      <c r="M1521" s="215">
        <v>116605</v>
      </c>
      <c r="N1521" s="241">
        <v>126295</v>
      </c>
      <c r="O1521" s="241"/>
      <c r="P1521" s="241"/>
      <c r="Q1521" s="242" t="s">
        <v>2154</v>
      </c>
      <c r="R1521" s="219">
        <f t="shared" si="23"/>
        <v>61523</v>
      </c>
    </row>
    <row r="1522" spans="1:18">
      <c r="A1522" s="208">
        <v>19002456</v>
      </c>
      <c r="B1522" s="209">
        <v>20002521</v>
      </c>
      <c r="C1522" s="210"/>
      <c r="D1522" s="210"/>
      <c r="E1522" s="243" t="s">
        <v>2147</v>
      </c>
      <c r="F1522" s="243" t="s">
        <v>2148</v>
      </c>
      <c r="G1522" s="231" t="s">
        <v>2683</v>
      </c>
      <c r="H1522" s="231" t="s">
        <v>2683</v>
      </c>
      <c r="I1522" s="232" t="s">
        <v>2755</v>
      </c>
      <c r="J1522" s="233" t="s">
        <v>2757</v>
      </c>
      <c r="K1522" s="212" t="s">
        <v>2758</v>
      </c>
      <c r="L1522" s="214" t="s">
        <v>173</v>
      </c>
      <c r="M1522" s="215">
        <v>67957</v>
      </c>
      <c r="N1522" s="241">
        <v>74408</v>
      </c>
      <c r="O1522" s="241"/>
      <c r="P1522" s="241"/>
      <c r="Q1522" s="242" t="s">
        <v>2154</v>
      </c>
      <c r="R1522" s="219">
        <f t="shared" si="23"/>
        <v>36247</v>
      </c>
    </row>
    <row r="1523" spans="1:18">
      <c r="A1523" s="208">
        <v>19002457</v>
      </c>
      <c r="B1523" s="209">
        <v>20002522</v>
      </c>
      <c r="C1523" s="210"/>
      <c r="D1523" s="210"/>
      <c r="E1523" s="243" t="s">
        <v>2147</v>
      </c>
      <c r="F1523" s="243" t="s">
        <v>2148</v>
      </c>
      <c r="G1523" s="231" t="s">
        <v>2683</v>
      </c>
      <c r="H1523" s="231" t="s">
        <v>2683</v>
      </c>
      <c r="I1523" s="232" t="s">
        <v>2759</v>
      </c>
      <c r="J1523" s="233" t="s">
        <v>2760</v>
      </c>
      <c r="K1523" s="212" t="s">
        <v>2761</v>
      </c>
      <c r="L1523" s="214" t="s">
        <v>173</v>
      </c>
      <c r="M1523" s="215">
        <v>4290</v>
      </c>
      <c r="N1523" s="241">
        <v>4732</v>
      </c>
      <c r="O1523" s="241"/>
      <c r="P1523" s="241"/>
      <c r="Q1523" s="242" t="s">
        <v>2154</v>
      </c>
      <c r="R1523" s="219">
        <f t="shared" si="23"/>
        <v>2305</v>
      </c>
    </row>
    <row r="1524" spans="1:18">
      <c r="A1524" s="208">
        <v>19002458</v>
      </c>
      <c r="B1524" s="209">
        <v>20002523</v>
      </c>
      <c r="C1524" s="210"/>
      <c r="D1524" s="210"/>
      <c r="E1524" s="243" t="s">
        <v>2147</v>
      </c>
      <c r="F1524" s="243" t="s">
        <v>2148</v>
      </c>
      <c r="G1524" s="231" t="s">
        <v>2683</v>
      </c>
      <c r="H1524" s="231" t="s">
        <v>2683</v>
      </c>
      <c r="I1524" s="232" t="s">
        <v>2759</v>
      </c>
      <c r="J1524" s="233" t="s">
        <v>2762</v>
      </c>
      <c r="K1524" s="212" t="s">
        <v>2763</v>
      </c>
      <c r="L1524" s="214" t="s">
        <v>173</v>
      </c>
      <c r="M1524" s="215">
        <v>10371</v>
      </c>
      <c r="N1524" s="241">
        <v>11439</v>
      </c>
      <c r="O1524" s="241"/>
      <c r="P1524" s="241"/>
      <c r="Q1524" s="242" t="s">
        <v>2154</v>
      </c>
      <c r="R1524" s="219">
        <f t="shared" si="23"/>
        <v>5572</v>
      </c>
    </row>
    <row r="1525" spans="1:18">
      <c r="A1525" s="208">
        <v>19002459</v>
      </c>
      <c r="B1525" s="209">
        <v>20002524</v>
      </c>
      <c r="C1525" s="210"/>
      <c r="D1525" s="210"/>
      <c r="E1525" s="243" t="s">
        <v>2147</v>
      </c>
      <c r="F1525" s="243" t="s">
        <v>2148</v>
      </c>
      <c r="G1525" s="231" t="s">
        <v>2683</v>
      </c>
      <c r="H1525" s="231" t="s">
        <v>2683</v>
      </c>
      <c r="I1525" s="232" t="s">
        <v>2759</v>
      </c>
      <c r="J1525" s="233" t="s">
        <v>2764</v>
      </c>
      <c r="K1525" s="212" t="s">
        <v>2765</v>
      </c>
      <c r="L1525" s="214" t="s">
        <v>173</v>
      </c>
      <c r="M1525" s="215">
        <v>16810</v>
      </c>
      <c r="N1525" s="234">
        <v>18537</v>
      </c>
      <c r="O1525" s="234"/>
      <c r="P1525" s="234"/>
      <c r="Q1525" s="242" t="s">
        <v>2154</v>
      </c>
      <c r="R1525" s="219">
        <f t="shared" si="23"/>
        <v>9030</v>
      </c>
    </row>
    <row r="1526" spans="1:18">
      <c r="A1526" s="208">
        <v>19002460</v>
      </c>
      <c r="B1526" s="209">
        <v>20002525</v>
      </c>
      <c r="C1526" s="210"/>
      <c r="D1526" s="210"/>
      <c r="E1526" s="251" t="s">
        <v>2147</v>
      </c>
      <c r="F1526" s="251" t="s">
        <v>2766</v>
      </c>
      <c r="G1526" s="231" t="s">
        <v>2149</v>
      </c>
      <c r="H1526" s="231" t="s">
        <v>2150</v>
      </c>
      <c r="I1526" s="232" t="s">
        <v>2151</v>
      </c>
      <c r="J1526" s="233" t="s">
        <v>2152</v>
      </c>
      <c r="K1526" s="212" t="s">
        <v>2767</v>
      </c>
      <c r="L1526" s="214" t="s">
        <v>173</v>
      </c>
      <c r="M1526" s="215">
        <v>15166</v>
      </c>
      <c r="N1526" s="216">
        <v>16262</v>
      </c>
      <c r="O1526" s="217"/>
      <c r="P1526" s="217"/>
      <c r="Q1526" s="242" t="s">
        <v>2154</v>
      </c>
      <c r="R1526" s="219">
        <f t="shared" si="23"/>
        <v>7921</v>
      </c>
    </row>
    <row r="1527" spans="1:18">
      <c r="A1527" s="208">
        <v>19002461</v>
      </c>
      <c r="B1527" s="209">
        <v>20002526</v>
      </c>
      <c r="C1527" s="210"/>
      <c r="D1527" s="210"/>
      <c r="E1527" s="251" t="s">
        <v>2147</v>
      </c>
      <c r="F1527" s="251" t="s">
        <v>2766</v>
      </c>
      <c r="G1527" s="231" t="s">
        <v>2149</v>
      </c>
      <c r="H1527" s="231" t="s">
        <v>2150</v>
      </c>
      <c r="I1527" s="232" t="s">
        <v>2151</v>
      </c>
      <c r="J1527" s="233" t="s">
        <v>2749</v>
      </c>
      <c r="K1527" s="212" t="s">
        <v>2768</v>
      </c>
      <c r="L1527" s="214" t="s">
        <v>173</v>
      </c>
      <c r="M1527" s="215">
        <v>7581</v>
      </c>
      <c r="N1527" s="216">
        <v>8130</v>
      </c>
      <c r="O1527" s="217"/>
      <c r="P1527" s="217"/>
      <c r="Q1527" s="242" t="s">
        <v>2154</v>
      </c>
      <c r="R1527" s="219">
        <f t="shared" si="23"/>
        <v>3960</v>
      </c>
    </row>
    <row r="1528" spans="1:18">
      <c r="A1528" s="244">
        <v>19003058</v>
      </c>
      <c r="B1528" s="209">
        <v>20002527</v>
      </c>
      <c r="C1528" s="210"/>
      <c r="D1528" s="210"/>
      <c r="E1528" s="251" t="s">
        <v>2147</v>
      </c>
      <c r="F1528" s="251" t="s">
        <v>2766</v>
      </c>
      <c r="G1528" s="231" t="s">
        <v>2149</v>
      </c>
      <c r="H1528" s="231" t="s">
        <v>2150</v>
      </c>
      <c r="I1528" s="232" t="s">
        <v>2151</v>
      </c>
      <c r="J1528" s="233" t="s">
        <v>2751</v>
      </c>
      <c r="K1528" s="212" t="s">
        <v>2769</v>
      </c>
      <c r="L1528" s="214" t="s">
        <v>173</v>
      </c>
      <c r="M1528" s="215">
        <v>8087</v>
      </c>
      <c r="N1528" s="216">
        <v>13010</v>
      </c>
      <c r="O1528" s="217"/>
      <c r="P1528" s="217"/>
      <c r="Q1528" s="242" t="s">
        <v>2154</v>
      </c>
      <c r="R1528" s="219">
        <f t="shared" si="23"/>
        <v>6337</v>
      </c>
    </row>
    <row r="1529" spans="1:18">
      <c r="A1529" s="208">
        <v>19002462</v>
      </c>
      <c r="B1529" s="209">
        <v>20002528</v>
      </c>
      <c r="C1529" s="210"/>
      <c r="D1529" s="210"/>
      <c r="E1529" s="251" t="s">
        <v>2147</v>
      </c>
      <c r="F1529" s="251" t="s">
        <v>2766</v>
      </c>
      <c r="G1529" s="231" t="s">
        <v>2149</v>
      </c>
      <c r="H1529" s="231" t="s">
        <v>2150</v>
      </c>
      <c r="I1529" s="232" t="s">
        <v>2151</v>
      </c>
      <c r="J1529" s="233" t="s">
        <v>97</v>
      </c>
      <c r="K1529" s="212" t="s">
        <v>2770</v>
      </c>
      <c r="L1529" s="214" t="s">
        <v>173</v>
      </c>
      <c r="M1529" s="215">
        <v>27302</v>
      </c>
      <c r="N1529" s="216">
        <v>29277</v>
      </c>
      <c r="O1529" s="217"/>
      <c r="P1529" s="217"/>
      <c r="Q1529" s="242" t="s">
        <v>2154</v>
      </c>
      <c r="R1529" s="219">
        <f t="shared" si="23"/>
        <v>14261</v>
      </c>
    </row>
    <row r="1530" spans="1:18">
      <c r="A1530" s="208">
        <v>19002463</v>
      </c>
      <c r="B1530" s="209">
        <v>20002529</v>
      </c>
      <c r="C1530" s="210"/>
      <c r="D1530" s="210"/>
      <c r="E1530" s="251" t="s">
        <v>2147</v>
      </c>
      <c r="F1530" s="251" t="s">
        <v>2766</v>
      </c>
      <c r="G1530" s="231" t="s">
        <v>2149</v>
      </c>
      <c r="H1530" s="231" t="s">
        <v>2150</v>
      </c>
      <c r="I1530" s="232" t="s">
        <v>2161</v>
      </c>
      <c r="J1530" s="233" t="s">
        <v>2152</v>
      </c>
      <c r="K1530" s="212" t="s">
        <v>2771</v>
      </c>
      <c r="L1530" s="214" t="s">
        <v>173</v>
      </c>
      <c r="M1530" s="215">
        <v>37922</v>
      </c>
      <c r="N1530" s="216">
        <v>40664</v>
      </c>
      <c r="O1530" s="217"/>
      <c r="P1530" s="217"/>
      <c r="Q1530" s="242" t="s">
        <v>2154</v>
      </c>
      <c r="R1530" s="219">
        <f t="shared" si="23"/>
        <v>19809</v>
      </c>
    </row>
    <row r="1531" spans="1:18">
      <c r="A1531" s="208">
        <v>19002464</v>
      </c>
      <c r="B1531" s="209">
        <v>20002530</v>
      </c>
      <c r="C1531" s="210"/>
      <c r="D1531" s="210"/>
      <c r="E1531" s="251" t="s">
        <v>2147</v>
      </c>
      <c r="F1531" s="251" t="s">
        <v>2766</v>
      </c>
      <c r="G1531" s="231" t="s">
        <v>2149</v>
      </c>
      <c r="H1531" s="231" t="s">
        <v>2150</v>
      </c>
      <c r="I1531" s="232" t="s">
        <v>2161</v>
      </c>
      <c r="J1531" s="233" t="s">
        <v>2749</v>
      </c>
      <c r="K1531" s="212" t="s">
        <v>2772</v>
      </c>
      <c r="L1531" s="214" t="s">
        <v>173</v>
      </c>
      <c r="M1531" s="215">
        <v>11374</v>
      </c>
      <c r="N1531" s="216">
        <v>12197</v>
      </c>
      <c r="O1531" s="217"/>
      <c r="P1531" s="217"/>
      <c r="Q1531" s="242" t="s">
        <v>2154</v>
      </c>
      <c r="R1531" s="219">
        <f t="shared" si="23"/>
        <v>5941</v>
      </c>
    </row>
    <row r="1532" spans="1:18">
      <c r="A1532" s="244">
        <v>19003059</v>
      </c>
      <c r="B1532" s="209">
        <v>20002531</v>
      </c>
      <c r="C1532" s="210"/>
      <c r="D1532" s="210"/>
      <c r="E1532" s="251" t="s">
        <v>2147</v>
      </c>
      <c r="F1532" s="251" t="s">
        <v>2766</v>
      </c>
      <c r="G1532" s="231" t="s">
        <v>2149</v>
      </c>
      <c r="H1532" s="231" t="s">
        <v>2150</v>
      </c>
      <c r="I1532" s="232" t="s">
        <v>2161</v>
      </c>
      <c r="J1532" s="233" t="s">
        <v>2751</v>
      </c>
      <c r="K1532" s="212" t="s">
        <v>2773</v>
      </c>
      <c r="L1532" s="214" t="s">
        <v>173</v>
      </c>
      <c r="M1532" s="215">
        <v>20225</v>
      </c>
      <c r="N1532" s="216">
        <v>32528</v>
      </c>
      <c r="O1532" s="217"/>
      <c r="P1532" s="217"/>
      <c r="Q1532" s="242" t="s">
        <v>2154</v>
      </c>
      <c r="R1532" s="219">
        <f t="shared" si="23"/>
        <v>15845</v>
      </c>
    </row>
    <row r="1533" spans="1:18">
      <c r="A1533" s="208">
        <v>19002465</v>
      </c>
      <c r="B1533" s="209">
        <v>20002532</v>
      </c>
      <c r="C1533" s="210"/>
      <c r="D1533" s="210"/>
      <c r="E1533" s="251" t="s">
        <v>2147</v>
      </c>
      <c r="F1533" s="251" t="s">
        <v>2766</v>
      </c>
      <c r="G1533" s="231" t="s">
        <v>2149</v>
      </c>
      <c r="H1533" s="231" t="s">
        <v>2150</v>
      </c>
      <c r="I1533" s="232" t="s">
        <v>2161</v>
      </c>
      <c r="J1533" s="233" t="s">
        <v>97</v>
      </c>
      <c r="K1533" s="212" t="s">
        <v>2774</v>
      </c>
      <c r="L1533" s="214" t="s">
        <v>173</v>
      </c>
      <c r="M1533" s="215">
        <v>68263</v>
      </c>
      <c r="N1533" s="216">
        <v>73199</v>
      </c>
      <c r="O1533" s="217"/>
      <c r="P1533" s="217"/>
      <c r="Q1533" s="242" t="s">
        <v>2154</v>
      </c>
      <c r="R1533" s="219">
        <f t="shared" si="23"/>
        <v>35658</v>
      </c>
    </row>
    <row r="1534" spans="1:18">
      <c r="A1534" s="208">
        <v>19002466</v>
      </c>
      <c r="B1534" s="209">
        <v>20002533</v>
      </c>
      <c r="C1534" s="210"/>
      <c r="D1534" s="210"/>
      <c r="E1534" s="251" t="s">
        <v>2147</v>
      </c>
      <c r="F1534" s="251" t="s">
        <v>2766</v>
      </c>
      <c r="G1534" s="231" t="s">
        <v>2149</v>
      </c>
      <c r="H1534" s="231" t="s">
        <v>2150</v>
      </c>
      <c r="I1534" s="232" t="s">
        <v>484</v>
      </c>
      <c r="J1534" s="233" t="s">
        <v>2152</v>
      </c>
      <c r="K1534" s="212" t="s">
        <v>2775</v>
      </c>
      <c r="L1534" s="214" t="s">
        <v>173</v>
      </c>
      <c r="M1534" s="215">
        <v>62187</v>
      </c>
      <c r="N1534" s="216">
        <v>66329</v>
      </c>
      <c r="O1534" s="217"/>
      <c r="P1534" s="217"/>
      <c r="Q1534" s="242" t="s">
        <v>2154</v>
      </c>
      <c r="R1534" s="219">
        <f t="shared" si="23"/>
        <v>32311</v>
      </c>
    </row>
    <row r="1535" spans="1:18">
      <c r="A1535" s="208">
        <v>19002467</v>
      </c>
      <c r="B1535" s="209">
        <v>20002534</v>
      </c>
      <c r="C1535" s="210"/>
      <c r="D1535" s="210"/>
      <c r="E1535" s="251" t="s">
        <v>2147</v>
      </c>
      <c r="F1535" s="251" t="s">
        <v>2766</v>
      </c>
      <c r="G1535" s="231" t="s">
        <v>2149</v>
      </c>
      <c r="H1535" s="231" t="s">
        <v>2150</v>
      </c>
      <c r="I1535" s="232" t="s">
        <v>484</v>
      </c>
      <c r="J1535" s="233" t="s">
        <v>2749</v>
      </c>
      <c r="K1535" s="212" t="s">
        <v>2776</v>
      </c>
      <c r="L1535" s="214" t="s">
        <v>173</v>
      </c>
      <c r="M1535" s="215">
        <v>18654</v>
      </c>
      <c r="N1535" s="216">
        <v>19895</v>
      </c>
      <c r="O1535" s="217"/>
      <c r="P1535" s="217"/>
      <c r="Q1535" s="242" t="s">
        <v>2154</v>
      </c>
      <c r="R1535" s="219">
        <f t="shared" si="23"/>
        <v>9691</v>
      </c>
    </row>
    <row r="1536" spans="1:18">
      <c r="A1536" s="244">
        <v>19003060</v>
      </c>
      <c r="B1536" s="209">
        <v>20002535</v>
      </c>
      <c r="C1536" s="210"/>
      <c r="D1536" s="210"/>
      <c r="E1536" s="251" t="s">
        <v>2147</v>
      </c>
      <c r="F1536" s="251" t="s">
        <v>2766</v>
      </c>
      <c r="G1536" s="231" t="s">
        <v>2149</v>
      </c>
      <c r="H1536" s="231" t="s">
        <v>2150</v>
      </c>
      <c r="I1536" s="232" t="s">
        <v>484</v>
      </c>
      <c r="J1536" s="233" t="s">
        <v>2751</v>
      </c>
      <c r="K1536" s="212" t="s">
        <v>2777</v>
      </c>
      <c r="L1536" s="214" t="s">
        <v>173</v>
      </c>
      <c r="M1536" s="215">
        <v>33166</v>
      </c>
      <c r="N1536" s="216">
        <v>53061</v>
      </c>
      <c r="O1536" s="217"/>
      <c r="P1536" s="217"/>
      <c r="Q1536" s="242" t="s">
        <v>2154</v>
      </c>
      <c r="R1536" s="219">
        <f t="shared" si="23"/>
        <v>25848</v>
      </c>
    </row>
    <row r="1537" spans="1:18">
      <c r="A1537" s="208">
        <v>19002468</v>
      </c>
      <c r="B1537" s="209">
        <v>20002536</v>
      </c>
      <c r="C1537" s="210"/>
      <c r="D1537" s="210"/>
      <c r="E1537" s="251" t="s">
        <v>2147</v>
      </c>
      <c r="F1537" s="251" t="s">
        <v>2766</v>
      </c>
      <c r="G1537" s="231" t="s">
        <v>2149</v>
      </c>
      <c r="H1537" s="231" t="s">
        <v>2150</v>
      </c>
      <c r="I1537" s="232" t="s">
        <v>484</v>
      </c>
      <c r="J1537" s="233" t="s">
        <v>97</v>
      </c>
      <c r="K1537" s="212" t="s">
        <v>2778</v>
      </c>
      <c r="L1537" s="214" t="s">
        <v>173</v>
      </c>
      <c r="M1537" s="215">
        <v>111942</v>
      </c>
      <c r="N1537" s="216">
        <v>119394</v>
      </c>
      <c r="O1537" s="217"/>
      <c r="P1537" s="217"/>
      <c r="Q1537" s="242" t="s">
        <v>2154</v>
      </c>
      <c r="R1537" s="219">
        <f t="shared" si="23"/>
        <v>58161</v>
      </c>
    </row>
    <row r="1538" spans="1:18">
      <c r="A1538" s="208">
        <v>19002469</v>
      </c>
      <c r="B1538" s="209">
        <v>20002537</v>
      </c>
      <c r="C1538" s="210"/>
      <c r="D1538" s="210"/>
      <c r="E1538" s="251" t="s">
        <v>2147</v>
      </c>
      <c r="F1538" s="251" t="s">
        <v>2766</v>
      </c>
      <c r="G1538" s="231" t="s">
        <v>2149</v>
      </c>
      <c r="H1538" s="231" t="s">
        <v>2150</v>
      </c>
      <c r="I1538" s="232" t="s">
        <v>477</v>
      </c>
      <c r="J1538" s="233" t="s">
        <v>2152</v>
      </c>
      <c r="K1538" s="212" t="s">
        <v>2779</v>
      </c>
      <c r="L1538" s="214" t="s">
        <v>173</v>
      </c>
      <c r="M1538" s="215">
        <v>22752</v>
      </c>
      <c r="N1538" s="216">
        <v>24396</v>
      </c>
      <c r="O1538" s="217"/>
      <c r="P1538" s="217"/>
      <c r="Q1538" s="242" t="s">
        <v>2154</v>
      </c>
      <c r="R1538" s="219">
        <f t="shared" si="23"/>
        <v>11884</v>
      </c>
    </row>
    <row r="1539" spans="1:18">
      <c r="A1539" s="208">
        <v>19002470</v>
      </c>
      <c r="B1539" s="209">
        <v>20002538</v>
      </c>
      <c r="C1539" s="210"/>
      <c r="D1539" s="210"/>
      <c r="E1539" s="251" t="s">
        <v>2147</v>
      </c>
      <c r="F1539" s="251" t="s">
        <v>2766</v>
      </c>
      <c r="G1539" s="231" t="s">
        <v>2149</v>
      </c>
      <c r="H1539" s="231" t="s">
        <v>2150</v>
      </c>
      <c r="I1539" s="232" t="s">
        <v>477</v>
      </c>
      <c r="J1539" s="233" t="s">
        <v>2749</v>
      </c>
      <c r="K1539" s="212" t="s">
        <v>2780</v>
      </c>
      <c r="L1539" s="214" t="s">
        <v>173</v>
      </c>
      <c r="M1539" s="215">
        <v>11374</v>
      </c>
      <c r="N1539" s="216">
        <v>12197</v>
      </c>
      <c r="O1539" s="217"/>
      <c r="P1539" s="217"/>
      <c r="Q1539" s="242" t="s">
        <v>2154</v>
      </c>
      <c r="R1539" s="219">
        <f t="shared" ref="R1539:R1602" si="24">IF(Q1539="유지보수",INT(N1539*$T$2*$T$3),IF(Q1539="단순정비",INT(N1539*$T$2*$T$4),IF(Q1539="지장전주",INT(N1539*$T$2*$T$5),"")))</f>
        <v>5941</v>
      </c>
    </row>
    <row r="1540" spans="1:18">
      <c r="A1540" s="244">
        <v>19003061</v>
      </c>
      <c r="B1540" s="209">
        <v>20002539</v>
      </c>
      <c r="C1540" s="210"/>
      <c r="D1540" s="210"/>
      <c r="E1540" s="251" t="s">
        <v>2147</v>
      </c>
      <c r="F1540" s="251" t="s">
        <v>2766</v>
      </c>
      <c r="G1540" s="231" t="s">
        <v>2149</v>
      </c>
      <c r="H1540" s="231" t="s">
        <v>2150</v>
      </c>
      <c r="I1540" s="232" t="s">
        <v>477</v>
      </c>
      <c r="J1540" s="233" t="s">
        <v>2751</v>
      </c>
      <c r="K1540" s="212" t="s">
        <v>2781</v>
      </c>
      <c r="L1540" s="214" t="s">
        <v>173</v>
      </c>
      <c r="M1540" s="215">
        <v>12133</v>
      </c>
      <c r="N1540" s="216">
        <v>19517</v>
      </c>
      <c r="O1540" s="217"/>
      <c r="P1540" s="217"/>
      <c r="Q1540" s="242" t="s">
        <v>2154</v>
      </c>
      <c r="R1540" s="219">
        <f t="shared" si="24"/>
        <v>9507</v>
      </c>
    </row>
    <row r="1541" spans="1:18">
      <c r="A1541" s="208">
        <v>19002471</v>
      </c>
      <c r="B1541" s="209">
        <v>20002540</v>
      </c>
      <c r="C1541" s="210"/>
      <c r="D1541" s="210"/>
      <c r="E1541" s="251" t="s">
        <v>2147</v>
      </c>
      <c r="F1541" s="251" t="s">
        <v>2766</v>
      </c>
      <c r="G1541" s="231" t="s">
        <v>2149</v>
      </c>
      <c r="H1541" s="231" t="s">
        <v>2150</v>
      </c>
      <c r="I1541" s="232" t="s">
        <v>477</v>
      </c>
      <c r="J1541" s="233" t="s">
        <v>97</v>
      </c>
      <c r="K1541" s="212" t="s">
        <v>2782</v>
      </c>
      <c r="L1541" s="214" t="s">
        <v>173</v>
      </c>
      <c r="M1541" s="215">
        <v>40957</v>
      </c>
      <c r="N1541" s="216">
        <v>43917</v>
      </c>
      <c r="O1541" s="217"/>
      <c r="P1541" s="217"/>
      <c r="Q1541" s="242" t="s">
        <v>2154</v>
      </c>
      <c r="R1541" s="219">
        <f t="shared" si="24"/>
        <v>21393</v>
      </c>
    </row>
    <row r="1542" spans="1:18">
      <c r="A1542" s="208">
        <v>19002472</v>
      </c>
      <c r="B1542" s="209">
        <v>20002541</v>
      </c>
      <c r="C1542" s="210"/>
      <c r="D1542" s="210"/>
      <c r="E1542" s="251" t="s">
        <v>2147</v>
      </c>
      <c r="F1542" s="251" t="s">
        <v>2766</v>
      </c>
      <c r="G1542" s="231" t="s">
        <v>2149</v>
      </c>
      <c r="H1542" s="231" t="s">
        <v>2150</v>
      </c>
      <c r="I1542" s="232" t="s">
        <v>475</v>
      </c>
      <c r="J1542" s="233" t="s">
        <v>2152</v>
      </c>
      <c r="K1542" s="212" t="s">
        <v>2783</v>
      </c>
      <c r="L1542" s="214" t="s">
        <v>173</v>
      </c>
      <c r="M1542" s="215">
        <v>75848</v>
      </c>
      <c r="N1542" s="216">
        <v>81330</v>
      </c>
      <c r="O1542" s="217"/>
      <c r="P1542" s="217"/>
      <c r="Q1542" s="242" t="s">
        <v>2154</v>
      </c>
      <c r="R1542" s="219">
        <f t="shared" si="24"/>
        <v>39619</v>
      </c>
    </row>
    <row r="1543" spans="1:18">
      <c r="A1543" s="208">
        <v>19002473</v>
      </c>
      <c r="B1543" s="209">
        <v>20002542</v>
      </c>
      <c r="C1543" s="210"/>
      <c r="D1543" s="210"/>
      <c r="E1543" s="251" t="s">
        <v>2147</v>
      </c>
      <c r="F1543" s="251" t="s">
        <v>2766</v>
      </c>
      <c r="G1543" s="231" t="s">
        <v>2149</v>
      </c>
      <c r="H1543" s="231" t="s">
        <v>2150</v>
      </c>
      <c r="I1543" s="232" t="s">
        <v>475</v>
      </c>
      <c r="J1543" s="233" t="s">
        <v>2749</v>
      </c>
      <c r="K1543" s="212" t="s">
        <v>2784</v>
      </c>
      <c r="L1543" s="214" t="s">
        <v>173</v>
      </c>
      <c r="M1543" s="215">
        <v>22752</v>
      </c>
      <c r="N1543" s="216">
        <v>24396</v>
      </c>
      <c r="O1543" s="217"/>
      <c r="P1543" s="217"/>
      <c r="Q1543" s="242" t="s">
        <v>2154</v>
      </c>
      <c r="R1543" s="219">
        <f t="shared" si="24"/>
        <v>11884</v>
      </c>
    </row>
    <row r="1544" spans="1:18">
      <c r="A1544" s="244">
        <v>19003062</v>
      </c>
      <c r="B1544" s="209">
        <v>20002543</v>
      </c>
      <c r="C1544" s="210"/>
      <c r="D1544" s="210"/>
      <c r="E1544" s="251" t="s">
        <v>2147</v>
      </c>
      <c r="F1544" s="251" t="s">
        <v>2766</v>
      </c>
      <c r="G1544" s="231" t="s">
        <v>2149</v>
      </c>
      <c r="H1544" s="231" t="s">
        <v>2150</v>
      </c>
      <c r="I1544" s="232" t="s">
        <v>475</v>
      </c>
      <c r="J1544" s="233" t="s">
        <v>2751</v>
      </c>
      <c r="K1544" s="212" t="s">
        <v>2785</v>
      </c>
      <c r="L1544" s="214" t="s">
        <v>173</v>
      </c>
      <c r="M1544" s="215">
        <v>40451</v>
      </c>
      <c r="N1544" s="216">
        <v>65064</v>
      </c>
      <c r="O1544" s="217"/>
      <c r="P1544" s="217"/>
      <c r="Q1544" s="242" t="s">
        <v>2154</v>
      </c>
      <c r="R1544" s="219">
        <f t="shared" si="24"/>
        <v>31695</v>
      </c>
    </row>
    <row r="1545" spans="1:18">
      <c r="A1545" s="208">
        <v>19002474</v>
      </c>
      <c r="B1545" s="209">
        <v>20002544</v>
      </c>
      <c r="C1545" s="210"/>
      <c r="D1545" s="210"/>
      <c r="E1545" s="251" t="s">
        <v>2147</v>
      </c>
      <c r="F1545" s="251" t="s">
        <v>2766</v>
      </c>
      <c r="G1545" s="231" t="s">
        <v>2149</v>
      </c>
      <c r="H1545" s="231" t="s">
        <v>2150</v>
      </c>
      <c r="I1545" s="232" t="s">
        <v>475</v>
      </c>
      <c r="J1545" s="233" t="s">
        <v>97</v>
      </c>
      <c r="K1545" s="212" t="s">
        <v>2786</v>
      </c>
      <c r="L1545" s="214" t="s">
        <v>173</v>
      </c>
      <c r="M1545" s="215">
        <v>136528</v>
      </c>
      <c r="N1545" s="216">
        <v>146399</v>
      </c>
      <c r="O1545" s="217"/>
      <c r="P1545" s="217"/>
      <c r="Q1545" s="242" t="s">
        <v>2154</v>
      </c>
      <c r="R1545" s="219">
        <f t="shared" si="24"/>
        <v>71316</v>
      </c>
    </row>
    <row r="1546" spans="1:18">
      <c r="A1546" s="208">
        <v>19002475</v>
      </c>
      <c r="B1546" s="209">
        <v>20002545</v>
      </c>
      <c r="C1546" s="210"/>
      <c r="D1546" s="210"/>
      <c r="E1546" s="251" t="s">
        <v>2147</v>
      </c>
      <c r="F1546" s="251" t="s">
        <v>2766</v>
      </c>
      <c r="G1546" s="231" t="s">
        <v>2149</v>
      </c>
      <c r="H1546" s="231" t="s">
        <v>2178</v>
      </c>
      <c r="I1546" s="232" t="s">
        <v>2178</v>
      </c>
      <c r="J1546" s="233" t="s">
        <v>2152</v>
      </c>
      <c r="K1546" s="212" t="s">
        <v>2787</v>
      </c>
      <c r="L1546" s="214" t="s">
        <v>173</v>
      </c>
      <c r="M1546" s="215">
        <v>118693</v>
      </c>
      <c r="N1546" s="216">
        <v>127887</v>
      </c>
      <c r="O1546" s="217"/>
      <c r="P1546" s="217"/>
      <c r="Q1546" s="242" t="s">
        <v>2154</v>
      </c>
      <c r="R1546" s="219">
        <f t="shared" si="24"/>
        <v>62298</v>
      </c>
    </row>
    <row r="1547" spans="1:18">
      <c r="A1547" s="208">
        <v>19002476</v>
      </c>
      <c r="B1547" s="209">
        <v>20002546</v>
      </c>
      <c r="C1547" s="210"/>
      <c r="D1547" s="210"/>
      <c r="E1547" s="251" t="s">
        <v>2147</v>
      </c>
      <c r="F1547" s="251" t="s">
        <v>2766</v>
      </c>
      <c r="G1547" s="231" t="s">
        <v>2149</v>
      </c>
      <c r="H1547" s="231" t="s">
        <v>2178</v>
      </c>
      <c r="I1547" s="232" t="s">
        <v>2178</v>
      </c>
      <c r="J1547" s="233" t="s">
        <v>2749</v>
      </c>
      <c r="K1547" s="212" t="s">
        <v>2788</v>
      </c>
      <c r="L1547" s="214" t="s">
        <v>173</v>
      </c>
      <c r="M1547" s="215">
        <v>35605</v>
      </c>
      <c r="N1547" s="216">
        <v>38363</v>
      </c>
      <c r="O1547" s="217"/>
      <c r="P1547" s="217"/>
      <c r="Q1547" s="242" t="s">
        <v>2154</v>
      </c>
      <c r="R1547" s="219">
        <f t="shared" si="24"/>
        <v>18688</v>
      </c>
    </row>
    <row r="1548" spans="1:18">
      <c r="A1548" s="244">
        <v>19003063</v>
      </c>
      <c r="B1548" s="209">
        <v>20002547</v>
      </c>
      <c r="C1548" s="210"/>
      <c r="D1548" s="210"/>
      <c r="E1548" s="251" t="s">
        <v>2147</v>
      </c>
      <c r="F1548" s="251" t="s">
        <v>2766</v>
      </c>
      <c r="G1548" s="231" t="s">
        <v>2149</v>
      </c>
      <c r="H1548" s="231" t="s">
        <v>2178</v>
      </c>
      <c r="I1548" s="232" t="s">
        <v>2178</v>
      </c>
      <c r="J1548" s="233" t="s">
        <v>2751</v>
      </c>
      <c r="K1548" s="212" t="s">
        <v>2789</v>
      </c>
      <c r="L1548" s="214" t="s">
        <v>173</v>
      </c>
      <c r="M1548" s="215">
        <v>63303</v>
      </c>
      <c r="N1548" s="216">
        <v>102308</v>
      </c>
      <c r="O1548" s="217"/>
      <c r="P1548" s="217"/>
      <c r="Q1548" s="242" t="s">
        <v>2154</v>
      </c>
      <c r="R1548" s="219">
        <f t="shared" si="24"/>
        <v>49838</v>
      </c>
    </row>
    <row r="1549" spans="1:18">
      <c r="A1549" s="208">
        <v>19002477</v>
      </c>
      <c r="B1549" s="209">
        <v>20002548</v>
      </c>
      <c r="C1549" s="210"/>
      <c r="D1549" s="210"/>
      <c r="E1549" s="251" t="s">
        <v>2147</v>
      </c>
      <c r="F1549" s="251" t="s">
        <v>2766</v>
      </c>
      <c r="G1549" s="231" t="s">
        <v>2149</v>
      </c>
      <c r="H1549" s="231" t="s">
        <v>2178</v>
      </c>
      <c r="I1549" s="232" t="s">
        <v>2178</v>
      </c>
      <c r="J1549" s="233" t="s">
        <v>97</v>
      </c>
      <c r="K1549" s="212" t="s">
        <v>2790</v>
      </c>
      <c r="L1549" s="214" t="s">
        <v>173</v>
      </c>
      <c r="M1549" s="215">
        <v>213651</v>
      </c>
      <c r="N1549" s="216">
        <v>230202</v>
      </c>
      <c r="O1549" s="217"/>
      <c r="P1549" s="217"/>
      <c r="Q1549" s="242" t="s">
        <v>2154</v>
      </c>
      <c r="R1549" s="219">
        <f t="shared" si="24"/>
        <v>112140</v>
      </c>
    </row>
    <row r="1550" spans="1:18">
      <c r="A1550" s="208">
        <v>19002478</v>
      </c>
      <c r="B1550" s="209">
        <v>20002549</v>
      </c>
      <c r="C1550" s="210"/>
      <c r="D1550" s="210"/>
      <c r="E1550" s="251" t="s">
        <v>2147</v>
      </c>
      <c r="F1550" s="251" t="s">
        <v>2766</v>
      </c>
      <c r="G1550" s="231" t="s">
        <v>2149</v>
      </c>
      <c r="H1550" s="231" t="s">
        <v>2178</v>
      </c>
      <c r="I1550" s="232" t="s">
        <v>963</v>
      </c>
      <c r="J1550" s="233" t="s">
        <v>2152</v>
      </c>
      <c r="K1550" s="212" t="s">
        <v>2791</v>
      </c>
      <c r="L1550" s="214" t="s">
        <v>173</v>
      </c>
      <c r="M1550" s="215">
        <v>41458</v>
      </c>
      <c r="N1550" s="216">
        <v>44217</v>
      </c>
      <c r="O1550" s="217"/>
      <c r="P1550" s="217"/>
      <c r="Q1550" s="242" t="s">
        <v>2154</v>
      </c>
      <c r="R1550" s="219">
        <f t="shared" si="24"/>
        <v>21539</v>
      </c>
    </row>
    <row r="1551" spans="1:18">
      <c r="A1551" s="208">
        <v>19002479</v>
      </c>
      <c r="B1551" s="209">
        <v>20002550</v>
      </c>
      <c r="C1551" s="210"/>
      <c r="D1551" s="210"/>
      <c r="E1551" s="251" t="s">
        <v>2147</v>
      </c>
      <c r="F1551" s="251" t="s">
        <v>2766</v>
      </c>
      <c r="G1551" s="231" t="s">
        <v>2149</v>
      </c>
      <c r="H1551" s="231" t="s">
        <v>2178</v>
      </c>
      <c r="I1551" s="232" t="s">
        <v>963</v>
      </c>
      <c r="J1551" s="233" t="s">
        <v>2749</v>
      </c>
      <c r="K1551" s="212" t="s">
        <v>2792</v>
      </c>
      <c r="L1551" s="214" t="s">
        <v>173</v>
      </c>
      <c r="M1551" s="215">
        <v>12433</v>
      </c>
      <c r="N1551" s="216">
        <v>13262</v>
      </c>
      <c r="O1551" s="217"/>
      <c r="P1551" s="217"/>
      <c r="Q1551" s="242" t="s">
        <v>2154</v>
      </c>
      <c r="R1551" s="219">
        <f t="shared" si="24"/>
        <v>6460</v>
      </c>
    </row>
    <row r="1552" spans="1:18">
      <c r="A1552" s="244">
        <v>19003064</v>
      </c>
      <c r="B1552" s="209">
        <v>20002551</v>
      </c>
      <c r="C1552" s="210"/>
      <c r="D1552" s="210"/>
      <c r="E1552" s="251" t="s">
        <v>2147</v>
      </c>
      <c r="F1552" s="251" t="s">
        <v>2766</v>
      </c>
      <c r="G1552" s="231" t="s">
        <v>2149</v>
      </c>
      <c r="H1552" s="231" t="s">
        <v>2178</v>
      </c>
      <c r="I1552" s="232" t="s">
        <v>963</v>
      </c>
      <c r="J1552" s="233" t="s">
        <v>2751</v>
      </c>
      <c r="K1552" s="212" t="s">
        <v>2793</v>
      </c>
      <c r="L1552" s="214" t="s">
        <v>173</v>
      </c>
      <c r="M1552" s="215">
        <v>22110</v>
      </c>
      <c r="N1552" s="216">
        <v>35373</v>
      </c>
      <c r="O1552" s="217"/>
      <c r="P1552" s="217"/>
      <c r="Q1552" s="242" t="s">
        <v>2154</v>
      </c>
      <c r="R1552" s="219">
        <f t="shared" si="24"/>
        <v>17231</v>
      </c>
    </row>
    <row r="1553" spans="1:18">
      <c r="A1553" s="208">
        <v>19002480</v>
      </c>
      <c r="B1553" s="209">
        <v>20002552</v>
      </c>
      <c r="C1553" s="210"/>
      <c r="D1553" s="210"/>
      <c r="E1553" s="251" t="s">
        <v>2147</v>
      </c>
      <c r="F1553" s="251" t="s">
        <v>2766</v>
      </c>
      <c r="G1553" s="231" t="s">
        <v>2149</v>
      </c>
      <c r="H1553" s="231" t="s">
        <v>2178</v>
      </c>
      <c r="I1553" s="232" t="s">
        <v>963</v>
      </c>
      <c r="J1553" s="233" t="s">
        <v>97</v>
      </c>
      <c r="K1553" s="212" t="s">
        <v>2794</v>
      </c>
      <c r="L1553" s="214" t="s">
        <v>173</v>
      </c>
      <c r="M1553" s="215">
        <v>45601</v>
      </c>
      <c r="N1553" s="216">
        <v>48638</v>
      </c>
      <c r="O1553" s="217"/>
      <c r="P1553" s="217"/>
      <c r="Q1553" s="242" t="s">
        <v>2154</v>
      </c>
      <c r="R1553" s="219">
        <f t="shared" si="24"/>
        <v>23693</v>
      </c>
    </row>
    <row r="1554" spans="1:18">
      <c r="A1554" s="208">
        <v>19002481</v>
      </c>
      <c r="B1554" s="209">
        <v>20002553</v>
      </c>
      <c r="C1554" s="210"/>
      <c r="D1554" s="210"/>
      <c r="E1554" s="251" t="s">
        <v>2147</v>
      </c>
      <c r="F1554" s="251" t="s">
        <v>2766</v>
      </c>
      <c r="G1554" s="231" t="s">
        <v>2149</v>
      </c>
      <c r="H1554" s="231" t="s">
        <v>2178</v>
      </c>
      <c r="I1554" s="232" t="s">
        <v>2187</v>
      </c>
      <c r="J1554" s="233" t="s">
        <v>2152</v>
      </c>
      <c r="K1554" s="212" t="s">
        <v>2795</v>
      </c>
      <c r="L1554" s="214" t="s">
        <v>173</v>
      </c>
      <c r="M1554" s="215">
        <v>31931</v>
      </c>
      <c r="N1554" s="216">
        <v>35883</v>
      </c>
      <c r="O1554" s="217"/>
      <c r="P1554" s="217"/>
      <c r="Q1554" s="242" t="s">
        <v>2154</v>
      </c>
      <c r="R1554" s="219">
        <f t="shared" si="24"/>
        <v>17480</v>
      </c>
    </row>
    <row r="1555" spans="1:18">
      <c r="A1555" s="208">
        <v>19002482</v>
      </c>
      <c r="B1555" s="209">
        <v>20002554</v>
      </c>
      <c r="C1555" s="210"/>
      <c r="D1555" s="210"/>
      <c r="E1555" s="251" t="s">
        <v>2147</v>
      </c>
      <c r="F1555" s="251" t="s">
        <v>2766</v>
      </c>
      <c r="G1555" s="231" t="s">
        <v>2149</v>
      </c>
      <c r="H1555" s="231" t="s">
        <v>2178</v>
      </c>
      <c r="I1555" s="232" t="s">
        <v>2187</v>
      </c>
      <c r="J1555" s="233" t="s">
        <v>2749</v>
      </c>
      <c r="K1555" s="212" t="s">
        <v>2796</v>
      </c>
      <c r="L1555" s="214" t="s">
        <v>173</v>
      </c>
      <c r="M1555" s="215">
        <v>9576</v>
      </c>
      <c r="N1555" s="216">
        <v>10764</v>
      </c>
      <c r="O1555" s="217"/>
      <c r="P1555" s="217"/>
      <c r="Q1555" s="242" t="s">
        <v>2154</v>
      </c>
      <c r="R1555" s="219">
        <f t="shared" si="24"/>
        <v>5243</v>
      </c>
    </row>
    <row r="1556" spans="1:18">
      <c r="A1556" s="244">
        <v>19003065</v>
      </c>
      <c r="B1556" s="209">
        <v>20002555</v>
      </c>
      <c r="C1556" s="210"/>
      <c r="D1556" s="210"/>
      <c r="E1556" s="251" t="s">
        <v>2147</v>
      </c>
      <c r="F1556" s="251" t="s">
        <v>2766</v>
      </c>
      <c r="G1556" s="231" t="s">
        <v>2149</v>
      </c>
      <c r="H1556" s="231" t="s">
        <v>2178</v>
      </c>
      <c r="I1556" s="232" t="s">
        <v>2187</v>
      </c>
      <c r="J1556" s="233" t="s">
        <v>2751</v>
      </c>
      <c r="K1556" s="212" t="s">
        <v>2797</v>
      </c>
      <c r="L1556" s="214" t="s">
        <v>173</v>
      </c>
      <c r="M1556" s="215">
        <v>25546</v>
      </c>
      <c r="N1556" s="216">
        <v>28707</v>
      </c>
      <c r="O1556" s="217"/>
      <c r="P1556" s="217"/>
      <c r="Q1556" s="242" t="s">
        <v>2154</v>
      </c>
      <c r="R1556" s="219">
        <f t="shared" si="24"/>
        <v>13984</v>
      </c>
    </row>
    <row r="1557" spans="1:18">
      <c r="A1557" s="208">
        <v>19002483</v>
      </c>
      <c r="B1557" s="209">
        <v>20002556</v>
      </c>
      <c r="C1557" s="210"/>
      <c r="D1557" s="210"/>
      <c r="E1557" s="251" t="s">
        <v>2147</v>
      </c>
      <c r="F1557" s="251" t="s">
        <v>2766</v>
      </c>
      <c r="G1557" s="231" t="s">
        <v>2149</v>
      </c>
      <c r="H1557" s="231" t="s">
        <v>2178</v>
      </c>
      <c r="I1557" s="232" t="s">
        <v>2187</v>
      </c>
      <c r="J1557" s="233" t="s">
        <v>97</v>
      </c>
      <c r="K1557" s="212" t="s">
        <v>2798</v>
      </c>
      <c r="L1557" s="214" t="s">
        <v>173</v>
      </c>
      <c r="M1557" s="215">
        <v>57481</v>
      </c>
      <c r="N1557" s="216">
        <v>64593</v>
      </c>
      <c r="O1557" s="217"/>
      <c r="P1557" s="217"/>
      <c r="Q1557" s="242" t="s">
        <v>2154</v>
      </c>
      <c r="R1557" s="219">
        <f t="shared" si="24"/>
        <v>31465</v>
      </c>
    </row>
    <row r="1558" spans="1:18">
      <c r="A1558" s="208">
        <v>19002484</v>
      </c>
      <c r="B1558" s="209">
        <v>20002557</v>
      </c>
      <c r="C1558" s="210"/>
      <c r="D1558" s="210"/>
      <c r="E1558" s="251" t="s">
        <v>2147</v>
      </c>
      <c r="F1558" s="251" t="s">
        <v>2766</v>
      </c>
      <c r="G1558" s="231" t="s">
        <v>2149</v>
      </c>
      <c r="H1558" s="231" t="s">
        <v>2178</v>
      </c>
      <c r="I1558" s="232" t="s">
        <v>2192</v>
      </c>
      <c r="J1558" s="233" t="s">
        <v>2152</v>
      </c>
      <c r="K1558" s="212" t="s">
        <v>2799</v>
      </c>
      <c r="L1558" s="214" t="s">
        <v>173</v>
      </c>
      <c r="M1558" s="215">
        <v>45602</v>
      </c>
      <c r="N1558" s="216">
        <v>48641</v>
      </c>
      <c r="O1558" s="217"/>
      <c r="P1558" s="217"/>
      <c r="Q1558" s="242" t="s">
        <v>2154</v>
      </c>
      <c r="R1558" s="219">
        <f t="shared" si="24"/>
        <v>23694</v>
      </c>
    </row>
    <row r="1559" spans="1:18">
      <c r="A1559" s="208">
        <v>19002485</v>
      </c>
      <c r="B1559" s="209">
        <v>20002558</v>
      </c>
      <c r="C1559" s="210"/>
      <c r="D1559" s="210"/>
      <c r="E1559" s="251" t="s">
        <v>2147</v>
      </c>
      <c r="F1559" s="251" t="s">
        <v>2766</v>
      </c>
      <c r="G1559" s="231" t="s">
        <v>2149</v>
      </c>
      <c r="H1559" s="231" t="s">
        <v>2178</v>
      </c>
      <c r="I1559" s="232" t="s">
        <v>2192</v>
      </c>
      <c r="J1559" s="233" t="s">
        <v>2749</v>
      </c>
      <c r="K1559" s="212" t="s">
        <v>2800</v>
      </c>
      <c r="L1559" s="214" t="s">
        <v>173</v>
      </c>
      <c r="M1559" s="215">
        <v>22798</v>
      </c>
      <c r="N1559" s="216">
        <v>24318</v>
      </c>
      <c r="O1559" s="217"/>
      <c r="P1559" s="217"/>
      <c r="Q1559" s="242" t="s">
        <v>2154</v>
      </c>
      <c r="R1559" s="219">
        <f t="shared" si="24"/>
        <v>11846</v>
      </c>
    </row>
    <row r="1560" spans="1:18">
      <c r="A1560" s="244">
        <v>19003066</v>
      </c>
      <c r="B1560" s="209">
        <v>20002559</v>
      </c>
      <c r="C1560" s="210"/>
      <c r="D1560" s="210"/>
      <c r="E1560" s="251" t="s">
        <v>2147</v>
      </c>
      <c r="F1560" s="251" t="s">
        <v>2766</v>
      </c>
      <c r="G1560" s="231" t="s">
        <v>2149</v>
      </c>
      <c r="H1560" s="231" t="s">
        <v>2178</v>
      </c>
      <c r="I1560" s="232" t="s">
        <v>2192</v>
      </c>
      <c r="J1560" s="233" t="s">
        <v>2751</v>
      </c>
      <c r="K1560" s="212" t="s">
        <v>2801</v>
      </c>
      <c r="L1560" s="214" t="s">
        <v>173</v>
      </c>
      <c r="M1560" s="215">
        <v>24320</v>
      </c>
      <c r="N1560" s="216">
        <v>38912</v>
      </c>
      <c r="O1560" s="217"/>
      <c r="P1560" s="217"/>
      <c r="Q1560" s="242" t="s">
        <v>2154</v>
      </c>
      <c r="R1560" s="219">
        <f t="shared" si="24"/>
        <v>18955</v>
      </c>
    </row>
    <row r="1561" spans="1:18">
      <c r="A1561" s="208">
        <v>19002486</v>
      </c>
      <c r="B1561" s="209">
        <v>20002560</v>
      </c>
      <c r="C1561" s="210"/>
      <c r="D1561" s="210"/>
      <c r="E1561" s="251" t="s">
        <v>2147</v>
      </c>
      <c r="F1561" s="251" t="s">
        <v>2766</v>
      </c>
      <c r="G1561" s="231" t="s">
        <v>2149</v>
      </c>
      <c r="H1561" s="231" t="s">
        <v>2178</v>
      </c>
      <c r="I1561" s="232" t="s">
        <v>2192</v>
      </c>
      <c r="J1561" s="233" t="s">
        <v>97</v>
      </c>
      <c r="K1561" s="212" t="s">
        <v>2802</v>
      </c>
      <c r="L1561" s="214" t="s">
        <v>173</v>
      </c>
      <c r="M1561" s="215">
        <v>82090</v>
      </c>
      <c r="N1561" s="216">
        <v>87555</v>
      </c>
      <c r="O1561" s="217"/>
      <c r="P1561" s="217"/>
      <c r="Q1561" s="242" t="s">
        <v>2154</v>
      </c>
      <c r="R1561" s="219">
        <f t="shared" si="24"/>
        <v>42651</v>
      </c>
    </row>
    <row r="1562" spans="1:18">
      <c r="A1562" s="208">
        <v>19002487</v>
      </c>
      <c r="B1562" s="209">
        <v>20002561</v>
      </c>
      <c r="C1562" s="210"/>
      <c r="D1562" s="210"/>
      <c r="E1562" s="251" t="s">
        <v>2147</v>
      </c>
      <c r="F1562" s="251" t="s">
        <v>2766</v>
      </c>
      <c r="G1562" s="231" t="s">
        <v>2149</v>
      </c>
      <c r="H1562" s="231" t="s">
        <v>2178</v>
      </c>
      <c r="I1562" s="232" t="s">
        <v>2197</v>
      </c>
      <c r="J1562" s="233" t="s">
        <v>2152</v>
      </c>
      <c r="K1562" s="212" t="s">
        <v>2803</v>
      </c>
      <c r="L1562" s="214" t="s">
        <v>173</v>
      </c>
      <c r="M1562" s="215">
        <v>342513</v>
      </c>
      <c r="N1562" s="216">
        <v>378558</v>
      </c>
      <c r="O1562" s="217"/>
      <c r="P1562" s="217"/>
      <c r="Q1562" s="242" t="s">
        <v>2154</v>
      </c>
      <c r="R1562" s="219">
        <f t="shared" si="24"/>
        <v>184410</v>
      </c>
    </row>
    <row r="1563" spans="1:18">
      <c r="A1563" s="208">
        <v>19002488</v>
      </c>
      <c r="B1563" s="209">
        <v>20002562</v>
      </c>
      <c r="C1563" s="210"/>
      <c r="D1563" s="210"/>
      <c r="E1563" s="251" t="s">
        <v>2147</v>
      </c>
      <c r="F1563" s="251" t="s">
        <v>2766</v>
      </c>
      <c r="G1563" s="231" t="s">
        <v>2149</v>
      </c>
      <c r="H1563" s="231" t="s">
        <v>2178</v>
      </c>
      <c r="I1563" s="232" t="s">
        <v>2197</v>
      </c>
      <c r="J1563" s="233" t="s">
        <v>2749</v>
      </c>
      <c r="K1563" s="212" t="s">
        <v>2804</v>
      </c>
      <c r="L1563" s="214" t="s">
        <v>173</v>
      </c>
      <c r="M1563" s="215">
        <v>102749</v>
      </c>
      <c r="N1563" s="216">
        <v>113565</v>
      </c>
      <c r="O1563" s="217"/>
      <c r="P1563" s="217"/>
      <c r="Q1563" s="242" t="s">
        <v>2154</v>
      </c>
      <c r="R1563" s="219">
        <f t="shared" si="24"/>
        <v>55322</v>
      </c>
    </row>
    <row r="1564" spans="1:18">
      <c r="A1564" s="244">
        <v>19003067</v>
      </c>
      <c r="B1564" s="209">
        <v>20002563</v>
      </c>
      <c r="C1564" s="210"/>
      <c r="D1564" s="210"/>
      <c r="E1564" s="251" t="s">
        <v>2147</v>
      </c>
      <c r="F1564" s="251" t="s">
        <v>2766</v>
      </c>
      <c r="G1564" s="231" t="s">
        <v>2149</v>
      </c>
      <c r="H1564" s="231" t="s">
        <v>2178</v>
      </c>
      <c r="I1564" s="232" t="s">
        <v>2197</v>
      </c>
      <c r="J1564" s="233" t="s">
        <v>2751</v>
      </c>
      <c r="K1564" s="212" t="s">
        <v>2805</v>
      </c>
      <c r="L1564" s="214" t="s">
        <v>173</v>
      </c>
      <c r="M1564" s="215">
        <v>274009</v>
      </c>
      <c r="N1564" s="216">
        <v>302846</v>
      </c>
      <c r="O1564" s="217"/>
      <c r="P1564" s="217"/>
      <c r="Q1564" s="242" t="s">
        <v>2154</v>
      </c>
      <c r="R1564" s="219">
        <f t="shared" si="24"/>
        <v>147528</v>
      </c>
    </row>
    <row r="1565" spans="1:18">
      <c r="A1565" s="208">
        <v>19002489</v>
      </c>
      <c r="B1565" s="209">
        <v>20002564</v>
      </c>
      <c r="C1565" s="210"/>
      <c r="D1565" s="210"/>
      <c r="E1565" s="251" t="s">
        <v>2147</v>
      </c>
      <c r="F1565" s="251" t="s">
        <v>2766</v>
      </c>
      <c r="G1565" s="231" t="s">
        <v>2149</v>
      </c>
      <c r="H1565" s="231" t="s">
        <v>2178</v>
      </c>
      <c r="I1565" s="232" t="s">
        <v>2197</v>
      </c>
      <c r="J1565" s="233" t="s">
        <v>97</v>
      </c>
      <c r="K1565" s="212" t="s">
        <v>2806</v>
      </c>
      <c r="L1565" s="214" t="s">
        <v>173</v>
      </c>
      <c r="M1565" s="215">
        <v>616526</v>
      </c>
      <c r="N1565" s="216">
        <v>681407</v>
      </c>
      <c r="O1565" s="217"/>
      <c r="P1565" s="217"/>
      <c r="Q1565" s="242" t="s">
        <v>2154</v>
      </c>
      <c r="R1565" s="219">
        <f t="shared" si="24"/>
        <v>331940</v>
      </c>
    </row>
    <row r="1566" spans="1:18">
      <c r="A1566" s="208">
        <v>19002490</v>
      </c>
      <c r="B1566" s="209">
        <v>20002565</v>
      </c>
      <c r="C1566" s="210"/>
      <c r="D1566" s="210"/>
      <c r="E1566" s="251" t="s">
        <v>2147</v>
      </c>
      <c r="F1566" s="251" t="s">
        <v>2766</v>
      </c>
      <c r="G1566" s="231" t="s">
        <v>2149</v>
      </c>
      <c r="H1566" s="231" t="s">
        <v>2202</v>
      </c>
      <c r="I1566" s="232" t="s">
        <v>2203</v>
      </c>
      <c r="J1566" s="233" t="s">
        <v>2152</v>
      </c>
      <c r="K1566" s="212" t="s">
        <v>2807</v>
      </c>
      <c r="L1566" s="214" t="s">
        <v>173</v>
      </c>
      <c r="M1566" s="215">
        <v>1074508</v>
      </c>
      <c r="N1566" s="216">
        <v>1188788</v>
      </c>
      <c r="O1566" s="217"/>
      <c r="P1566" s="217"/>
      <c r="Q1566" s="242" t="s">
        <v>2154</v>
      </c>
      <c r="R1566" s="219">
        <f t="shared" si="24"/>
        <v>579106</v>
      </c>
    </row>
    <row r="1567" spans="1:18">
      <c r="A1567" s="208">
        <v>19002491</v>
      </c>
      <c r="B1567" s="209">
        <v>20002566</v>
      </c>
      <c r="C1567" s="210"/>
      <c r="D1567" s="210"/>
      <c r="E1567" s="251" t="s">
        <v>2147</v>
      </c>
      <c r="F1567" s="251" t="s">
        <v>2766</v>
      </c>
      <c r="G1567" s="231" t="s">
        <v>2149</v>
      </c>
      <c r="H1567" s="231" t="s">
        <v>2202</v>
      </c>
      <c r="I1567" s="232" t="s">
        <v>2203</v>
      </c>
      <c r="J1567" s="233" t="s">
        <v>2749</v>
      </c>
      <c r="K1567" s="212" t="s">
        <v>2808</v>
      </c>
      <c r="L1567" s="214" t="s">
        <v>173</v>
      </c>
      <c r="M1567" s="215">
        <v>322350</v>
      </c>
      <c r="N1567" s="216">
        <v>356633</v>
      </c>
      <c r="O1567" s="217"/>
      <c r="P1567" s="217"/>
      <c r="Q1567" s="242" t="s">
        <v>2154</v>
      </c>
      <c r="R1567" s="219">
        <f t="shared" si="24"/>
        <v>173730</v>
      </c>
    </row>
    <row r="1568" spans="1:18">
      <c r="A1568" s="244">
        <v>19003068</v>
      </c>
      <c r="B1568" s="209">
        <v>20002567</v>
      </c>
      <c r="C1568" s="210"/>
      <c r="D1568" s="210"/>
      <c r="E1568" s="251" t="s">
        <v>2147</v>
      </c>
      <c r="F1568" s="251" t="s">
        <v>2766</v>
      </c>
      <c r="G1568" s="231" t="s">
        <v>2149</v>
      </c>
      <c r="H1568" s="231" t="s">
        <v>2202</v>
      </c>
      <c r="I1568" s="232" t="s">
        <v>2203</v>
      </c>
      <c r="J1568" s="233" t="s">
        <v>2751</v>
      </c>
      <c r="K1568" s="212" t="s">
        <v>2809</v>
      </c>
      <c r="L1568" s="214" t="s">
        <v>173</v>
      </c>
      <c r="M1568" s="215">
        <v>573073</v>
      </c>
      <c r="N1568" s="216">
        <v>951032</v>
      </c>
      <c r="O1568" s="217"/>
      <c r="P1568" s="217"/>
      <c r="Q1568" s="242" t="s">
        <v>2154</v>
      </c>
      <c r="R1568" s="219">
        <f t="shared" si="24"/>
        <v>463285</v>
      </c>
    </row>
    <row r="1569" spans="1:18">
      <c r="A1569" s="208">
        <v>19002492</v>
      </c>
      <c r="B1569" s="209">
        <v>20002568</v>
      </c>
      <c r="C1569" s="210"/>
      <c r="D1569" s="210"/>
      <c r="E1569" s="251" t="s">
        <v>2147</v>
      </c>
      <c r="F1569" s="251" t="s">
        <v>2766</v>
      </c>
      <c r="G1569" s="231" t="s">
        <v>2149</v>
      </c>
      <c r="H1569" s="231" t="s">
        <v>2202</v>
      </c>
      <c r="I1569" s="232" t="s">
        <v>2203</v>
      </c>
      <c r="J1569" s="233" t="s">
        <v>97</v>
      </c>
      <c r="K1569" s="212" t="s">
        <v>2810</v>
      </c>
      <c r="L1569" s="214" t="s">
        <v>173</v>
      </c>
      <c r="M1569" s="215">
        <v>1934125</v>
      </c>
      <c r="N1569" s="216">
        <v>2139828</v>
      </c>
      <c r="O1569" s="217"/>
      <c r="P1569" s="217"/>
      <c r="Q1569" s="242" t="s">
        <v>2154</v>
      </c>
      <c r="R1569" s="219">
        <f t="shared" si="24"/>
        <v>1042395</v>
      </c>
    </row>
    <row r="1570" spans="1:18">
      <c r="A1570" s="208">
        <v>19002493</v>
      </c>
      <c r="B1570" s="209">
        <v>20002569</v>
      </c>
      <c r="C1570" s="210"/>
      <c r="D1570" s="210"/>
      <c r="E1570" s="251" t="s">
        <v>2147</v>
      </c>
      <c r="F1570" s="251" t="s">
        <v>2766</v>
      </c>
      <c r="G1570" s="231" t="s">
        <v>2149</v>
      </c>
      <c r="H1570" s="231" t="s">
        <v>2202</v>
      </c>
      <c r="I1570" s="232" t="s">
        <v>2208</v>
      </c>
      <c r="J1570" s="233" t="s">
        <v>2152</v>
      </c>
      <c r="K1570" s="212" t="s">
        <v>2811</v>
      </c>
      <c r="L1570" s="214" t="s">
        <v>173</v>
      </c>
      <c r="M1570" s="215">
        <v>155599</v>
      </c>
      <c r="N1570" s="216">
        <v>172520</v>
      </c>
      <c r="O1570" s="217"/>
      <c r="P1570" s="217"/>
      <c r="Q1570" s="242" t="s">
        <v>2154</v>
      </c>
      <c r="R1570" s="219">
        <f t="shared" si="24"/>
        <v>84041</v>
      </c>
    </row>
    <row r="1571" spans="1:18">
      <c r="A1571" s="208">
        <v>19002494</v>
      </c>
      <c r="B1571" s="209">
        <v>20002570</v>
      </c>
      <c r="C1571" s="210"/>
      <c r="D1571" s="210"/>
      <c r="E1571" s="251" t="s">
        <v>2147</v>
      </c>
      <c r="F1571" s="251" t="s">
        <v>2766</v>
      </c>
      <c r="G1571" s="231" t="s">
        <v>2149</v>
      </c>
      <c r="H1571" s="231" t="s">
        <v>2202</v>
      </c>
      <c r="I1571" s="232" t="s">
        <v>2208</v>
      </c>
      <c r="J1571" s="233" t="s">
        <v>2749</v>
      </c>
      <c r="K1571" s="212" t="s">
        <v>2812</v>
      </c>
      <c r="L1571" s="214" t="s">
        <v>173</v>
      </c>
      <c r="M1571" s="215">
        <v>46676</v>
      </c>
      <c r="N1571" s="216">
        <v>51753</v>
      </c>
      <c r="O1571" s="217"/>
      <c r="P1571" s="217"/>
      <c r="Q1571" s="242" t="s">
        <v>2154</v>
      </c>
      <c r="R1571" s="219">
        <f t="shared" si="24"/>
        <v>25210</v>
      </c>
    </row>
    <row r="1572" spans="1:18">
      <c r="A1572" s="244">
        <v>19003069</v>
      </c>
      <c r="B1572" s="209">
        <v>20002571</v>
      </c>
      <c r="C1572" s="210"/>
      <c r="D1572" s="210"/>
      <c r="E1572" s="251" t="s">
        <v>2147</v>
      </c>
      <c r="F1572" s="251" t="s">
        <v>2766</v>
      </c>
      <c r="G1572" s="231" t="s">
        <v>2149</v>
      </c>
      <c r="H1572" s="231" t="s">
        <v>2202</v>
      </c>
      <c r="I1572" s="232" t="s">
        <v>2208</v>
      </c>
      <c r="J1572" s="233" t="s">
        <v>2751</v>
      </c>
      <c r="K1572" s="212" t="s">
        <v>2813</v>
      </c>
      <c r="L1572" s="214" t="s">
        <v>173</v>
      </c>
      <c r="M1572" s="215">
        <v>82984</v>
      </c>
      <c r="N1572" s="216">
        <v>138014</v>
      </c>
      <c r="O1572" s="217"/>
      <c r="P1572" s="217"/>
      <c r="Q1572" s="242" t="s">
        <v>2154</v>
      </c>
      <c r="R1572" s="219">
        <f t="shared" si="24"/>
        <v>67232</v>
      </c>
    </row>
    <row r="1573" spans="1:18">
      <c r="A1573" s="208">
        <v>19002495</v>
      </c>
      <c r="B1573" s="209">
        <v>20002572</v>
      </c>
      <c r="C1573" s="210"/>
      <c r="D1573" s="210"/>
      <c r="E1573" s="251" t="s">
        <v>2147</v>
      </c>
      <c r="F1573" s="251" t="s">
        <v>2766</v>
      </c>
      <c r="G1573" s="231" t="s">
        <v>2149</v>
      </c>
      <c r="H1573" s="231" t="s">
        <v>2202</v>
      </c>
      <c r="I1573" s="232" t="s">
        <v>2208</v>
      </c>
      <c r="J1573" s="233" t="s">
        <v>97</v>
      </c>
      <c r="K1573" s="212" t="s">
        <v>2814</v>
      </c>
      <c r="L1573" s="214" t="s">
        <v>173</v>
      </c>
      <c r="M1573" s="215">
        <v>280086</v>
      </c>
      <c r="N1573" s="216">
        <v>310539</v>
      </c>
      <c r="O1573" s="217"/>
      <c r="P1573" s="217"/>
      <c r="Q1573" s="242" t="s">
        <v>2154</v>
      </c>
      <c r="R1573" s="219">
        <f t="shared" si="24"/>
        <v>151275</v>
      </c>
    </row>
    <row r="1574" spans="1:18">
      <c r="A1574" s="208">
        <v>19002496</v>
      </c>
      <c r="B1574" s="209">
        <v>20002573</v>
      </c>
      <c r="C1574" s="210"/>
      <c r="D1574" s="210"/>
      <c r="E1574" s="251" t="s">
        <v>2147</v>
      </c>
      <c r="F1574" s="251" t="s">
        <v>2766</v>
      </c>
      <c r="G1574" s="231" t="s">
        <v>2149</v>
      </c>
      <c r="H1574" s="231" t="s">
        <v>2202</v>
      </c>
      <c r="I1574" s="232" t="s">
        <v>2213</v>
      </c>
      <c r="J1574" s="233" t="s">
        <v>2152</v>
      </c>
      <c r="K1574" s="212" t="s">
        <v>2815</v>
      </c>
      <c r="L1574" s="214" t="s">
        <v>173</v>
      </c>
      <c r="M1574" s="215">
        <v>325605</v>
      </c>
      <c r="N1574" s="216">
        <v>359894</v>
      </c>
      <c r="O1574" s="217"/>
      <c r="P1574" s="217"/>
      <c r="Q1574" s="242" t="s">
        <v>2154</v>
      </c>
      <c r="R1574" s="219">
        <f t="shared" si="24"/>
        <v>175318</v>
      </c>
    </row>
    <row r="1575" spans="1:18">
      <c r="A1575" s="208">
        <v>19002497</v>
      </c>
      <c r="B1575" s="209">
        <v>20002574</v>
      </c>
      <c r="C1575" s="210"/>
      <c r="D1575" s="210"/>
      <c r="E1575" s="251" t="s">
        <v>2147</v>
      </c>
      <c r="F1575" s="251" t="s">
        <v>2766</v>
      </c>
      <c r="G1575" s="231" t="s">
        <v>2149</v>
      </c>
      <c r="H1575" s="231" t="s">
        <v>2202</v>
      </c>
      <c r="I1575" s="232" t="s">
        <v>2213</v>
      </c>
      <c r="J1575" s="233" t="s">
        <v>2749</v>
      </c>
      <c r="K1575" s="212" t="s">
        <v>2816</v>
      </c>
      <c r="L1575" s="214" t="s">
        <v>173</v>
      </c>
      <c r="M1575" s="215">
        <v>97675</v>
      </c>
      <c r="N1575" s="216">
        <v>107964</v>
      </c>
      <c r="O1575" s="217"/>
      <c r="P1575" s="217"/>
      <c r="Q1575" s="242" t="s">
        <v>2154</v>
      </c>
      <c r="R1575" s="219">
        <f t="shared" si="24"/>
        <v>52593</v>
      </c>
    </row>
    <row r="1576" spans="1:18">
      <c r="A1576" s="244">
        <v>19003070</v>
      </c>
      <c r="B1576" s="209">
        <v>20002575</v>
      </c>
      <c r="C1576" s="210"/>
      <c r="D1576" s="210"/>
      <c r="E1576" s="251" t="s">
        <v>2147</v>
      </c>
      <c r="F1576" s="251" t="s">
        <v>2766</v>
      </c>
      <c r="G1576" s="231" t="s">
        <v>2149</v>
      </c>
      <c r="H1576" s="231" t="s">
        <v>2202</v>
      </c>
      <c r="I1576" s="232" t="s">
        <v>2213</v>
      </c>
      <c r="J1576" s="233" t="s">
        <v>2751</v>
      </c>
      <c r="K1576" s="212" t="s">
        <v>2817</v>
      </c>
      <c r="L1576" s="214" t="s">
        <v>173</v>
      </c>
      <c r="M1576" s="215">
        <v>173657</v>
      </c>
      <c r="N1576" s="216">
        <v>287913</v>
      </c>
      <c r="O1576" s="217"/>
      <c r="P1576" s="217"/>
      <c r="Q1576" s="242" t="s">
        <v>2154</v>
      </c>
      <c r="R1576" s="219">
        <f t="shared" si="24"/>
        <v>140253</v>
      </c>
    </row>
    <row r="1577" spans="1:18">
      <c r="A1577" s="208">
        <v>19002498</v>
      </c>
      <c r="B1577" s="209">
        <v>20002576</v>
      </c>
      <c r="C1577" s="210"/>
      <c r="D1577" s="210"/>
      <c r="E1577" s="251" t="s">
        <v>2147</v>
      </c>
      <c r="F1577" s="251" t="s">
        <v>2766</v>
      </c>
      <c r="G1577" s="231" t="s">
        <v>2149</v>
      </c>
      <c r="H1577" s="231" t="s">
        <v>2202</v>
      </c>
      <c r="I1577" s="232" t="s">
        <v>2213</v>
      </c>
      <c r="J1577" s="233" t="s">
        <v>97</v>
      </c>
      <c r="K1577" s="212" t="s">
        <v>2818</v>
      </c>
      <c r="L1577" s="214" t="s">
        <v>173</v>
      </c>
      <c r="M1577" s="215">
        <v>586094</v>
      </c>
      <c r="N1577" s="216">
        <v>647811</v>
      </c>
      <c r="O1577" s="217"/>
      <c r="P1577" s="217"/>
      <c r="Q1577" s="242" t="s">
        <v>2154</v>
      </c>
      <c r="R1577" s="219">
        <f t="shared" si="24"/>
        <v>315574</v>
      </c>
    </row>
    <row r="1578" spans="1:18">
      <c r="A1578" s="208">
        <v>19002499</v>
      </c>
      <c r="B1578" s="209">
        <v>20002577</v>
      </c>
      <c r="C1578" s="210"/>
      <c r="D1578" s="210"/>
      <c r="E1578" s="251" t="s">
        <v>2147</v>
      </c>
      <c r="F1578" s="251" t="s">
        <v>2766</v>
      </c>
      <c r="G1578" s="231" t="s">
        <v>2149</v>
      </c>
      <c r="H1578" s="231" t="s">
        <v>2202</v>
      </c>
      <c r="I1578" s="232" t="s">
        <v>2218</v>
      </c>
      <c r="J1578" s="233" t="s">
        <v>2152</v>
      </c>
      <c r="K1578" s="212" t="s">
        <v>2819</v>
      </c>
      <c r="L1578" s="214" t="s">
        <v>2220</v>
      </c>
      <c r="M1578" s="215">
        <v>155599</v>
      </c>
      <c r="N1578" s="216">
        <v>172520</v>
      </c>
      <c r="O1578" s="217"/>
      <c r="P1578" s="217"/>
      <c r="Q1578" s="242" t="s">
        <v>2154</v>
      </c>
      <c r="R1578" s="219">
        <f t="shared" si="24"/>
        <v>84041</v>
      </c>
    </row>
    <row r="1579" spans="1:18">
      <c r="A1579" s="208">
        <v>19002500</v>
      </c>
      <c r="B1579" s="209">
        <v>20002578</v>
      </c>
      <c r="C1579" s="210"/>
      <c r="D1579" s="210"/>
      <c r="E1579" s="251" t="s">
        <v>2147</v>
      </c>
      <c r="F1579" s="251" t="s">
        <v>2766</v>
      </c>
      <c r="G1579" s="231" t="s">
        <v>2149</v>
      </c>
      <c r="H1579" s="231" t="s">
        <v>790</v>
      </c>
      <c r="I1579" s="232" t="s">
        <v>790</v>
      </c>
      <c r="J1579" s="233" t="s">
        <v>2152</v>
      </c>
      <c r="K1579" s="212" t="s">
        <v>2820</v>
      </c>
      <c r="L1579" s="214" t="s">
        <v>173</v>
      </c>
      <c r="M1579" s="215">
        <v>211546</v>
      </c>
      <c r="N1579" s="216">
        <v>229103</v>
      </c>
      <c r="O1579" s="217"/>
      <c r="P1579" s="217"/>
      <c r="Q1579" s="242" t="s">
        <v>2154</v>
      </c>
      <c r="R1579" s="219">
        <f t="shared" si="24"/>
        <v>111605</v>
      </c>
    </row>
    <row r="1580" spans="1:18">
      <c r="A1580" s="208">
        <v>19002501</v>
      </c>
      <c r="B1580" s="209">
        <v>20002579</v>
      </c>
      <c r="C1580" s="210"/>
      <c r="D1580" s="210"/>
      <c r="E1580" s="251" t="s">
        <v>2147</v>
      </c>
      <c r="F1580" s="251" t="s">
        <v>2766</v>
      </c>
      <c r="G1580" s="231" t="s">
        <v>2149</v>
      </c>
      <c r="H1580" s="231" t="s">
        <v>790</v>
      </c>
      <c r="I1580" s="232" t="s">
        <v>790</v>
      </c>
      <c r="J1580" s="233" t="s">
        <v>2749</v>
      </c>
      <c r="K1580" s="212" t="s">
        <v>2821</v>
      </c>
      <c r="L1580" s="214" t="s">
        <v>173</v>
      </c>
      <c r="M1580" s="215">
        <v>63458</v>
      </c>
      <c r="N1580" s="216">
        <v>68727</v>
      </c>
      <c r="O1580" s="217"/>
      <c r="P1580" s="217"/>
      <c r="Q1580" s="242" t="s">
        <v>2154</v>
      </c>
      <c r="R1580" s="219">
        <f t="shared" si="24"/>
        <v>33479</v>
      </c>
    </row>
    <row r="1581" spans="1:18">
      <c r="A1581" s="244">
        <v>19003071</v>
      </c>
      <c r="B1581" s="209">
        <v>20002580</v>
      </c>
      <c r="C1581" s="210"/>
      <c r="D1581" s="210"/>
      <c r="E1581" s="251" t="s">
        <v>2147</v>
      </c>
      <c r="F1581" s="251" t="s">
        <v>2766</v>
      </c>
      <c r="G1581" s="231" t="s">
        <v>2149</v>
      </c>
      <c r="H1581" s="231" t="s">
        <v>790</v>
      </c>
      <c r="I1581" s="232" t="s">
        <v>790</v>
      </c>
      <c r="J1581" s="233" t="s">
        <v>2751</v>
      </c>
      <c r="K1581" s="212" t="s">
        <v>2822</v>
      </c>
      <c r="L1581" s="214" t="s">
        <v>173</v>
      </c>
      <c r="M1581" s="215">
        <v>112823</v>
      </c>
      <c r="N1581" s="216">
        <v>183281</v>
      </c>
      <c r="O1581" s="217"/>
      <c r="P1581" s="217"/>
      <c r="Q1581" s="242" t="s">
        <v>2154</v>
      </c>
      <c r="R1581" s="219">
        <f t="shared" si="24"/>
        <v>89283</v>
      </c>
    </row>
    <row r="1582" spans="1:18">
      <c r="A1582" s="208">
        <v>19002502</v>
      </c>
      <c r="B1582" s="209">
        <v>20002581</v>
      </c>
      <c r="C1582" s="210"/>
      <c r="D1582" s="210"/>
      <c r="E1582" s="251" t="s">
        <v>2147</v>
      </c>
      <c r="F1582" s="251" t="s">
        <v>2766</v>
      </c>
      <c r="G1582" s="231" t="s">
        <v>2149</v>
      </c>
      <c r="H1582" s="231" t="s">
        <v>790</v>
      </c>
      <c r="I1582" s="232" t="s">
        <v>790</v>
      </c>
      <c r="J1582" s="233" t="s">
        <v>97</v>
      </c>
      <c r="K1582" s="212" t="s">
        <v>2823</v>
      </c>
      <c r="L1582" s="214" t="s">
        <v>173</v>
      </c>
      <c r="M1582" s="215">
        <v>380787</v>
      </c>
      <c r="N1582" s="216">
        <v>412385</v>
      </c>
      <c r="O1582" s="217"/>
      <c r="P1582" s="217"/>
      <c r="Q1582" s="242" t="s">
        <v>2154</v>
      </c>
      <c r="R1582" s="219">
        <f t="shared" si="24"/>
        <v>200889</v>
      </c>
    </row>
    <row r="1583" spans="1:18">
      <c r="A1583" s="208">
        <v>19002503</v>
      </c>
      <c r="B1583" s="209">
        <v>20002582</v>
      </c>
      <c r="C1583" s="210"/>
      <c r="D1583" s="210"/>
      <c r="E1583" s="251" t="s">
        <v>2147</v>
      </c>
      <c r="F1583" s="251" t="s">
        <v>2766</v>
      </c>
      <c r="G1583" s="231" t="s">
        <v>2149</v>
      </c>
      <c r="H1583" s="231" t="s">
        <v>790</v>
      </c>
      <c r="I1583" s="232" t="s">
        <v>2225</v>
      </c>
      <c r="J1583" s="233" t="s">
        <v>2152</v>
      </c>
      <c r="K1583" s="212" t="s">
        <v>2824</v>
      </c>
      <c r="L1583" s="214" t="s">
        <v>173</v>
      </c>
      <c r="M1583" s="215">
        <v>40165</v>
      </c>
      <c r="N1583" s="216">
        <v>44165</v>
      </c>
      <c r="O1583" s="217"/>
      <c r="P1583" s="217"/>
      <c r="Q1583" s="242" t="s">
        <v>2154</v>
      </c>
      <c r="R1583" s="219">
        <f t="shared" si="24"/>
        <v>21514</v>
      </c>
    </row>
    <row r="1584" spans="1:18">
      <c r="A1584" s="208">
        <v>19002504</v>
      </c>
      <c r="B1584" s="209">
        <v>20002583</v>
      </c>
      <c r="C1584" s="210"/>
      <c r="D1584" s="210"/>
      <c r="E1584" s="251" t="s">
        <v>2147</v>
      </c>
      <c r="F1584" s="251" t="s">
        <v>2766</v>
      </c>
      <c r="G1584" s="231" t="s">
        <v>2149</v>
      </c>
      <c r="H1584" s="231" t="s">
        <v>790</v>
      </c>
      <c r="I1584" s="232" t="s">
        <v>2225</v>
      </c>
      <c r="J1584" s="233" t="s">
        <v>2749</v>
      </c>
      <c r="K1584" s="212" t="s">
        <v>2825</v>
      </c>
      <c r="L1584" s="214" t="s">
        <v>173</v>
      </c>
      <c r="M1584" s="215">
        <v>12044</v>
      </c>
      <c r="N1584" s="216">
        <v>13250</v>
      </c>
      <c r="O1584" s="217"/>
      <c r="P1584" s="217"/>
      <c r="Q1584" s="242" t="s">
        <v>2154</v>
      </c>
      <c r="R1584" s="219">
        <f t="shared" si="24"/>
        <v>6454</v>
      </c>
    </row>
    <row r="1585" spans="1:18">
      <c r="A1585" s="244">
        <v>19003072</v>
      </c>
      <c r="B1585" s="209">
        <v>20002584</v>
      </c>
      <c r="C1585" s="210"/>
      <c r="D1585" s="210"/>
      <c r="E1585" s="251" t="s">
        <v>2147</v>
      </c>
      <c r="F1585" s="251" t="s">
        <v>2766</v>
      </c>
      <c r="G1585" s="231" t="s">
        <v>2149</v>
      </c>
      <c r="H1585" s="231" t="s">
        <v>790</v>
      </c>
      <c r="I1585" s="232" t="s">
        <v>2225</v>
      </c>
      <c r="J1585" s="233" t="s">
        <v>2751</v>
      </c>
      <c r="K1585" s="212" t="s">
        <v>2826</v>
      </c>
      <c r="L1585" s="214" t="s">
        <v>173</v>
      </c>
      <c r="M1585" s="215">
        <v>21422</v>
      </c>
      <c r="N1585" s="216">
        <v>35333</v>
      </c>
      <c r="O1585" s="217"/>
      <c r="P1585" s="217"/>
      <c r="Q1585" s="242" t="s">
        <v>2154</v>
      </c>
      <c r="R1585" s="219">
        <f t="shared" si="24"/>
        <v>17212</v>
      </c>
    </row>
    <row r="1586" spans="1:18">
      <c r="A1586" s="208">
        <v>19002505</v>
      </c>
      <c r="B1586" s="209">
        <v>20002585</v>
      </c>
      <c r="C1586" s="210"/>
      <c r="D1586" s="210"/>
      <c r="E1586" s="251" t="s">
        <v>2147</v>
      </c>
      <c r="F1586" s="251" t="s">
        <v>2766</v>
      </c>
      <c r="G1586" s="231" t="s">
        <v>2149</v>
      </c>
      <c r="H1586" s="231" t="s">
        <v>790</v>
      </c>
      <c r="I1586" s="232" t="s">
        <v>2225</v>
      </c>
      <c r="J1586" s="233" t="s">
        <v>97</v>
      </c>
      <c r="K1586" s="212" t="s">
        <v>2827</v>
      </c>
      <c r="L1586" s="214" t="s">
        <v>173</v>
      </c>
      <c r="M1586" s="215">
        <v>72299</v>
      </c>
      <c r="N1586" s="216">
        <v>79503</v>
      </c>
      <c r="O1586" s="217"/>
      <c r="P1586" s="217"/>
      <c r="Q1586" s="242" t="s">
        <v>2154</v>
      </c>
      <c r="R1586" s="219">
        <f t="shared" si="24"/>
        <v>38729</v>
      </c>
    </row>
    <row r="1587" spans="1:18">
      <c r="A1587" s="208">
        <v>19002506</v>
      </c>
      <c r="B1587" s="209">
        <v>20002586</v>
      </c>
      <c r="C1587" s="210"/>
      <c r="D1587" s="210"/>
      <c r="E1587" s="251" t="s">
        <v>2147</v>
      </c>
      <c r="F1587" s="251" t="s">
        <v>2766</v>
      </c>
      <c r="G1587" s="231" t="s">
        <v>2149</v>
      </c>
      <c r="H1587" s="231" t="s">
        <v>790</v>
      </c>
      <c r="I1587" s="232" t="s">
        <v>2230</v>
      </c>
      <c r="J1587" s="233" t="s">
        <v>2152</v>
      </c>
      <c r="K1587" s="212" t="s">
        <v>2828</v>
      </c>
      <c r="L1587" s="214" t="s">
        <v>173</v>
      </c>
      <c r="M1587" s="215">
        <v>15166</v>
      </c>
      <c r="N1587" s="216">
        <v>16262</v>
      </c>
      <c r="O1587" s="217"/>
      <c r="P1587" s="217"/>
      <c r="Q1587" s="242" t="s">
        <v>2154</v>
      </c>
      <c r="R1587" s="219">
        <f t="shared" si="24"/>
        <v>7921</v>
      </c>
    </row>
    <row r="1588" spans="1:18">
      <c r="A1588" s="208">
        <v>19002507</v>
      </c>
      <c r="B1588" s="209">
        <v>20002587</v>
      </c>
      <c r="C1588" s="210"/>
      <c r="D1588" s="210"/>
      <c r="E1588" s="251" t="s">
        <v>2147</v>
      </c>
      <c r="F1588" s="251" t="s">
        <v>2766</v>
      </c>
      <c r="G1588" s="231" t="s">
        <v>2149</v>
      </c>
      <c r="H1588" s="231" t="s">
        <v>790</v>
      </c>
      <c r="I1588" s="232" t="s">
        <v>2230</v>
      </c>
      <c r="J1588" s="233" t="s">
        <v>2749</v>
      </c>
      <c r="K1588" s="212" t="s">
        <v>2829</v>
      </c>
      <c r="L1588" s="214" t="s">
        <v>173</v>
      </c>
      <c r="M1588" s="215">
        <v>7581</v>
      </c>
      <c r="N1588" s="216">
        <v>8130</v>
      </c>
      <c r="O1588" s="217"/>
      <c r="P1588" s="217"/>
      <c r="Q1588" s="242" t="s">
        <v>2154</v>
      </c>
      <c r="R1588" s="219">
        <f t="shared" si="24"/>
        <v>3960</v>
      </c>
    </row>
    <row r="1589" spans="1:18">
      <c r="A1589" s="244">
        <v>19003073</v>
      </c>
      <c r="B1589" s="209">
        <v>20002588</v>
      </c>
      <c r="C1589" s="210"/>
      <c r="D1589" s="210"/>
      <c r="E1589" s="251" t="s">
        <v>2147</v>
      </c>
      <c r="F1589" s="251" t="s">
        <v>2766</v>
      </c>
      <c r="G1589" s="231" t="s">
        <v>2149</v>
      </c>
      <c r="H1589" s="231" t="s">
        <v>790</v>
      </c>
      <c r="I1589" s="232" t="s">
        <v>2230</v>
      </c>
      <c r="J1589" s="233" t="s">
        <v>2751</v>
      </c>
      <c r="K1589" s="212" t="s">
        <v>2830</v>
      </c>
      <c r="L1589" s="214" t="s">
        <v>173</v>
      </c>
      <c r="M1589" s="215">
        <v>8087</v>
      </c>
      <c r="N1589" s="216">
        <v>13010</v>
      </c>
      <c r="O1589" s="217"/>
      <c r="P1589" s="217"/>
      <c r="Q1589" s="242" t="s">
        <v>2154</v>
      </c>
      <c r="R1589" s="219">
        <f t="shared" si="24"/>
        <v>6337</v>
      </c>
    </row>
    <row r="1590" spans="1:18">
      <c r="A1590" s="208">
        <v>19002508</v>
      </c>
      <c r="B1590" s="209">
        <v>20002589</v>
      </c>
      <c r="C1590" s="210"/>
      <c r="D1590" s="210"/>
      <c r="E1590" s="251" t="s">
        <v>2147</v>
      </c>
      <c r="F1590" s="251" t="s">
        <v>2766</v>
      </c>
      <c r="G1590" s="231" t="s">
        <v>2149</v>
      </c>
      <c r="H1590" s="231" t="s">
        <v>790</v>
      </c>
      <c r="I1590" s="232" t="s">
        <v>2230</v>
      </c>
      <c r="J1590" s="233" t="s">
        <v>97</v>
      </c>
      <c r="K1590" s="212" t="s">
        <v>2831</v>
      </c>
      <c r="L1590" s="214" t="s">
        <v>173</v>
      </c>
      <c r="M1590" s="215">
        <v>27302</v>
      </c>
      <c r="N1590" s="216">
        <v>29277</v>
      </c>
      <c r="O1590" s="217"/>
      <c r="P1590" s="217"/>
      <c r="Q1590" s="242" t="s">
        <v>2154</v>
      </c>
      <c r="R1590" s="219">
        <f t="shared" si="24"/>
        <v>14261</v>
      </c>
    </row>
    <row r="1591" spans="1:18">
      <c r="A1591" s="208">
        <v>19002509</v>
      </c>
      <c r="B1591" s="209">
        <v>20002590</v>
      </c>
      <c r="C1591" s="210"/>
      <c r="D1591" s="210"/>
      <c r="E1591" s="251" t="s">
        <v>2147</v>
      </c>
      <c r="F1591" s="251" t="s">
        <v>2766</v>
      </c>
      <c r="G1591" s="231" t="s">
        <v>2149</v>
      </c>
      <c r="H1591" s="231" t="s">
        <v>2235</v>
      </c>
      <c r="I1591" s="232" t="s">
        <v>2236</v>
      </c>
      <c r="J1591" s="233" t="s">
        <v>2152</v>
      </c>
      <c r="K1591" s="212" t="s">
        <v>2832</v>
      </c>
      <c r="L1591" s="214" t="s">
        <v>173</v>
      </c>
      <c r="M1591" s="215">
        <v>845511</v>
      </c>
      <c r="N1591" s="216">
        <v>909882</v>
      </c>
      <c r="O1591" s="217"/>
      <c r="P1591" s="217"/>
      <c r="Q1591" s="242" t="s">
        <v>2154</v>
      </c>
      <c r="R1591" s="219">
        <f t="shared" si="24"/>
        <v>443239</v>
      </c>
    </row>
    <row r="1592" spans="1:18">
      <c r="A1592" s="208">
        <v>19002510</v>
      </c>
      <c r="B1592" s="209">
        <v>20002591</v>
      </c>
      <c r="C1592" s="210"/>
      <c r="D1592" s="210"/>
      <c r="E1592" s="251" t="s">
        <v>2147</v>
      </c>
      <c r="F1592" s="251" t="s">
        <v>2766</v>
      </c>
      <c r="G1592" s="231" t="s">
        <v>2149</v>
      </c>
      <c r="H1592" s="231" t="s">
        <v>2235</v>
      </c>
      <c r="I1592" s="232" t="s">
        <v>2236</v>
      </c>
      <c r="J1592" s="233" t="s">
        <v>2749</v>
      </c>
      <c r="K1592" s="212" t="s">
        <v>2833</v>
      </c>
      <c r="L1592" s="214" t="s">
        <v>173</v>
      </c>
      <c r="M1592" s="215">
        <v>253649</v>
      </c>
      <c r="N1592" s="216">
        <v>272961</v>
      </c>
      <c r="O1592" s="217"/>
      <c r="P1592" s="217"/>
      <c r="Q1592" s="242" t="s">
        <v>2154</v>
      </c>
      <c r="R1592" s="219">
        <f t="shared" si="24"/>
        <v>132970</v>
      </c>
    </row>
    <row r="1593" spans="1:18">
      <c r="A1593" s="244">
        <v>19003074</v>
      </c>
      <c r="B1593" s="209">
        <v>20002592</v>
      </c>
      <c r="C1593" s="210"/>
      <c r="D1593" s="210"/>
      <c r="E1593" s="251" t="s">
        <v>2147</v>
      </c>
      <c r="F1593" s="251" t="s">
        <v>2766</v>
      </c>
      <c r="G1593" s="231" t="s">
        <v>2149</v>
      </c>
      <c r="H1593" s="231" t="s">
        <v>2235</v>
      </c>
      <c r="I1593" s="232" t="s">
        <v>2236</v>
      </c>
      <c r="J1593" s="233" t="s">
        <v>2751</v>
      </c>
      <c r="K1593" s="212" t="s">
        <v>2834</v>
      </c>
      <c r="L1593" s="214" t="s">
        <v>173</v>
      </c>
      <c r="M1593" s="215">
        <v>450938</v>
      </c>
      <c r="N1593" s="216">
        <v>727905</v>
      </c>
      <c r="O1593" s="217"/>
      <c r="P1593" s="217"/>
      <c r="Q1593" s="242" t="s">
        <v>2154</v>
      </c>
      <c r="R1593" s="219">
        <f t="shared" si="24"/>
        <v>354591</v>
      </c>
    </row>
    <row r="1594" spans="1:18">
      <c r="A1594" s="208">
        <v>19002511</v>
      </c>
      <c r="B1594" s="209">
        <v>20002593</v>
      </c>
      <c r="C1594" s="210"/>
      <c r="D1594" s="210"/>
      <c r="E1594" s="251" t="s">
        <v>2147</v>
      </c>
      <c r="F1594" s="251" t="s">
        <v>2766</v>
      </c>
      <c r="G1594" s="231" t="s">
        <v>2149</v>
      </c>
      <c r="H1594" s="231" t="s">
        <v>2235</v>
      </c>
      <c r="I1594" s="232" t="s">
        <v>2236</v>
      </c>
      <c r="J1594" s="233" t="s">
        <v>97</v>
      </c>
      <c r="K1594" s="212" t="s">
        <v>2835</v>
      </c>
      <c r="L1594" s="214" t="s">
        <v>173</v>
      </c>
      <c r="M1594" s="215">
        <v>1521923</v>
      </c>
      <c r="N1594" s="216">
        <v>1637792</v>
      </c>
      <c r="O1594" s="217"/>
      <c r="P1594" s="217"/>
      <c r="Q1594" s="242" t="s">
        <v>2154</v>
      </c>
      <c r="R1594" s="219">
        <f t="shared" si="24"/>
        <v>797833</v>
      </c>
    </row>
    <row r="1595" spans="1:18">
      <c r="A1595" s="208">
        <v>19002512</v>
      </c>
      <c r="B1595" s="209">
        <v>20002594</v>
      </c>
      <c r="C1595" s="210"/>
      <c r="D1595" s="210"/>
      <c r="E1595" s="251" t="s">
        <v>2147</v>
      </c>
      <c r="F1595" s="251" t="s">
        <v>2766</v>
      </c>
      <c r="G1595" s="231" t="s">
        <v>2149</v>
      </c>
      <c r="H1595" s="231" t="s">
        <v>2235</v>
      </c>
      <c r="I1595" s="232" t="s">
        <v>2241</v>
      </c>
      <c r="J1595" s="233" t="s">
        <v>2152</v>
      </c>
      <c r="K1595" s="212" t="s">
        <v>2836</v>
      </c>
      <c r="L1595" s="214" t="s">
        <v>173</v>
      </c>
      <c r="M1595" s="215">
        <v>31931</v>
      </c>
      <c r="N1595" s="216">
        <v>35883</v>
      </c>
      <c r="O1595" s="217"/>
      <c r="P1595" s="217"/>
      <c r="Q1595" s="242" t="s">
        <v>2154</v>
      </c>
      <c r="R1595" s="219">
        <f t="shared" si="24"/>
        <v>17480</v>
      </c>
    </row>
    <row r="1596" spans="1:18">
      <c r="A1596" s="208">
        <v>19002513</v>
      </c>
      <c r="B1596" s="209">
        <v>20002595</v>
      </c>
      <c r="C1596" s="210"/>
      <c r="D1596" s="210"/>
      <c r="E1596" s="251" t="s">
        <v>2147</v>
      </c>
      <c r="F1596" s="251" t="s">
        <v>2766</v>
      </c>
      <c r="G1596" s="231" t="s">
        <v>2149</v>
      </c>
      <c r="H1596" s="231" t="s">
        <v>2235</v>
      </c>
      <c r="I1596" s="232" t="s">
        <v>2241</v>
      </c>
      <c r="J1596" s="233" t="s">
        <v>2749</v>
      </c>
      <c r="K1596" s="212" t="s">
        <v>2837</v>
      </c>
      <c r="L1596" s="214" t="s">
        <v>173</v>
      </c>
      <c r="M1596" s="215">
        <v>9576</v>
      </c>
      <c r="N1596" s="216">
        <v>10764</v>
      </c>
      <c r="O1596" s="217"/>
      <c r="P1596" s="217"/>
      <c r="Q1596" s="242" t="s">
        <v>2154</v>
      </c>
      <c r="R1596" s="219">
        <f t="shared" si="24"/>
        <v>5243</v>
      </c>
    </row>
    <row r="1597" spans="1:18">
      <c r="A1597" s="244">
        <v>19003075</v>
      </c>
      <c r="B1597" s="209">
        <v>20002596</v>
      </c>
      <c r="C1597" s="210"/>
      <c r="D1597" s="210"/>
      <c r="E1597" s="251" t="s">
        <v>2147</v>
      </c>
      <c r="F1597" s="251" t="s">
        <v>2766</v>
      </c>
      <c r="G1597" s="231" t="s">
        <v>2149</v>
      </c>
      <c r="H1597" s="231" t="s">
        <v>2235</v>
      </c>
      <c r="I1597" s="232" t="s">
        <v>2241</v>
      </c>
      <c r="J1597" s="233" t="s">
        <v>2751</v>
      </c>
      <c r="K1597" s="212" t="s">
        <v>2838</v>
      </c>
      <c r="L1597" s="214" t="s">
        <v>173</v>
      </c>
      <c r="M1597" s="215">
        <v>17030</v>
      </c>
      <c r="N1597" s="216">
        <v>28707</v>
      </c>
      <c r="O1597" s="217"/>
      <c r="P1597" s="217"/>
      <c r="Q1597" s="242" t="s">
        <v>2154</v>
      </c>
      <c r="R1597" s="219">
        <f t="shared" si="24"/>
        <v>13984</v>
      </c>
    </row>
    <row r="1598" spans="1:18">
      <c r="A1598" s="208">
        <v>19002514</v>
      </c>
      <c r="B1598" s="209">
        <v>20002597</v>
      </c>
      <c r="C1598" s="210"/>
      <c r="D1598" s="210"/>
      <c r="E1598" s="251" t="s">
        <v>2147</v>
      </c>
      <c r="F1598" s="251" t="s">
        <v>2766</v>
      </c>
      <c r="G1598" s="231" t="s">
        <v>2149</v>
      </c>
      <c r="H1598" s="231" t="s">
        <v>2235</v>
      </c>
      <c r="I1598" s="232" t="s">
        <v>2241</v>
      </c>
      <c r="J1598" s="233" t="s">
        <v>97</v>
      </c>
      <c r="K1598" s="212" t="s">
        <v>2839</v>
      </c>
      <c r="L1598" s="214" t="s">
        <v>173</v>
      </c>
      <c r="M1598" s="215">
        <v>57481</v>
      </c>
      <c r="N1598" s="216">
        <v>64593</v>
      </c>
      <c r="O1598" s="217"/>
      <c r="P1598" s="217"/>
      <c r="Q1598" s="242" t="s">
        <v>2154</v>
      </c>
      <c r="R1598" s="219">
        <f t="shared" si="24"/>
        <v>31465</v>
      </c>
    </row>
    <row r="1599" spans="1:18">
      <c r="A1599" s="208">
        <v>19002515</v>
      </c>
      <c r="B1599" s="209">
        <v>20002598</v>
      </c>
      <c r="C1599" s="210"/>
      <c r="D1599" s="210"/>
      <c r="E1599" s="251" t="s">
        <v>2147</v>
      </c>
      <c r="F1599" s="251" t="s">
        <v>2766</v>
      </c>
      <c r="G1599" s="231" t="s">
        <v>2149</v>
      </c>
      <c r="H1599" s="231" t="s">
        <v>2235</v>
      </c>
      <c r="I1599" s="232" t="s">
        <v>2246</v>
      </c>
      <c r="J1599" s="233" t="s">
        <v>2152</v>
      </c>
      <c r="K1599" s="212" t="s">
        <v>2840</v>
      </c>
      <c r="L1599" s="214" t="s">
        <v>173</v>
      </c>
      <c r="M1599" s="215">
        <v>152313</v>
      </c>
      <c r="N1599" s="216">
        <v>164951</v>
      </c>
      <c r="O1599" s="217"/>
      <c r="P1599" s="217"/>
      <c r="Q1599" s="242" t="s">
        <v>2154</v>
      </c>
      <c r="R1599" s="219">
        <f t="shared" si="24"/>
        <v>80354</v>
      </c>
    </row>
    <row r="1600" spans="1:18">
      <c r="A1600" s="208">
        <v>19002516</v>
      </c>
      <c r="B1600" s="209">
        <v>20002599</v>
      </c>
      <c r="C1600" s="210"/>
      <c r="D1600" s="210"/>
      <c r="E1600" s="251" t="s">
        <v>2147</v>
      </c>
      <c r="F1600" s="251" t="s">
        <v>2766</v>
      </c>
      <c r="G1600" s="231" t="s">
        <v>2149</v>
      </c>
      <c r="H1600" s="231" t="s">
        <v>2235</v>
      </c>
      <c r="I1600" s="232" t="s">
        <v>2246</v>
      </c>
      <c r="J1600" s="233" t="s">
        <v>2749</v>
      </c>
      <c r="K1600" s="212" t="s">
        <v>2841</v>
      </c>
      <c r="L1600" s="214" t="s">
        <v>173</v>
      </c>
      <c r="M1600" s="215">
        <v>45689</v>
      </c>
      <c r="N1600" s="216">
        <v>49481</v>
      </c>
      <c r="O1600" s="217"/>
      <c r="P1600" s="217"/>
      <c r="Q1600" s="242" t="s">
        <v>2154</v>
      </c>
      <c r="R1600" s="219">
        <f t="shared" si="24"/>
        <v>24104</v>
      </c>
    </row>
    <row r="1601" spans="1:18">
      <c r="A1601" s="244">
        <v>19003076</v>
      </c>
      <c r="B1601" s="209">
        <v>20002600</v>
      </c>
      <c r="C1601" s="210"/>
      <c r="D1601" s="210"/>
      <c r="E1601" s="251" t="s">
        <v>2147</v>
      </c>
      <c r="F1601" s="251" t="s">
        <v>2766</v>
      </c>
      <c r="G1601" s="231" t="s">
        <v>2149</v>
      </c>
      <c r="H1601" s="231" t="s">
        <v>2235</v>
      </c>
      <c r="I1601" s="232" t="s">
        <v>2246</v>
      </c>
      <c r="J1601" s="233" t="s">
        <v>2751</v>
      </c>
      <c r="K1601" s="212" t="s">
        <v>2842</v>
      </c>
      <c r="L1601" s="214" t="s">
        <v>173</v>
      </c>
      <c r="M1601" s="215">
        <v>81231</v>
      </c>
      <c r="N1601" s="216">
        <v>131960</v>
      </c>
      <c r="O1601" s="217"/>
      <c r="P1601" s="217"/>
      <c r="Q1601" s="242" t="s">
        <v>2154</v>
      </c>
      <c r="R1601" s="219">
        <f t="shared" si="24"/>
        <v>64282</v>
      </c>
    </row>
    <row r="1602" spans="1:18">
      <c r="A1602" s="208">
        <v>19002517</v>
      </c>
      <c r="B1602" s="209">
        <v>20002601</v>
      </c>
      <c r="C1602" s="210"/>
      <c r="D1602" s="210"/>
      <c r="E1602" s="251" t="s">
        <v>2147</v>
      </c>
      <c r="F1602" s="251" t="s">
        <v>2766</v>
      </c>
      <c r="G1602" s="231" t="s">
        <v>2149</v>
      </c>
      <c r="H1602" s="231" t="s">
        <v>2235</v>
      </c>
      <c r="I1602" s="232" t="s">
        <v>2246</v>
      </c>
      <c r="J1602" s="233" t="s">
        <v>97</v>
      </c>
      <c r="K1602" s="212" t="s">
        <v>2843</v>
      </c>
      <c r="L1602" s="214" t="s">
        <v>173</v>
      </c>
      <c r="M1602" s="215">
        <v>274168</v>
      </c>
      <c r="N1602" s="216">
        <v>296916</v>
      </c>
      <c r="O1602" s="217"/>
      <c r="P1602" s="217"/>
      <c r="Q1602" s="242" t="s">
        <v>2154</v>
      </c>
      <c r="R1602" s="219">
        <f t="shared" si="24"/>
        <v>144639</v>
      </c>
    </row>
    <row r="1603" spans="1:18">
      <c r="A1603" s="208">
        <v>19002518</v>
      </c>
      <c r="B1603" s="209">
        <v>20002602</v>
      </c>
      <c r="C1603" s="210"/>
      <c r="D1603" s="210"/>
      <c r="E1603" s="251" t="s">
        <v>2147</v>
      </c>
      <c r="F1603" s="251" t="s">
        <v>2766</v>
      </c>
      <c r="G1603" s="231" t="s">
        <v>2149</v>
      </c>
      <c r="H1603" s="231" t="s">
        <v>2235</v>
      </c>
      <c r="I1603" s="232" t="s">
        <v>783</v>
      </c>
      <c r="J1603" s="233" t="s">
        <v>2152</v>
      </c>
      <c r="K1603" s="212" t="s">
        <v>2844</v>
      </c>
      <c r="L1603" s="214" t="s">
        <v>173</v>
      </c>
      <c r="M1603" s="215">
        <v>208590</v>
      </c>
      <c r="N1603" s="216">
        <v>223667</v>
      </c>
      <c r="O1603" s="217"/>
      <c r="P1603" s="217"/>
      <c r="Q1603" s="242" t="s">
        <v>2154</v>
      </c>
      <c r="R1603" s="219">
        <f t="shared" ref="R1603:R1666" si="25">IF(Q1603="유지보수",INT(N1603*$T$2*$T$3),IF(Q1603="단순정비",INT(N1603*$T$2*$T$4),IF(Q1603="지장전주",INT(N1603*$T$2*$T$5),"")))</f>
        <v>108957</v>
      </c>
    </row>
    <row r="1604" spans="1:18">
      <c r="A1604" s="208">
        <v>19002519</v>
      </c>
      <c r="B1604" s="209">
        <v>20002603</v>
      </c>
      <c r="C1604" s="210"/>
      <c r="D1604" s="210"/>
      <c r="E1604" s="251" t="s">
        <v>2147</v>
      </c>
      <c r="F1604" s="251" t="s">
        <v>2766</v>
      </c>
      <c r="G1604" s="231" t="s">
        <v>2149</v>
      </c>
      <c r="H1604" s="231" t="s">
        <v>2235</v>
      </c>
      <c r="I1604" s="232" t="s">
        <v>783</v>
      </c>
      <c r="J1604" s="233" t="s">
        <v>2749</v>
      </c>
      <c r="K1604" s="212" t="s">
        <v>2845</v>
      </c>
      <c r="L1604" s="214" t="s">
        <v>173</v>
      </c>
      <c r="M1604" s="215">
        <v>104293</v>
      </c>
      <c r="N1604" s="216">
        <v>111831</v>
      </c>
      <c r="O1604" s="217"/>
      <c r="P1604" s="217"/>
      <c r="Q1604" s="242" t="s">
        <v>2154</v>
      </c>
      <c r="R1604" s="219">
        <f t="shared" si="25"/>
        <v>54477</v>
      </c>
    </row>
    <row r="1605" spans="1:18">
      <c r="A1605" s="244">
        <v>19003077</v>
      </c>
      <c r="B1605" s="209">
        <v>20002604</v>
      </c>
      <c r="C1605" s="210"/>
      <c r="D1605" s="210"/>
      <c r="E1605" s="251" t="s">
        <v>2147</v>
      </c>
      <c r="F1605" s="251" t="s">
        <v>2766</v>
      </c>
      <c r="G1605" s="231" t="s">
        <v>2149</v>
      </c>
      <c r="H1605" s="231" t="s">
        <v>2235</v>
      </c>
      <c r="I1605" s="232" t="s">
        <v>783</v>
      </c>
      <c r="J1605" s="233" t="s">
        <v>2751</v>
      </c>
      <c r="K1605" s="212" t="s">
        <v>2846</v>
      </c>
      <c r="L1605" s="214" t="s">
        <v>173</v>
      </c>
      <c r="M1605" s="215">
        <v>111247</v>
      </c>
      <c r="N1605" s="216">
        <v>178934</v>
      </c>
      <c r="O1605" s="217"/>
      <c r="P1605" s="217"/>
      <c r="Q1605" s="242" t="s">
        <v>2154</v>
      </c>
      <c r="R1605" s="219">
        <f t="shared" si="25"/>
        <v>87165</v>
      </c>
    </row>
    <row r="1606" spans="1:18">
      <c r="A1606" s="208">
        <v>19002520</v>
      </c>
      <c r="B1606" s="209">
        <v>20002605</v>
      </c>
      <c r="C1606" s="210"/>
      <c r="D1606" s="210"/>
      <c r="E1606" s="251" t="s">
        <v>2147</v>
      </c>
      <c r="F1606" s="251" t="s">
        <v>2766</v>
      </c>
      <c r="G1606" s="231" t="s">
        <v>2149</v>
      </c>
      <c r="H1606" s="231" t="s">
        <v>2235</v>
      </c>
      <c r="I1606" s="232" t="s">
        <v>783</v>
      </c>
      <c r="J1606" s="233" t="s">
        <v>97</v>
      </c>
      <c r="K1606" s="212" t="s">
        <v>2847</v>
      </c>
      <c r="L1606" s="214" t="s">
        <v>173</v>
      </c>
      <c r="M1606" s="215">
        <v>375465</v>
      </c>
      <c r="N1606" s="216">
        <v>402603</v>
      </c>
      <c r="O1606" s="217"/>
      <c r="P1606" s="217"/>
      <c r="Q1606" s="242" t="s">
        <v>2154</v>
      </c>
      <c r="R1606" s="219">
        <f t="shared" si="25"/>
        <v>196124</v>
      </c>
    </row>
    <row r="1607" spans="1:18">
      <c r="A1607" s="208">
        <v>19002521</v>
      </c>
      <c r="B1607" s="209">
        <v>20002606</v>
      </c>
      <c r="C1607" s="210"/>
      <c r="D1607" s="210"/>
      <c r="E1607" s="251" t="s">
        <v>2147</v>
      </c>
      <c r="F1607" s="251" t="s">
        <v>2766</v>
      </c>
      <c r="G1607" s="231" t="s">
        <v>2149</v>
      </c>
      <c r="H1607" s="231" t="s">
        <v>2235</v>
      </c>
      <c r="I1607" s="232" t="s">
        <v>2255</v>
      </c>
      <c r="J1607" s="233" t="s">
        <v>2152</v>
      </c>
      <c r="K1607" s="212" t="s">
        <v>2848</v>
      </c>
      <c r="L1607" s="214" t="s">
        <v>173</v>
      </c>
      <c r="M1607" s="215">
        <v>169235</v>
      </c>
      <c r="N1607" s="216">
        <v>183281</v>
      </c>
      <c r="O1607" s="217"/>
      <c r="P1607" s="217"/>
      <c r="Q1607" s="242" t="s">
        <v>2154</v>
      </c>
      <c r="R1607" s="219">
        <f t="shared" si="25"/>
        <v>89283</v>
      </c>
    </row>
    <row r="1608" spans="1:18">
      <c r="A1608" s="208">
        <v>19002522</v>
      </c>
      <c r="B1608" s="209">
        <v>20002607</v>
      </c>
      <c r="C1608" s="210"/>
      <c r="D1608" s="210"/>
      <c r="E1608" s="251" t="s">
        <v>2147</v>
      </c>
      <c r="F1608" s="251" t="s">
        <v>2766</v>
      </c>
      <c r="G1608" s="231" t="s">
        <v>2149</v>
      </c>
      <c r="H1608" s="231" t="s">
        <v>2235</v>
      </c>
      <c r="I1608" s="232" t="s">
        <v>2255</v>
      </c>
      <c r="J1608" s="233" t="s">
        <v>2749</v>
      </c>
      <c r="K1608" s="212" t="s">
        <v>2849</v>
      </c>
      <c r="L1608" s="214" t="s">
        <v>173</v>
      </c>
      <c r="M1608" s="215">
        <v>50769</v>
      </c>
      <c r="N1608" s="216">
        <v>54981</v>
      </c>
      <c r="O1608" s="217"/>
      <c r="P1608" s="217"/>
      <c r="Q1608" s="242" t="s">
        <v>2154</v>
      </c>
      <c r="R1608" s="219">
        <f t="shared" si="25"/>
        <v>26783</v>
      </c>
    </row>
    <row r="1609" spans="1:18">
      <c r="A1609" s="244">
        <v>19003078</v>
      </c>
      <c r="B1609" s="209">
        <v>20002608</v>
      </c>
      <c r="C1609" s="210"/>
      <c r="D1609" s="210"/>
      <c r="E1609" s="251" t="s">
        <v>2147</v>
      </c>
      <c r="F1609" s="251" t="s">
        <v>2766</v>
      </c>
      <c r="G1609" s="231" t="s">
        <v>2149</v>
      </c>
      <c r="H1609" s="231" t="s">
        <v>2235</v>
      </c>
      <c r="I1609" s="232" t="s">
        <v>2255</v>
      </c>
      <c r="J1609" s="233" t="s">
        <v>2751</v>
      </c>
      <c r="K1609" s="212" t="s">
        <v>2850</v>
      </c>
      <c r="L1609" s="214" t="s">
        <v>173</v>
      </c>
      <c r="M1609" s="215">
        <v>90258</v>
      </c>
      <c r="N1609" s="216">
        <v>146622</v>
      </c>
      <c r="O1609" s="217"/>
      <c r="P1609" s="217"/>
      <c r="Q1609" s="242" t="s">
        <v>2154</v>
      </c>
      <c r="R1609" s="219">
        <f t="shared" si="25"/>
        <v>71425</v>
      </c>
    </row>
    <row r="1610" spans="1:18">
      <c r="A1610" s="208">
        <v>19002523</v>
      </c>
      <c r="B1610" s="209">
        <v>20002609</v>
      </c>
      <c r="C1610" s="210"/>
      <c r="D1610" s="210"/>
      <c r="E1610" s="251" t="s">
        <v>2147</v>
      </c>
      <c r="F1610" s="251" t="s">
        <v>2766</v>
      </c>
      <c r="G1610" s="231" t="s">
        <v>2149</v>
      </c>
      <c r="H1610" s="231" t="s">
        <v>2235</v>
      </c>
      <c r="I1610" s="232" t="s">
        <v>2255</v>
      </c>
      <c r="J1610" s="233" t="s">
        <v>97</v>
      </c>
      <c r="K1610" s="212" t="s">
        <v>2851</v>
      </c>
      <c r="L1610" s="214" t="s">
        <v>173</v>
      </c>
      <c r="M1610" s="215">
        <v>304629</v>
      </c>
      <c r="N1610" s="216">
        <v>329904</v>
      </c>
      <c r="O1610" s="217"/>
      <c r="P1610" s="217"/>
      <c r="Q1610" s="242" t="s">
        <v>2154</v>
      </c>
      <c r="R1610" s="219">
        <f t="shared" si="25"/>
        <v>160709</v>
      </c>
    </row>
    <row r="1611" spans="1:18">
      <c r="A1611" s="208">
        <v>19002524</v>
      </c>
      <c r="B1611" s="209">
        <v>20002610</v>
      </c>
      <c r="C1611" s="210"/>
      <c r="D1611" s="210"/>
      <c r="E1611" s="251" t="s">
        <v>2147</v>
      </c>
      <c r="F1611" s="251" t="s">
        <v>2766</v>
      </c>
      <c r="G1611" s="231" t="s">
        <v>2149</v>
      </c>
      <c r="H1611" s="231" t="s">
        <v>2235</v>
      </c>
      <c r="I1611" s="232" t="s">
        <v>2260</v>
      </c>
      <c r="J1611" s="233" t="s">
        <v>2152</v>
      </c>
      <c r="K1611" s="212" t="s">
        <v>2852</v>
      </c>
      <c r="L1611" s="214" t="s">
        <v>2220</v>
      </c>
      <c r="M1611" s="215">
        <v>70200</v>
      </c>
      <c r="N1611" s="216">
        <v>75761</v>
      </c>
      <c r="O1611" s="217"/>
      <c r="P1611" s="217"/>
      <c r="Q1611" s="242" t="s">
        <v>2154</v>
      </c>
      <c r="R1611" s="219">
        <f t="shared" si="25"/>
        <v>36906</v>
      </c>
    </row>
    <row r="1612" spans="1:18">
      <c r="A1612" s="208">
        <v>19002525</v>
      </c>
      <c r="B1612" s="209">
        <v>20002611</v>
      </c>
      <c r="C1612" s="210"/>
      <c r="D1612" s="210"/>
      <c r="E1612" s="251" t="s">
        <v>2147</v>
      </c>
      <c r="F1612" s="251" t="s">
        <v>2766</v>
      </c>
      <c r="G1612" s="231" t="s">
        <v>2149</v>
      </c>
      <c r="H1612" s="231" t="s">
        <v>2235</v>
      </c>
      <c r="I1612" s="232" t="s">
        <v>2260</v>
      </c>
      <c r="J1612" s="233" t="s">
        <v>2749</v>
      </c>
      <c r="K1612" s="212" t="s">
        <v>2853</v>
      </c>
      <c r="L1612" s="214" t="s">
        <v>173</v>
      </c>
      <c r="M1612" s="215">
        <v>35096</v>
      </c>
      <c r="N1612" s="216">
        <v>37877</v>
      </c>
      <c r="O1612" s="217"/>
      <c r="P1612" s="217"/>
      <c r="Q1612" s="242" t="s">
        <v>2154</v>
      </c>
      <c r="R1612" s="219">
        <f t="shared" si="25"/>
        <v>18451</v>
      </c>
    </row>
    <row r="1613" spans="1:18">
      <c r="A1613" s="244">
        <v>19003079</v>
      </c>
      <c r="B1613" s="209">
        <v>20002612</v>
      </c>
      <c r="C1613" s="210"/>
      <c r="D1613" s="210"/>
      <c r="E1613" s="251" t="s">
        <v>2147</v>
      </c>
      <c r="F1613" s="251" t="s">
        <v>2766</v>
      </c>
      <c r="G1613" s="231" t="s">
        <v>2149</v>
      </c>
      <c r="H1613" s="231" t="s">
        <v>2235</v>
      </c>
      <c r="I1613" s="232" t="s">
        <v>2260</v>
      </c>
      <c r="J1613" s="233" t="s">
        <v>2751</v>
      </c>
      <c r="K1613" s="212" t="s">
        <v>2854</v>
      </c>
      <c r="L1613" s="214" t="s">
        <v>173</v>
      </c>
      <c r="M1613" s="215">
        <v>37439</v>
      </c>
      <c r="N1613" s="216">
        <v>60608</v>
      </c>
      <c r="O1613" s="217"/>
      <c r="P1613" s="217"/>
      <c r="Q1613" s="242" t="s">
        <v>2154</v>
      </c>
      <c r="R1613" s="219">
        <f t="shared" si="25"/>
        <v>29524</v>
      </c>
    </row>
    <row r="1614" spans="1:18">
      <c r="A1614" s="208">
        <v>19002526</v>
      </c>
      <c r="B1614" s="209">
        <v>20002613</v>
      </c>
      <c r="C1614" s="210"/>
      <c r="D1614" s="210"/>
      <c r="E1614" s="251" t="s">
        <v>2147</v>
      </c>
      <c r="F1614" s="251" t="s">
        <v>2766</v>
      </c>
      <c r="G1614" s="231" t="s">
        <v>2149</v>
      </c>
      <c r="H1614" s="231" t="s">
        <v>2235</v>
      </c>
      <c r="I1614" s="232" t="s">
        <v>2264</v>
      </c>
      <c r="J1614" s="233" t="s">
        <v>2152</v>
      </c>
      <c r="K1614" s="212" t="s">
        <v>2855</v>
      </c>
      <c r="L1614" s="214" t="s">
        <v>2220</v>
      </c>
      <c r="M1614" s="215">
        <v>84239</v>
      </c>
      <c r="N1614" s="216">
        <v>90911</v>
      </c>
      <c r="O1614" s="217"/>
      <c r="P1614" s="217"/>
      <c r="Q1614" s="242" t="s">
        <v>2154</v>
      </c>
      <c r="R1614" s="219">
        <f t="shared" si="25"/>
        <v>44286</v>
      </c>
    </row>
    <row r="1615" spans="1:18">
      <c r="A1615" s="208">
        <v>19002527</v>
      </c>
      <c r="B1615" s="209">
        <v>20002614</v>
      </c>
      <c r="C1615" s="210"/>
      <c r="D1615" s="210"/>
      <c r="E1615" s="251" t="s">
        <v>2147</v>
      </c>
      <c r="F1615" s="251" t="s">
        <v>2766</v>
      </c>
      <c r="G1615" s="231" t="s">
        <v>2149</v>
      </c>
      <c r="H1615" s="231" t="s">
        <v>2235</v>
      </c>
      <c r="I1615" s="232" t="s">
        <v>2264</v>
      </c>
      <c r="J1615" s="233" t="s">
        <v>2749</v>
      </c>
      <c r="K1615" s="212" t="s">
        <v>2856</v>
      </c>
      <c r="L1615" s="214" t="s">
        <v>2220</v>
      </c>
      <c r="M1615" s="215">
        <v>42114</v>
      </c>
      <c r="N1615" s="216">
        <v>45455</v>
      </c>
      <c r="O1615" s="217"/>
      <c r="P1615" s="217"/>
      <c r="Q1615" s="242" t="s">
        <v>2154</v>
      </c>
      <c r="R1615" s="219">
        <f t="shared" si="25"/>
        <v>22142</v>
      </c>
    </row>
    <row r="1616" spans="1:18">
      <c r="A1616" s="244">
        <v>19003080</v>
      </c>
      <c r="B1616" s="209">
        <v>20002615</v>
      </c>
      <c r="C1616" s="210"/>
      <c r="D1616" s="210"/>
      <c r="E1616" s="251" t="s">
        <v>2147</v>
      </c>
      <c r="F1616" s="251" t="s">
        <v>2766</v>
      </c>
      <c r="G1616" s="231" t="s">
        <v>2149</v>
      </c>
      <c r="H1616" s="231" t="s">
        <v>2235</v>
      </c>
      <c r="I1616" s="232" t="s">
        <v>2264</v>
      </c>
      <c r="J1616" s="233" t="s">
        <v>2751</v>
      </c>
      <c r="K1616" s="212" t="s">
        <v>2857</v>
      </c>
      <c r="L1616" s="214" t="s">
        <v>2220</v>
      </c>
      <c r="M1616" s="215">
        <v>44925</v>
      </c>
      <c r="N1616" s="216">
        <v>72728</v>
      </c>
      <c r="O1616" s="217"/>
      <c r="P1616" s="217"/>
      <c r="Q1616" s="242" t="s">
        <v>2154</v>
      </c>
      <c r="R1616" s="219">
        <f t="shared" si="25"/>
        <v>35428</v>
      </c>
    </row>
    <row r="1617" spans="1:18">
      <c r="A1617" s="208">
        <v>19002528</v>
      </c>
      <c r="B1617" s="209">
        <v>20002616</v>
      </c>
      <c r="C1617" s="210"/>
      <c r="D1617" s="210"/>
      <c r="E1617" s="251" t="s">
        <v>2147</v>
      </c>
      <c r="F1617" s="251" t="s">
        <v>2766</v>
      </c>
      <c r="G1617" s="231" t="s">
        <v>2149</v>
      </c>
      <c r="H1617" s="231" t="s">
        <v>2235</v>
      </c>
      <c r="I1617" s="232" t="s">
        <v>2268</v>
      </c>
      <c r="J1617" s="233" t="s">
        <v>2152</v>
      </c>
      <c r="K1617" s="212" t="s">
        <v>2858</v>
      </c>
      <c r="L1617" s="214" t="s">
        <v>173</v>
      </c>
      <c r="M1617" s="215">
        <v>86314</v>
      </c>
      <c r="N1617" s="216">
        <v>94839</v>
      </c>
      <c r="O1617" s="217"/>
      <c r="P1617" s="217"/>
      <c r="Q1617" s="242" t="s">
        <v>2154</v>
      </c>
      <c r="R1617" s="219">
        <f t="shared" si="25"/>
        <v>46199</v>
      </c>
    </row>
    <row r="1618" spans="1:18">
      <c r="A1618" s="208">
        <v>19002529</v>
      </c>
      <c r="B1618" s="209">
        <v>20002617</v>
      </c>
      <c r="C1618" s="210"/>
      <c r="D1618" s="210"/>
      <c r="E1618" s="251" t="s">
        <v>2147</v>
      </c>
      <c r="F1618" s="251" t="s">
        <v>2766</v>
      </c>
      <c r="G1618" s="231" t="s">
        <v>2149</v>
      </c>
      <c r="H1618" s="231" t="s">
        <v>2235</v>
      </c>
      <c r="I1618" s="232" t="s">
        <v>2268</v>
      </c>
      <c r="J1618" s="233" t="s">
        <v>2749</v>
      </c>
      <c r="K1618" s="212" t="s">
        <v>2859</v>
      </c>
      <c r="L1618" s="214" t="s">
        <v>173</v>
      </c>
      <c r="M1618" s="215">
        <v>25891</v>
      </c>
      <c r="N1618" s="216">
        <v>28449</v>
      </c>
      <c r="O1618" s="217"/>
      <c r="P1618" s="217"/>
      <c r="Q1618" s="242" t="s">
        <v>2154</v>
      </c>
      <c r="R1618" s="219">
        <f t="shared" si="25"/>
        <v>13858</v>
      </c>
    </row>
    <row r="1619" spans="1:18">
      <c r="A1619" s="244">
        <v>19003081</v>
      </c>
      <c r="B1619" s="209">
        <v>20002618</v>
      </c>
      <c r="C1619" s="210"/>
      <c r="D1619" s="210"/>
      <c r="E1619" s="251" t="s">
        <v>2147</v>
      </c>
      <c r="F1619" s="251" t="s">
        <v>2766</v>
      </c>
      <c r="G1619" s="231" t="s">
        <v>2149</v>
      </c>
      <c r="H1619" s="231" t="s">
        <v>2235</v>
      </c>
      <c r="I1619" s="232" t="s">
        <v>2268</v>
      </c>
      <c r="J1619" s="233" t="s">
        <v>2751</v>
      </c>
      <c r="K1619" s="212" t="s">
        <v>2860</v>
      </c>
      <c r="L1619" s="214" t="s">
        <v>173</v>
      </c>
      <c r="M1619" s="215">
        <v>69051</v>
      </c>
      <c r="N1619" s="216">
        <v>75867</v>
      </c>
      <c r="O1619" s="217"/>
      <c r="P1619" s="217"/>
      <c r="Q1619" s="242" t="s">
        <v>2154</v>
      </c>
      <c r="R1619" s="219">
        <f t="shared" si="25"/>
        <v>36957</v>
      </c>
    </row>
    <row r="1620" spans="1:18">
      <c r="A1620" s="208">
        <v>19002530</v>
      </c>
      <c r="B1620" s="209">
        <v>20002619</v>
      </c>
      <c r="C1620" s="210"/>
      <c r="D1620" s="210"/>
      <c r="E1620" s="251" t="s">
        <v>2147</v>
      </c>
      <c r="F1620" s="251" t="s">
        <v>2766</v>
      </c>
      <c r="G1620" s="231" t="s">
        <v>2149</v>
      </c>
      <c r="H1620" s="231" t="s">
        <v>2235</v>
      </c>
      <c r="I1620" s="232" t="s">
        <v>2272</v>
      </c>
      <c r="J1620" s="233" t="s">
        <v>2152</v>
      </c>
      <c r="K1620" s="212" t="s">
        <v>2861</v>
      </c>
      <c r="L1620" s="214" t="s">
        <v>173</v>
      </c>
      <c r="M1620" s="215">
        <v>215790</v>
      </c>
      <c r="N1620" s="216">
        <v>237098</v>
      </c>
      <c r="O1620" s="217"/>
      <c r="P1620" s="217"/>
      <c r="Q1620" s="242" t="s">
        <v>2154</v>
      </c>
      <c r="R1620" s="219">
        <f t="shared" si="25"/>
        <v>115499</v>
      </c>
    </row>
    <row r="1621" spans="1:18">
      <c r="A1621" s="208">
        <v>19002531</v>
      </c>
      <c r="B1621" s="209">
        <v>20002620</v>
      </c>
      <c r="C1621" s="210"/>
      <c r="D1621" s="210"/>
      <c r="E1621" s="251" t="s">
        <v>2147</v>
      </c>
      <c r="F1621" s="251" t="s">
        <v>2766</v>
      </c>
      <c r="G1621" s="231" t="s">
        <v>2149</v>
      </c>
      <c r="H1621" s="231" t="s">
        <v>2235</v>
      </c>
      <c r="I1621" s="232" t="s">
        <v>2272</v>
      </c>
      <c r="J1621" s="233" t="s">
        <v>2749</v>
      </c>
      <c r="K1621" s="212" t="s">
        <v>2862</v>
      </c>
      <c r="L1621" s="214" t="s">
        <v>173</v>
      </c>
      <c r="M1621" s="215">
        <v>64737</v>
      </c>
      <c r="N1621" s="216">
        <v>71127</v>
      </c>
      <c r="O1621" s="217"/>
      <c r="P1621" s="217"/>
      <c r="Q1621" s="242" t="s">
        <v>2154</v>
      </c>
      <c r="R1621" s="219">
        <f t="shared" si="25"/>
        <v>34648</v>
      </c>
    </row>
    <row r="1622" spans="1:18">
      <c r="A1622" s="244">
        <v>19003082</v>
      </c>
      <c r="B1622" s="209">
        <v>20002621</v>
      </c>
      <c r="C1622" s="210"/>
      <c r="D1622" s="210"/>
      <c r="E1622" s="251" t="s">
        <v>2147</v>
      </c>
      <c r="F1622" s="251" t="s">
        <v>2766</v>
      </c>
      <c r="G1622" s="231" t="s">
        <v>2149</v>
      </c>
      <c r="H1622" s="231" t="s">
        <v>2235</v>
      </c>
      <c r="I1622" s="232" t="s">
        <v>2272</v>
      </c>
      <c r="J1622" s="233" t="s">
        <v>2751</v>
      </c>
      <c r="K1622" s="212" t="s">
        <v>2863</v>
      </c>
      <c r="L1622" s="214" t="s">
        <v>173</v>
      </c>
      <c r="M1622" s="215">
        <v>172631</v>
      </c>
      <c r="N1622" s="216">
        <v>189678</v>
      </c>
      <c r="O1622" s="217"/>
      <c r="P1622" s="217"/>
      <c r="Q1622" s="242" t="s">
        <v>2154</v>
      </c>
      <c r="R1622" s="219">
        <f t="shared" si="25"/>
        <v>92399</v>
      </c>
    </row>
    <row r="1623" spans="1:18">
      <c r="A1623" s="208">
        <v>19002532</v>
      </c>
      <c r="B1623" s="209">
        <v>20002622</v>
      </c>
      <c r="C1623" s="210"/>
      <c r="D1623" s="210"/>
      <c r="E1623" s="251" t="s">
        <v>2147</v>
      </c>
      <c r="F1623" s="251" t="s">
        <v>2766</v>
      </c>
      <c r="G1623" s="231" t="s">
        <v>2149</v>
      </c>
      <c r="H1623" s="231" t="s">
        <v>2235</v>
      </c>
      <c r="I1623" s="232" t="s">
        <v>2276</v>
      </c>
      <c r="J1623" s="233" t="s">
        <v>2152</v>
      </c>
      <c r="K1623" s="212" t="s">
        <v>2864</v>
      </c>
      <c r="L1623" s="214" t="s">
        <v>173</v>
      </c>
      <c r="M1623" s="215">
        <v>345269</v>
      </c>
      <c r="N1623" s="216">
        <v>379359</v>
      </c>
      <c r="O1623" s="217"/>
      <c r="P1623" s="217"/>
      <c r="Q1623" s="242" t="s">
        <v>2154</v>
      </c>
      <c r="R1623" s="219">
        <f t="shared" si="25"/>
        <v>184800</v>
      </c>
    </row>
    <row r="1624" spans="1:18">
      <c r="A1624" s="208">
        <v>19002533</v>
      </c>
      <c r="B1624" s="209">
        <v>20002623</v>
      </c>
      <c r="C1624" s="210"/>
      <c r="D1624" s="210"/>
      <c r="E1624" s="251" t="s">
        <v>2147</v>
      </c>
      <c r="F1624" s="251" t="s">
        <v>2766</v>
      </c>
      <c r="G1624" s="231" t="s">
        <v>2149</v>
      </c>
      <c r="H1624" s="231" t="s">
        <v>2235</v>
      </c>
      <c r="I1624" s="232" t="s">
        <v>2276</v>
      </c>
      <c r="J1624" s="233" t="s">
        <v>2749</v>
      </c>
      <c r="K1624" s="212" t="s">
        <v>2865</v>
      </c>
      <c r="L1624" s="214" t="s">
        <v>173</v>
      </c>
      <c r="M1624" s="215">
        <v>103579</v>
      </c>
      <c r="N1624" s="216">
        <v>113807</v>
      </c>
      <c r="O1624" s="217"/>
      <c r="P1624" s="217"/>
      <c r="Q1624" s="242" t="s">
        <v>2154</v>
      </c>
      <c r="R1624" s="219">
        <f t="shared" si="25"/>
        <v>55439</v>
      </c>
    </row>
    <row r="1625" spans="1:18">
      <c r="A1625" s="244">
        <v>19003083</v>
      </c>
      <c r="B1625" s="209">
        <v>20002624</v>
      </c>
      <c r="C1625" s="210"/>
      <c r="D1625" s="210"/>
      <c r="E1625" s="251" t="s">
        <v>2147</v>
      </c>
      <c r="F1625" s="251" t="s">
        <v>2766</v>
      </c>
      <c r="G1625" s="231" t="s">
        <v>2149</v>
      </c>
      <c r="H1625" s="231" t="s">
        <v>2235</v>
      </c>
      <c r="I1625" s="232" t="s">
        <v>2276</v>
      </c>
      <c r="J1625" s="233" t="s">
        <v>2751</v>
      </c>
      <c r="K1625" s="212" t="s">
        <v>2866</v>
      </c>
      <c r="L1625" s="214" t="s">
        <v>173</v>
      </c>
      <c r="M1625" s="215">
        <v>276214</v>
      </c>
      <c r="N1625" s="216">
        <v>303488</v>
      </c>
      <c r="O1625" s="217"/>
      <c r="P1625" s="217"/>
      <c r="Q1625" s="242" t="s">
        <v>2154</v>
      </c>
      <c r="R1625" s="219">
        <f t="shared" si="25"/>
        <v>147841</v>
      </c>
    </row>
    <row r="1626" spans="1:18">
      <c r="A1626" s="208">
        <v>19002534</v>
      </c>
      <c r="B1626" s="209">
        <v>20002625</v>
      </c>
      <c r="C1626" s="210"/>
      <c r="D1626" s="210"/>
      <c r="E1626" s="251" t="s">
        <v>2147</v>
      </c>
      <c r="F1626" s="251" t="s">
        <v>2766</v>
      </c>
      <c r="G1626" s="231" t="s">
        <v>2149</v>
      </c>
      <c r="H1626" s="231" t="s">
        <v>2235</v>
      </c>
      <c r="I1626" s="232" t="s">
        <v>2280</v>
      </c>
      <c r="J1626" s="233" t="s">
        <v>2152</v>
      </c>
      <c r="K1626" s="212" t="s">
        <v>2867</v>
      </c>
      <c r="L1626" s="214" t="s">
        <v>173</v>
      </c>
      <c r="M1626" s="215">
        <v>293622</v>
      </c>
      <c r="N1626" s="216">
        <v>315948</v>
      </c>
      <c r="O1626" s="217"/>
      <c r="P1626" s="217"/>
      <c r="Q1626" s="242" t="s">
        <v>2154</v>
      </c>
      <c r="R1626" s="219">
        <f t="shared" si="25"/>
        <v>153910</v>
      </c>
    </row>
    <row r="1627" spans="1:18">
      <c r="A1627" s="208">
        <v>19002535</v>
      </c>
      <c r="B1627" s="209">
        <v>20002626</v>
      </c>
      <c r="C1627" s="210"/>
      <c r="D1627" s="210"/>
      <c r="E1627" s="251" t="s">
        <v>2147</v>
      </c>
      <c r="F1627" s="251" t="s">
        <v>2766</v>
      </c>
      <c r="G1627" s="231" t="s">
        <v>2149</v>
      </c>
      <c r="H1627" s="231" t="s">
        <v>2235</v>
      </c>
      <c r="I1627" s="232" t="s">
        <v>2280</v>
      </c>
      <c r="J1627" s="233" t="s">
        <v>2749</v>
      </c>
      <c r="K1627" s="212" t="s">
        <v>2868</v>
      </c>
      <c r="L1627" s="214" t="s">
        <v>173</v>
      </c>
      <c r="M1627" s="215">
        <v>88082</v>
      </c>
      <c r="N1627" s="216">
        <v>94782</v>
      </c>
      <c r="O1627" s="217"/>
      <c r="P1627" s="217"/>
      <c r="Q1627" s="242" t="s">
        <v>2154</v>
      </c>
      <c r="R1627" s="219">
        <f t="shared" si="25"/>
        <v>46172</v>
      </c>
    </row>
    <row r="1628" spans="1:18">
      <c r="A1628" s="244">
        <v>19003084</v>
      </c>
      <c r="B1628" s="209">
        <v>20002627</v>
      </c>
      <c r="C1628" s="210"/>
      <c r="D1628" s="210"/>
      <c r="E1628" s="251" t="s">
        <v>2147</v>
      </c>
      <c r="F1628" s="251" t="s">
        <v>2766</v>
      </c>
      <c r="G1628" s="231" t="s">
        <v>2149</v>
      </c>
      <c r="H1628" s="231" t="s">
        <v>2235</v>
      </c>
      <c r="I1628" s="232" t="s">
        <v>2280</v>
      </c>
      <c r="J1628" s="233" t="s">
        <v>2751</v>
      </c>
      <c r="K1628" s="212" t="s">
        <v>2869</v>
      </c>
      <c r="L1628" s="214" t="s">
        <v>173</v>
      </c>
      <c r="M1628" s="215">
        <v>156597</v>
      </c>
      <c r="N1628" s="216">
        <v>252755</v>
      </c>
      <c r="O1628" s="217"/>
      <c r="P1628" s="217"/>
      <c r="Q1628" s="242" t="s">
        <v>2154</v>
      </c>
      <c r="R1628" s="219">
        <f t="shared" si="25"/>
        <v>123127</v>
      </c>
    </row>
    <row r="1629" spans="1:18">
      <c r="A1629" s="208">
        <v>19002536</v>
      </c>
      <c r="B1629" s="209">
        <v>20002628</v>
      </c>
      <c r="C1629" s="210"/>
      <c r="D1629" s="210"/>
      <c r="E1629" s="251" t="s">
        <v>2147</v>
      </c>
      <c r="F1629" s="251" t="s">
        <v>2766</v>
      </c>
      <c r="G1629" s="231" t="s">
        <v>2149</v>
      </c>
      <c r="H1629" s="231" t="s">
        <v>2235</v>
      </c>
      <c r="I1629" s="232" t="s">
        <v>2284</v>
      </c>
      <c r="J1629" s="233" t="s">
        <v>2152</v>
      </c>
      <c r="K1629" s="212" t="s">
        <v>2870</v>
      </c>
      <c r="L1629" s="214" t="s">
        <v>2220</v>
      </c>
      <c r="M1629" s="215">
        <v>4143</v>
      </c>
      <c r="N1629" s="216">
        <v>4418</v>
      </c>
      <c r="O1629" s="217"/>
      <c r="P1629" s="217"/>
      <c r="Q1629" s="242" t="s">
        <v>2154</v>
      </c>
      <c r="R1629" s="219">
        <f t="shared" si="25"/>
        <v>2152</v>
      </c>
    </row>
    <row r="1630" spans="1:18">
      <c r="A1630" s="208">
        <v>19002537</v>
      </c>
      <c r="B1630" s="209">
        <v>20002629</v>
      </c>
      <c r="C1630" s="210"/>
      <c r="D1630" s="210"/>
      <c r="E1630" s="251" t="s">
        <v>2147</v>
      </c>
      <c r="F1630" s="251" t="s">
        <v>2766</v>
      </c>
      <c r="G1630" s="231" t="s">
        <v>2149</v>
      </c>
      <c r="H1630" s="231" t="s">
        <v>2235</v>
      </c>
      <c r="I1630" s="232" t="s">
        <v>2284</v>
      </c>
      <c r="J1630" s="233" t="s">
        <v>2749</v>
      </c>
      <c r="K1630" s="212" t="s">
        <v>2871</v>
      </c>
      <c r="L1630" s="214" t="s">
        <v>2220</v>
      </c>
      <c r="M1630" s="215">
        <v>1239</v>
      </c>
      <c r="N1630" s="216">
        <v>1322</v>
      </c>
      <c r="O1630" s="217"/>
      <c r="P1630" s="217"/>
      <c r="Q1630" s="242" t="s">
        <v>2154</v>
      </c>
      <c r="R1630" s="219">
        <f t="shared" si="25"/>
        <v>643</v>
      </c>
    </row>
    <row r="1631" spans="1:18">
      <c r="A1631" s="244">
        <v>19003085</v>
      </c>
      <c r="B1631" s="209">
        <v>20002630</v>
      </c>
      <c r="C1631" s="210"/>
      <c r="D1631" s="210"/>
      <c r="E1631" s="251" t="s">
        <v>2147</v>
      </c>
      <c r="F1631" s="251" t="s">
        <v>2766</v>
      </c>
      <c r="G1631" s="231" t="s">
        <v>2149</v>
      </c>
      <c r="H1631" s="231" t="s">
        <v>2235</v>
      </c>
      <c r="I1631" s="232" t="s">
        <v>2284</v>
      </c>
      <c r="J1631" s="233" t="s">
        <v>2751</v>
      </c>
      <c r="K1631" s="212" t="s">
        <v>2872</v>
      </c>
      <c r="L1631" s="214" t="s">
        <v>2220</v>
      </c>
      <c r="M1631" s="215">
        <v>2208</v>
      </c>
      <c r="N1631" s="216">
        <v>3534</v>
      </c>
      <c r="O1631" s="217"/>
      <c r="P1631" s="217"/>
      <c r="Q1631" s="242" t="s">
        <v>2154</v>
      </c>
      <c r="R1631" s="219">
        <f t="shared" si="25"/>
        <v>1721</v>
      </c>
    </row>
    <row r="1632" spans="1:18">
      <c r="A1632" s="208">
        <v>19002538</v>
      </c>
      <c r="B1632" s="209">
        <v>20002631</v>
      </c>
      <c r="C1632" s="210"/>
      <c r="D1632" s="210"/>
      <c r="E1632" s="251" t="s">
        <v>2147</v>
      </c>
      <c r="F1632" s="251" t="s">
        <v>2766</v>
      </c>
      <c r="G1632" s="231" t="s">
        <v>2149</v>
      </c>
      <c r="H1632" s="231" t="s">
        <v>2235</v>
      </c>
      <c r="I1632" s="232" t="s">
        <v>607</v>
      </c>
      <c r="J1632" s="233" t="s">
        <v>2152</v>
      </c>
      <c r="K1632" s="212" t="s">
        <v>2873</v>
      </c>
      <c r="L1632" s="214" t="s">
        <v>173</v>
      </c>
      <c r="M1632" s="215">
        <v>79602</v>
      </c>
      <c r="N1632" s="216">
        <v>84902</v>
      </c>
      <c r="O1632" s="217"/>
      <c r="P1632" s="217"/>
      <c r="Q1632" s="242" t="s">
        <v>2154</v>
      </c>
      <c r="R1632" s="219">
        <f t="shared" si="25"/>
        <v>41359</v>
      </c>
    </row>
    <row r="1633" spans="1:18">
      <c r="A1633" s="208">
        <v>19002539</v>
      </c>
      <c r="B1633" s="209">
        <v>20002632</v>
      </c>
      <c r="C1633" s="210"/>
      <c r="D1633" s="210"/>
      <c r="E1633" s="251" t="s">
        <v>2147</v>
      </c>
      <c r="F1633" s="251" t="s">
        <v>2766</v>
      </c>
      <c r="G1633" s="231" t="s">
        <v>2149</v>
      </c>
      <c r="H1633" s="231" t="s">
        <v>2235</v>
      </c>
      <c r="I1633" s="232" t="s">
        <v>607</v>
      </c>
      <c r="J1633" s="233" t="s">
        <v>2749</v>
      </c>
      <c r="K1633" s="212" t="s">
        <v>2874</v>
      </c>
      <c r="L1633" s="214" t="s">
        <v>173</v>
      </c>
      <c r="M1633" s="215">
        <v>23877</v>
      </c>
      <c r="N1633" s="216">
        <v>25469</v>
      </c>
      <c r="O1633" s="217"/>
      <c r="P1633" s="217"/>
      <c r="Q1633" s="242" t="s">
        <v>2154</v>
      </c>
      <c r="R1633" s="219">
        <f t="shared" si="25"/>
        <v>12406</v>
      </c>
    </row>
    <row r="1634" spans="1:18">
      <c r="A1634" s="244">
        <v>19003086</v>
      </c>
      <c r="B1634" s="209">
        <v>20002633</v>
      </c>
      <c r="C1634" s="210"/>
      <c r="D1634" s="210"/>
      <c r="E1634" s="251" t="s">
        <v>2147</v>
      </c>
      <c r="F1634" s="251" t="s">
        <v>2766</v>
      </c>
      <c r="G1634" s="231" t="s">
        <v>2149</v>
      </c>
      <c r="H1634" s="231" t="s">
        <v>2235</v>
      </c>
      <c r="I1634" s="232" t="s">
        <v>607</v>
      </c>
      <c r="J1634" s="233" t="s">
        <v>2751</v>
      </c>
      <c r="K1634" s="212" t="s">
        <v>2875</v>
      </c>
      <c r="L1634" s="214" t="s">
        <v>173</v>
      </c>
      <c r="M1634" s="215">
        <v>42454</v>
      </c>
      <c r="N1634" s="216">
        <v>67919</v>
      </c>
      <c r="O1634" s="217"/>
      <c r="P1634" s="217"/>
      <c r="Q1634" s="242" t="s">
        <v>2154</v>
      </c>
      <c r="R1634" s="219">
        <f t="shared" si="25"/>
        <v>33086</v>
      </c>
    </row>
    <row r="1635" spans="1:18">
      <c r="A1635" s="208">
        <v>19002540</v>
      </c>
      <c r="B1635" s="209">
        <v>20002634</v>
      </c>
      <c r="C1635" s="210"/>
      <c r="D1635" s="210"/>
      <c r="E1635" s="251" t="s">
        <v>2147</v>
      </c>
      <c r="F1635" s="251" t="s">
        <v>2766</v>
      </c>
      <c r="G1635" s="231" t="s">
        <v>2149</v>
      </c>
      <c r="H1635" s="231" t="s">
        <v>2235</v>
      </c>
      <c r="I1635" s="232" t="s">
        <v>607</v>
      </c>
      <c r="J1635" s="233" t="s">
        <v>97</v>
      </c>
      <c r="K1635" s="212" t="s">
        <v>2876</v>
      </c>
      <c r="L1635" s="214" t="s">
        <v>173</v>
      </c>
      <c r="M1635" s="215">
        <v>143286</v>
      </c>
      <c r="N1635" s="216">
        <v>152825</v>
      </c>
      <c r="O1635" s="217"/>
      <c r="P1635" s="217"/>
      <c r="Q1635" s="242" t="s">
        <v>2154</v>
      </c>
      <c r="R1635" s="219">
        <f t="shared" si="25"/>
        <v>74447</v>
      </c>
    </row>
    <row r="1636" spans="1:18">
      <c r="A1636" s="208">
        <v>19002541</v>
      </c>
      <c r="B1636" s="209">
        <v>20002635</v>
      </c>
      <c r="C1636" s="210"/>
      <c r="D1636" s="210"/>
      <c r="E1636" s="251" t="s">
        <v>2147</v>
      </c>
      <c r="F1636" s="251" t="s">
        <v>2766</v>
      </c>
      <c r="G1636" s="231" t="s">
        <v>2149</v>
      </c>
      <c r="H1636" s="231" t="s">
        <v>2235</v>
      </c>
      <c r="I1636" s="232" t="s">
        <v>2292</v>
      </c>
      <c r="J1636" s="233" t="s">
        <v>2152</v>
      </c>
      <c r="K1636" s="212" t="s">
        <v>2877</v>
      </c>
      <c r="L1636" s="214" t="s">
        <v>173</v>
      </c>
      <c r="M1636" s="215">
        <v>172475</v>
      </c>
      <c r="N1636" s="216">
        <v>183959</v>
      </c>
      <c r="O1636" s="217"/>
      <c r="P1636" s="217"/>
      <c r="Q1636" s="242" t="s">
        <v>2154</v>
      </c>
      <c r="R1636" s="219">
        <f t="shared" si="25"/>
        <v>89613</v>
      </c>
    </row>
    <row r="1637" spans="1:18">
      <c r="A1637" s="208">
        <v>19002542</v>
      </c>
      <c r="B1637" s="209">
        <v>20002636</v>
      </c>
      <c r="C1637" s="210"/>
      <c r="D1637" s="210"/>
      <c r="E1637" s="251" t="s">
        <v>2147</v>
      </c>
      <c r="F1637" s="251" t="s">
        <v>2766</v>
      </c>
      <c r="G1637" s="231" t="s">
        <v>2149</v>
      </c>
      <c r="H1637" s="231" t="s">
        <v>2235</v>
      </c>
      <c r="I1637" s="232" t="s">
        <v>2292</v>
      </c>
      <c r="J1637" s="233" t="s">
        <v>2749</v>
      </c>
      <c r="K1637" s="212" t="s">
        <v>2878</v>
      </c>
      <c r="L1637" s="214" t="s">
        <v>173</v>
      </c>
      <c r="M1637" s="215">
        <v>51740</v>
      </c>
      <c r="N1637" s="216">
        <v>55185</v>
      </c>
      <c r="O1637" s="217"/>
      <c r="P1637" s="217"/>
      <c r="Q1637" s="242" t="s">
        <v>2154</v>
      </c>
      <c r="R1637" s="219">
        <f t="shared" si="25"/>
        <v>26882</v>
      </c>
    </row>
    <row r="1638" spans="1:18">
      <c r="A1638" s="244">
        <v>19003087</v>
      </c>
      <c r="B1638" s="209">
        <v>20002637</v>
      </c>
      <c r="C1638" s="210"/>
      <c r="D1638" s="210"/>
      <c r="E1638" s="251" t="s">
        <v>2147</v>
      </c>
      <c r="F1638" s="251" t="s">
        <v>2766</v>
      </c>
      <c r="G1638" s="231" t="s">
        <v>2149</v>
      </c>
      <c r="H1638" s="231" t="s">
        <v>2235</v>
      </c>
      <c r="I1638" s="232" t="s">
        <v>2292</v>
      </c>
      <c r="J1638" s="233" t="s">
        <v>2751</v>
      </c>
      <c r="K1638" s="212" t="s">
        <v>2879</v>
      </c>
      <c r="L1638" s="214" t="s">
        <v>173</v>
      </c>
      <c r="M1638" s="215">
        <v>91987</v>
      </c>
      <c r="N1638" s="216">
        <v>147168</v>
      </c>
      <c r="O1638" s="217"/>
      <c r="P1638" s="217"/>
      <c r="Q1638" s="242" t="s">
        <v>2154</v>
      </c>
      <c r="R1638" s="219">
        <f t="shared" si="25"/>
        <v>71691</v>
      </c>
    </row>
    <row r="1639" spans="1:18">
      <c r="A1639" s="208">
        <v>19002543</v>
      </c>
      <c r="B1639" s="209">
        <v>20002638</v>
      </c>
      <c r="C1639" s="210"/>
      <c r="D1639" s="210"/>
      <c r="E1639" s="251" t="s">
        <v>2147</v>
      </c>
      <c r="F1639" s="251" t="s">
        <v>2766</v>
      </c>
      <c r="G1639" s="231" t="s">
        <v>2149</v>
      </c>
      <c r="H1639" s="231" t="s">
        <v>2235</v>
      </c>
      <c r="I1639" s="232" t="s">
        <v>2292</v>
      </c>
      <c r="J1639" s="233" t="s">
        <v>97</v>
      </c>
      <c r="K1639" s="212" t="s">
        <v>2880</v>
      </c>
      <c r="L1639" s="214" t="s">
        <v>173</v>
      </c>
      <c r="M1639" s="215">
        <v>310462</v>
      </c>
      <c r="N1639" s="216">
        <v>331128</v>
      </c>
      <c r="O1639" s="217"/>
      <c r="P1639" s="217"/>
      <c r="Q1639" s="242" t="s">
        <v>2154</v>
      </c>
      <c r="R1639" s="219">
        <f t="shared" si="25"/>
        <v>161305</v>
      </c>
    </row>
    <row r="1640" spans="1:18">
      <c r="A1640" s="208">
        <v>19002544</v>
      </c>
      <c r="B1640" s="209">
        <v>20002639</v>
      </c>
      <c r="C1640" s="210"/>
      <c r="D1640" s="210"/>
      <c r="E1640" s="251" t="s">
        <v>2147</v>
      </c>
      <c r="F1640" s="251" t="s">
        <v>2766</v>
      </c>
      <c r="G1640" s="231" t="s">
        <v>2149</v>
      </c>
      <c r="H1640" s="231" t="s">
        <v>2235</v>
      </c>
      <c r="I1640" s="232" t="s">
        <v>2297</v>
      </c>
      <c r="J1640" s="233" t="s">
        <v>2152</v>
      </c>
      <c r="K1640" s="212" t="s">
        <v>2881</v>
      </c>
      <c r="L1640" s="214" t="s">
        <v>2220</v>
      </c>
      <c r="M1640" s="215">
        <v>66332</v>
      </c>
      <c r="N1640" s="216">
        <v>70752</v>
      </c>
      <c r="O1640" s="217"/>
      <c r="P1640" s="217"/>
      <c r="Q1640" s="242" t="s">
        <v>2154</v>
      </c>
      <c r="R1640" s="219">
        <f t="shared" si="25"/>
        <v>34466</v>
      </c>
    </row>
    <row r="1641" spans="1:18">
      <c r="A1641" s="208">
        <v>19002545</v>
      </c>
      <c r="B1641" s="209">
        <v>20002640</v>
      </c>
      <c r="C1641" s="210"/>
      <c r="D1641" s="210"/>
      <c r="E1641" s="251" t="s">
        <v>2147</v>
      </c>
      <c r="F1641" s="251" t="s">
        <v>2766</v>
      </c>
      <c r="G1641" s="231" t="s">
        <v>2149</v>
      </c>
      <c r="H1641" s="231" t="s">
        <v>2235</v>
      </c>
      <c r="I1641" s="232" t="s">
        <v>2297</v>
      </c>
      <c r="J1641" s="233" t="s">
        <v>2749</v>
      </c>
      <c r="K1641" s="212" t="s">
        <v>2882</v>
      </c>
      <c r="L1641" s="214" t="s">
        <v>2220</v>
      </c>
      <c r="M1641" s="215">
        <v>19897</v>
      </c>
      <c r="N1641" s="216">
        <v>21221</v>
      </c>
      <c r="O1641" s="217"/>
      <c r="P1641" s="217"/>
      <c r="Q1641" s="242" t="s">
        <v>2154</v>
      </c>
      <c r="R1641" s="219">
        <f t="shared" si="25"/>
        <v>10337</v>
      </c>
    </row>
    <row r="1642" spans="1:18">
      <c r="A1642" s="244">
        <v>19003088</v>
      </c>
      <c r="B1642" s="209">
        <v>20002641</v>
      </c>
      <c r="C1642" s="210"/>
      <c r="D1642" s="210"/>
      <c r="E1642" s="251" t="s">
        <v>2147</v>
      </c>
      <c r="F1642" s="251" t="s">
        <v>2766</v>
      </c>
      <c r="G1642" s="231" t="s">
        <v>2149</v>
      </c>
      <c r="H1642" s="231" t="s">
        <v>2235</v>
      </c>
      <c r="I1642" s="232" t="s">
        <v>2297</v>
      </c>
      <c r="J1642" s="233" t="s">
        <v>2751</v>
      </c>
      <c r="K1642" s="212" t="s">
        <v>2883</v>
      </c>
      <c r="L1642" s="214" t="s">
        <v>2220</v>
      </c>
      <c r="M1642" s="215">
        <v>35377</v>
      </c>
      <c r="N1642" s="216">
        <v>56600</v>
      </c>
      <c r="O1642" s="217"/>
      <c r="P1642" s="217"/>
      <c r="Q1642" s="242" t="s">
        <v>2154</v>
      </c>
      <c r="R1642" s="219">
        <f t="shared" si="25"/>
        <v>27572</v>
      </c>
    </row>
    <row r="1643" spans="1:18">
      <c r="A1643" s="208">
        <v>19002546</v>
      </c>
      <c r="B1643" s="209">
        <v>20002642</v>
      </c>
      <c r="C1643" s="210"/>
      <c r="D1643" s="210"/>
      <c r="E1643" s="251" t="s">
        <v>2147</v>
      </c>
      <c r="F1643" s="251" t="s">
        <v>2766</v>
      </c>
      <c r="G1643" s="231" t="s">
        <v>2149</v>
      </c>
      <c r="H1643" s="231" t="s">
        <v>2235</v>
      </c>
      <c r="I1643" s="232" t="s">
        <v>2297</v>
      </c>
      <c r="J1643" s="233" t="s">
        <v>97</v>
      </c>
      <c r="K1643" s="212" t="s">
        <v>2884</v>
      </c>
      <c r="L1643" s="214" t="s">
        <v>2220</v>
      </c>
      <c r="M1643" s="215">
        <v>119404</v>
      </c>
      <c r="N1643" s="216">
        <v>127356</v>
      </c>
      <c r="O1643" s="217"/>
      <c r="P1643" s="217"/>
      <c r="Q1643" s="242" t="s">
        <v>2154</v>
      </c>
      <c r="R1643" s="219">
        <f t="shared" si="25"/>
        <v>62040</v>
      </c>
    </row>
    <row r="1644" spans="1:18">
      <c r="A1644" s="208">
        <v>19002547</v>
      </c>
      <c r="B1644" s="209">
        <v>20002643</v>
      </c>
      <c r="C1644" s="210"/>
      <c r="D1644" s="210"/>
      <c r="E1644" s="251" t="s">
        <v>2147</v>
      </c>
      <c r="F1644" s="251" t="s">
        <v>2766</v>
      </c>
      <c r="G1644" s="231" t="s">
        <v>2149</v>
      </c>
      <c r="H1644" s="231" t="s">
        <v>2115</v>
      </c>
      <c r="I1644" s="232" t="s">
        <v>2302</v>
      </c>
      <c r="J1644" s="233" t="s">
        <v>2152</v>
      </c>
      <c r="K1644" s="212" t="s">
        <v>2885</v>
      </c>
      <c r="L1644" s="214" t="s">
        <v>173</v>
      </c>
      <c r="M1644" s="215">
        <v>238511</v>
      </c>
      <c r="N1644" s="216">
        <v>258333</v>
      </c>
      <c r="O1644" s="217"/>
      <c r="P1644" s="217"/>
      <c r="Q1644" s="242" t="s">
        <v>2154</v>
      </c>
      <c r="R1644" s="219">
        <f t="shared" si="25"/>
        <v>125844</v>
      </c>
    </row>
    <row r="1645" spans="1:18">
      <c r="A1645" s="208">
        <v>19002548</v>
      </c>
      <c r="B1645" s="209">
        <v>20002644</v>
      </c>
      <c r="C1645" s="210"/>
      <c r="D1645" s="210"/>
      <c r="E1645" s="251" t="s">
        <v>2147</v>
      </c>
      <c r="F1645" s="251" t="s">
        <v>2766</v>
      </c>
      <c r="G1645" s="231" t="s">
        <v>2149</v>
      </c>
      <c r="H1645" s="231" t="s">
        <v>2115</v>
      </c>
      <c r="I1645" s="232" t="s">
        <v>2302</v>
      </c>
      <c r="J1645" s="233" t="s">
        <v>2749</v>
      </c>
      <c r="K1645" s="212" t="s">
        <v>2886</v>
      </c>
      <c r="L1645" s="214" t="s">
        <v>173</v>
      </c>
      <c r="M1645" s="215">
        <v>119253</v>
      </c>
      <c r="N1645" s="216">
        <v>129164</v>
      </c>
      <c r="O1645" s="217"/>
      <c r="P1645" s="217"/>
      <c r="Q1645" s="242" t="s">
        <v>2154</v>
      </c>
      <c r="R1645" s="219">
        <f t="shared" si="25"/>
        <v>62920</v>
      </c>
    </row>
    <row r="1646" spans="1:18">
      <c r="A1646" s="244">
        <v>19003089</v>
      </c>
      <c r="B1646" s="209">
        <v>20002645</v>
      </c>
      <c r="C1646" s="210"/>
      <c r="D1646" s="210"/>
      <c r="E1646" s="251" t="s">
        <v>2147</v>
      </c>
      <c r="F1646" s="251" t="s">
        <v>2766</v>
      </c>
      <c r="G1646" s="231" t="s">
        <v>2149</v>
      </c>
      <c r="H1646" s="231" t="s">
        <v>2115</v>
      </c>
      <c r="I1646" s="232" t="s">
        <v>2302</v>
      </c>
      <c r="J1646" s="233" t="s">
        <v>2751</v>
      </c>
      <c r="K1646" s="212" t="s">
        <v>2887</v>
      </c>
      <c r="L1646" s="214" t="s">
        <v>173</v>
      </c>
      <c r="M1646" s="215">
        <v>127206</v>
      </c>
      <c r="N1646" s="216">
        <v>206666</v>
      </c>
      <c r="O1646" s="217"/>
      <c r="P1646" s="217"/>
      <c r="Q1646" s="242" t="s">
        <v>2154</v>
      </c>
      <c r="R1646" s="219">
        <f t="shared" si="25"/>
        <v>100675</v>
      </c>
    </row>
    <row r="1647" spans="1:18">
      <c r="A1647" s="208">
        <v>19002549</v>
      </c>
      <c r="B1647" s="209">
        <v>20002646</v>
      </c>
      <c r="C1647" s="210"/>
      <c r="D1647" s="210"/>
      <c r="E1647" s="251" t="s">
        <v>2147</v>
      </c>
      <c r="F1647" s="251" t="s">
        <v>2766</v>
      </c>
      <c r="G1647" s="231" t="s">
        <v>2149</v>
      </c>
      <c r="H1647" s="231" t="s">
        <v>2115</v>
      </c>
      <c r="I1647" s="232" t="s">
        <v>2302</v>
      </c>
      <c r="J1647" s="233" t="s">
        <v>97</v>
      </c>
      <c r="K1647" s="212" t="s">
        <v>2888</v>
      </c>
      <c r="L1647" s="214" t="s">
        <v>173</v>
      </c>
      <c r="M1647" s="215">
        <v>429323</v>
      </c>
      <c r="N1647" s="216">
        <v>465003</v>
      </c>
      <c r="O1647" s="217"/>
      <c r="P1647" s="217"/>
      <c r="Q1647" s="242" t="s">
        <v>2154</v>
      </c>
      <c r="R1647" s="219">
        <f t="shared" si="25"/>
        <v>226521</v>
      </c>
    </row>
    <row r="1648" spans="1:18">
      <c r="A1648" s="208">
        <v>19002550</v>
      </c>
      <c r="B1648" s="209">
        <v>20002647</v>
      </c>
      <c r="C1648" s="210"/>
      <c r="D1648" s="210"/>
      <c r="E1648" s="251" t="s">
        <v>2147</v>
      </c>
      <c r="F1648" s="251" t="s">
        <v>2766</v>
      </c>
      <c r="G1648" s="231" t="s">
        <v>2149</v>
      </c>
      <c r="H1648" s="231" t="s">
        <v>2115</v>
      </c>
      <c r="I1648" s="232" t="s">
        <v>2307</v>
      </c>
      <c r="J1648" s="233" t="s">
        <v>2308</v>
      </c>
      <c r="K1648" s="212" t="s">
        <v>2889</v>
      </c>
      <c r="L1648" s="214" t="s">
        <v>173</v>
      </c>
      <c r="M1648" s="215">
        <v>190809</v>
      </c>
      <c r="N1648" s="216">
        <v>206666</v>
      </c>
      <c r="O1648" s="217"/>
      <c r="P1648" s="217"/>
      <c r="Q1648" s="242" t="s">
        <v>2154</v>
      </c>
      <c r="R1648" s="219">
        <f t="shared" si="25"/>
        <v>100675</v>
      </c>
    </row>
    <row r="1649" spans="1:18">
      <c r="A1649" s="208">
        <v>19002551</v>
      </c>
      <c r="B1649" s="209">
        <v>20002648</v>
      </c>
      <c r="C1649" s="210"/>
      <c r="D1649" s="210"/>
      <c r="E1649" s="251" t="s">
        <v>2147</v>
      </c>
      <c r="F1649" s="251" t="s">
        <v>2766</v>
      </c>
      <c r="G1649" s="231" t="s">
        <v>2149</v>
      </c>
      <c r="H1649" s="231" t="s">
        <v>2115</v>
      </c>
      <c r="I1649" s="232" t="s">
        <v>2307</v>
      </c>
      <c r="J1649" s="233" t="s">
        <v>2310</v>
      </c>
      <c r="K1649" s="212" t="s">
        <v>2890</v>
      </c>
      <c r="L1649" s="214" t="s">
        <v>173</v>
      </c>
      <c r="M1649" s="215">
        <v>111202</v>
      </c>
      <c r="N1649" s="216">
        <v>121760</v>
      </c>
      <c r="O1649" s="217"/>
      <c r="P1649" s="217"/>
      <c r="Q1649" s="242" t="s">
        <v>2154</v>
      </c>
      <c r="R1649" s="219">
        <f t="shared" si="25"/>
        <v>59314</v>
      </c>
    </row>
    <row r="1650" spans="1:18">
      <c r="A1650" s="208">
        <v>19002552</v>
      </c>
      <c r="B1650" s="209">
        <v>20002649</v>
      </c>
      <c r="C1650" s="210"/>
      <c r="D1650" s="210"/>
      <c r="E1650" s="251" t="s">
        <v>2147</v>
      </c>
      <c r="F1650" s="251" t="s">
        <v>2766</v>
      </c>
      <c r="G1650" s="231" t="s">
        <v>2149</v>
      </c>
      <c r="H1650" s="231" t="s">
        <v>2115</v>
      </c>
      <c r="I1650" s="232" t="s">
        <v>2312</v>
      </c>
      <c r="J1650" s="233" t="s">
        <v>2152</v>
      </c>
      <c r="K1650" s="212" t="s">
        <v>2891</v>
      </c>
      <c r="L1650" s="214" t="s">
        <v>173</v>
      </c>
      <c r="M1650" s="215">
        <v>77798</v>
      </c>
      <c r="N1650" s="216">
        <v>86258</v>
      </c>
      <c r="O1650" s="217"/>
      <c r="P1650" s="217"/>
      <c r="Q1650" s="242" t="s">
        <v>2154</v>
      </c>
      <c r="R1650" s="219">
        <f t="shared" si="25"/>
        <v>42019</v>
      </c>
    </row>
    <row r="1651" spans="1:18">
      <c r="A1651" s="208">
        <v>19002553</v>
      </c>
      <c r="B1651" s="209">
        <v>20002650</v>
      </c>
      <c r="C1651" s="210"/>
      <c r="D1651" s="210"/>
      <c r="E1651" s="251" t="s">
        <v>2147</v>
      </c>
      <c r="F1651" s="251" t="s">
        <v>2766</v>
      </c>
      <c r="G1651" s="231" t="s">
        <v>2149</v>
      </c>
      <c r="H1651" s="231" t="s">
        <v>2115</v>
      </c>
      <c r="I1651" s="232" t="s">
        <v>2312</v>
      </c>
      <c r="J1651" s="233" t="s">
        <v>2749</v>
      </c>
      <c r="K1651" s="212" t="s">
        <v>2892</v>
      </c>
      <c r="L1651" s="214" t="s">
        <v>173</v>
      </c>
      <c r="M1651" s="215">
        <v>38896</v>
      </c>
      <c r="N1651" s="216">
        <v>43128</v>
      </c>
      <c r="O1651" s="217"/>
      <c r="P1651" s="217"/>
      <c r="Q1651" s="242" t="s">
        <v>2154</v>
      </c>
      <c r="R1651" s="219">
        <f t="shared" si="25"/>
        <v>21009</v>
      </c>
    </row>
    <row r="1652" spans="1:18">
      <c r="A1652" s="244">
        <v>19003090</v>
      </c>
      <c r="B1652" s="209">
        <v>20002651</v>
      </c>
      <c r="C1652" s="210"/>
      <c r="D1652" s="210"/>
      <c r="E1652" s="251" t="s">
        <v>2147</v>
      </c>
      <c r="F1652" s="251" t="s">
        <v>2766</v>
      </c>
      <c r="G1652" s="231" t="s">
        <v>2149</v>
      </c>
      <c r="H1652" s="231" t="s">
        <v>2115</v>
      </c>
      <c r="I1652" s="232" t="s">
        <v>2312</v>
      </c>
      <c r="J1652" s="233" t="s">
        <v>2751</v>
      </c>
      <c r="K1652" s="212" t="s">
        <v>2893</v>
      </c>
      <c r="L1652" s="214" t="s">
        <v>173</v>
      </c>
      <c r="M1652" s="215">
        <v>62235</v>
      </c>
      <c r="N1652" s="216">
        <v>69006</v>
      </c>
      <c r="O1652" s="217"/>
      <c r="P1652" s="217"/>
      <c r="Q1652" s="242" t="s">
        <v>2154</v>
      </c>
      <c r="R1652" s="219">
        <f t="shared" si="25"/>
        <v>33615</v>
      </c>
    </row>
    <row r="1653" spans="1:18">
      <c r="A1653" s="208">
        <v>19002554</v>
      </c>
      <c r="B1653" s="209">
        <v>20002652</v>
      </c>
      <c r="C1653" s="210"/>
      <c r="D1653" s="210"/>
      <c r="E1653" s="251" t="s">
        <v>2147</v>
      </c>
      <c r="F1653" s="251" t="s">
        <v>2766</v>
      </c>
      <c r="G1653" s="231" t="s">
        <v>2149</v>
      </c>
      <c r="H1653" s="231" t="s">
        <v>2115</v>
      </c>
      <c r="I1653" s="232" t="s">
        <v>2312</v>
      </c>
      <c r="J1653" s="233" t="s">
        <v>97</v>
      </c>
      <c r="K1653" s="212" t="s">
        <v>2894</v>
      </c>
      <c r="L1653" s="214" t="s">
        <v>173</v>
      </c>
      <c r="M1653" s="215">
        <v>140040</v>
      </c>
      <c r="N1653" s="216">
        <v>155267</v>
      </c>
      <c r="O1653" s="217"/>
      <c r="P1653" s="217"/>
      <c r="Q1653" s="242" t="s">
        <v>2154</v>
      </c>
      <c r="R1653" s="219">
        <f t="shared" si="25"/>
        <v>75636</v>
      </c>
    </row>
    <row r="1654" spans="1:18">
      <c r="A1654" s="208">
        <v>19002555</v>
      </c>
      <c r="B1654" s="209">
        <v>20002653</v>
      </c>
      <c r="C1654" s="210"/>
      <c r="D1654" s="210"/>
      <c r="E1654" s="251" t="s">
        <v>2147</v>
      </c>
      <c r="F1654" s="251" t="s">
        <v>2766</v>
      </c>
      <c r="G1654" s="231" t="s">
        <v>2149</v>
      </c>
      <c r="H1654" s="231" t="s">
        <v>2115</v>
      </c>
      <c r="I1654" s="232" t="s">
        <v>2317</v>
      </c>
      <c r="J1654" s="233" t="s">
        <v>2318</v>
      </c>
      <c r="K1654" s="212" t="s">
        <v>2895</v>
      </c>
      <c r="L1654" s="214" t="s">
        <v>173</v>
      </c>
      <c r="M1654" s="215">
        <v>62236</v>
      </c>
      <c r="N1654" s="216">
        <v>69006</v>
      </c>
      <c r="O1654" s="217"/>
      <c r="P1654" s="217"/>
      <c r="Q1654" s="242" t="s">
        <v>2154</v>
      </c>
      <c r="R1654" s="219">
        <f t="shared" si="25"/>
        <v>33615</v>
      </c>
    </row>
    <row r="1655" spans="1:18">
      <c r="A1655" s="208">
        <v>19002556</v>
      </c>
      <c r="B1655" s="209">
        <v>20002654</v>
      </c>
      <c r="C1655" s="210"/>
      <c r="D1655" s="210"/>
      <c r="E1655" s="251" t="s">
        <v>2147</v>
      </c>
      <c r="F1655" s="251" t="s">
        <v>2766</v>
      </c>
      <c r="G1655" s="231" t="s">
        <v>2149</v>
      </c>
      <c r="H1655" s="231" t="s">
        <v>2115</v>
      </c>
      <c r="I1655" s="232" t="s">
        <v>2317</v>
      </c>
      <c r="J1655" s="233" t="s">
        <v>2320</v>
      </c>
      <c r="K1655" s="212" t="s">
        <v>2896</v>
      </c>
      <c r="L1655" s="214" t="s">
        <v>173</v>
      </c>
      <c r="M1655" s="215">
        <v>32430</v>
      </c>
      <c r="N1655" s="216">
        <v>35511</v>
      </c>
      <c r="O1655" s="217"/>
      <c r="P1655" s="217"/>
      <c r="Q1655" s="242" t="s">
        <v>2154</v>
      </c>
      <c r="R1655" s="219">
        <f t="shared" si="25"/>
        <v>17298</v>
      </c>
    </row>
    <row r="1656" spans="1:18">
      <c r="A1656" s="208">
        <v>19002557</v>
      </c>
      <c r="B1656" s="209">
        <v>20002655</v>
      </c>
      <c r="C1656" s="210"/>
      <c r="D1656" s="210"/>
      <c r="E1656" s="251" t="s">
        <v>2147</v>
      </c>
      <c r="F1656" s="251" t="s">
        <v>2766</v>
      </c>
      <c r="G1656" s="231" t="s">
        <v>2149</v>
      </c>
      <c r="H1656" s="231" t="s">
        <v>2322</v>
      </c>
      <c r="I1656" s="232" t="s">
        <v>2322</v>
      </c>
      <c r="J1656" s="233" t="s">
        <v>2152</v>
      </c>
      <c r="K1656" s="212" t="s">
        <v>2897</v>
      </c>
      <c r="L1656" s="214" t="s">
        <v>173</v>
      </c>
      <c r="M1656" s="215">
        <v>46730</v>
      </c>
      <c r="N1656" s="216">
        <v>49346</v>
      </c>
      <c r="O1656" s="217"/>
      <c r="P1656" s="217"/>
      <c r="Q1656" s="242" t="s">
        <v>2154</v>
      </c>
      <c r="R1656" s="219">
        <f t="shared" si="25"/>
        <v>24038</v>
      </c>
    </row>
    <row r="1657" spans="1:18">
      <c r="A1657" s="208">
        <v>19002558</v>
      </c>
      <c r="B1657" s="209">
        <v>20002656</v>
      </c>
      <c r="C1657" s="210"/>
      <c r="D1657" s="210"/>
      <c r="E1657" s="251" t="s">
        <v>2147</v>
      </c>
      <c r="F1657" s="251" t="s">
        <v>2766</v>
      </c>
      <c r="G1657" s="231" t="s">
        <v>2149</v>
      </c>
      <c r="H1657" s="231" t="s">
        <v>2324</v>
      </c>
      <c r="I1657" s="232" t="s">
        <v>2324</v>
      </c>
      <c r="J1657" s="233" t="s">
        <v>2152</v>
      </c>
      <c r="K1657" s="212" t="s">
        <v>2898</v>
      </c>
      <c r="L1657" s="214" t="s">
        <v>173</v>
      </c>
      <c r="M1657" s="215">
        <v>208905</v>
      </c>
      <c r="N1657" s="216">
        <v>226920</v>
      </c>
      <c r="O1657" s="217"/>
      <c r="P1657" s="217"/>
      <c r="Q1657" s="242" t="s">
        <v>2154</v>
      </c>
      <c r="R1657" s="219">
        <f t="shared" si="25"/>
        <v>110541</v>
      </c>
    </row>
    <row r="1658" spans="1:18">
      <c r="A1658" s="208">
        <v>19002559</v>
      </c>
      <c r="B1658" s="209">
        <v>20002657</v>
      </c>
      <c r="C1658" s="210"/>
      <c r="D1658" s="210"/>
      <c r="E1658" s="251" t="s">
        <v>2147</v>
      </c>
      <c r="F1658" s="251" t="s">
        <v>2766</v>
      </c>
      <c r="G1658" s="231" t="s">
        <v>2149</v>
      </c>
      <c r="H1658" s="231" t="s">
        <v>2326</v>
      </c>
      <c r="I1658" s="232" t="s">
        <v>2326</v>
      </c>
      <c r="J1658" s="233" t="s">
        <v>2152</v>
      </c>
      <c r="K1658" s="212" t="s">
        <v>2899</v>
      </c>
      <c r="L1658" s="214" t="s">
        <v>173</v>
      </c>
      <c r="M1658" s="215">
        <v>162172</v>
      </c>
      <c r="N1658" s="216">
        <v>177570</v>
      </c>
      <c r="O1658" s="217"/>
      <c r="P1658" s="217"/>
      <c r="Q1658" s="242" t="s">
        <v>2154</v>
      </c>
      <c r="R1658" s="219">
        <f t="shared" si="25"/>
        <v>86501</v>
      </c>
    </row>
    <row r="1659" spans="1:18">
      <c r="A1659" s="208">
        <v>19002560</v>
      </c>
      <c r="B1659" s="209">
        <v>20002658</v>
      </c>
      <c r="C1659" s="210"/>
      <c r="D1659" s="210"/>
      <c r="E1659" s="251" t="s">
        <v>2147</v>
      </c>
      <c r="F1659" s="251" t="s">
        <v>2766</v>
      </c>
      <c r="G1659" s="231" t="s">
        <v>2149</v>
      </c>
      <c r="H1659" s="231" t="s">
        <v>2328</v>
      </c>
      <c r="I1659" s="232" t="s">
        <v>2328</v>
      </c>
      <c r="J1659" s="233" t="s">
        <v>2152</v>
      </c>
      <c r="K1659" s="212" t="s">
        <v>2900</v>
      </c>
      <c r="L1659" s="214" t="s">
        <v>173</v>
      </c>
      <c r="M1659" s="215">
        <v>18089</v>
      </c>
      <c r="N1659" s="216">
        <v>18089</v>
      </c>
      <c r="O1659" s="217"/>
      <c r="P1659" s="217"/>
      <c r="Q1659" s="242" t="s">
        <v>2154</v>
      </c>
      <c r="R1659" s="219">
        <f t="shared" si="25"/>
        <v>8811</v>
      </c>
    </row>
    <row r="1660" spans="1:18">
      <c r="A1660" s="208">
        <v>19002561</v>
      </c>
      <c r="B1660" s="209">
        <v>20002659</v>
      </c>
      <c r="C1660" s="210"/>
      <c r="D1660" s="210"/>
      <c r="E1660" s="251" t="s">
        <v>2147</v>
      </c>
      <c r="F1660" s="251" t="s">
        <v>2766</v>
      </c>
      <c r="G1660" s="231" t="s">
        <v>2149</v>
      </c>
      <c r="H1660" s="231" t="s">
        <v>2330</v>
      </c>
      <c r="I1660" s="232" t="s">
        <v>2330</v>
      </c>
      <c r="J1660" s="233" t="s">
        <v>2330</v>
      </c>
      <c r="K1660" s="212" t="s">
        <v>2901</v>
      </c>
      <c r="L1660" s="214" t="s">
        <v>173</v>
      </c>
      <c r="M1660" s="215">
        <v>861546</v>
      </c>
      <c r="N1660" s="216">
        <v>861546</v>
      </c>
      <c r="O1660" s="217"/>
      <c r="P1660" s="217"/>
      <c r="Q1660" s="242" t="s">
        <v>2154</v>
      </c>
      <c r="R1660" s="219">
        <f t="shared" si="25"/>
        <v>419693</v>
      </c>
    </row>
    <row r="1661" spans="1:18">
      <c r="A1661" s="208">
        <v>19002562</v>
      </c>
      <c r="B1661" s="209">
        <v>20002660</v>
      </c>
      <c r="C1661" s="210"/>
      <c r="D1661" s="210"/>
      <c r="E1661" s="251" t="s">
        <v>2147</v>
      </c>
      <c r="F1661" s="251" t="s">
        <v>2766</v>
      </c>
      <c r="G1661" s="231" t="s">
        <v>2149</v>
      </c>
      <c r="H1661" s="231" t="s">
        <v>2332</v>
      </c>
      <c r="I1661" s="232" t="s">
        <v>2332</v>
      </c>
      <c r="J1661" s="233" t="s">
        <v>2152</v>
      </c>
      <c r="K1661" s="212" t="s">
        <v>2902</v>
      </c>
      <c r="L1661" s="214" t="s">
        <v>173</v>
      </c>
      <c r="M1661" s="215">
        <v>208905</v>
      </c>
      <c r="N1661" s="216">
        <v>226920</v>
      </c>
      <c r="O1661" s="217"/>
      <c r="P1661" s="217"/>
      <c r="Q1661" s="242" t="s">
        <v>2154</v>
      </c>
      <c r="R1661" s="219">
        <f t="shared" si="25"/>
        <v>110541</v>
      </c>
    </row>
    <row r="1662" spans="1:18">
      <c r="A1662" s="208">
        <v>19002563</v>
      </c>
      <c r="B1662" s="209">
        <v>20002661</v>
      </c>
      <c r="C1662" s="210"/>
      <c r="D1662" s="210"/>
      <c r="E1662" s="251" t="s">
        <v>2147</v>
      </c>
      <c r="F1662" s="251" t="s">
        <v>2766</v>
      </c>
      <c r="G1662" s="231" t="s">
        <v>2149</v>
      </c>
      <c r="H1662" s="231" t="s">
        <v>2332</v>
      </c>
      <c r="I1662" s="232" t="s">
        <v>2332</v>
      </c>
      <c r="J1662" s="233" t="s">
        <v>2749</v>
      </c>
      <c r="K1662" s="212" t="s">
        <v>2903</v>
      </c>
      <c r="L1662" s="214" t="s">
        <v>173</v>
      </c>
      <c r="M1662" s="215">
        <v>62668</v>
      </c>
      <c r="N1662" s="216">
        <v>68073</v>
      </c>
      <c r="O1662" s="217"/>
      <c r="P1662" s="217"/>
      <c r="Q1662" s="242" t="s">
        <v>2154</v>
      </c>
      <c r="R1662" s="219">
        <f t="shared" si="25"/>
        <v>33161</v>
      </c>
    </row>
    <row r="1663" spans="1:18">
      <c r="A1663" s="244">
        <v>19003091</v>
      </c>
      <c r="B1663" s="209">
        <v>20002662</v>
      </c>
      <c r="C1663" s="210"/>
      <c r="D1663" s="210"/>
      <c r="E1663" s="251" t="s">
        <v>2147</v>
      </c>
      <c r="F1663" s="251" t="s">
        <v>2766</v>
      </c>
      <c r="G1663" s="231" t="s">
        <v>2149</v>
      </c>
      <c r="H1663" s="231" t="s">
        <v>2332</v>
      </c>
      <c r="I1663" s="232" t="s">
        <v>2332</v>
      </c>
      <c r="J1663" s="233" t="s">
        <v>2751</v>
      </c>
      <c r="K1663" s="212" t="s">
        <v>2904</v>
      </c>
      <c r="L1663" s="214" t="s">
        <v>173</v>
      </c>
      <c r="M1663" s="215">
        <v>111414</v>
      </c>
      <c r="N1663" s="216">
        <v>181532</v>
      </c>
      <c r="O1663" s="217"/>
      <c r="P1663" s="217"/>
      <c r="Q1663" s="242" t="s">
        <v>2154</v>
      </c>
      <c r="R1663" s="219">
        <f t="shared" si="25"/>
        <v>88431</v>
      </c>
    </row>
    <row r="1664" spans="1:18">
      <c r="A1664" s="208">
        <v>19002564</v>
      </c>
      <c r="B1664" s="209">
        <v>20002663</v>
      </c>
      <c r="C1664" s="210"/>
      <c r="D1664" s="210"/>
      <c r="E1664" s="251" t="s">
        <v>2147</v>
      </c>
      <c r="F1664" s="251" t="s">
        <v>2766</v>
      </c>
      <c r="G1664" s="231" t="s">
        <v>2149</v>
      </c>
      <c r="H1664" s="231" t="s">
        <v>2332</v>
      </c>
      <c r="I1664" s="232" t="s">
        <v>2332</v>
      </c>
      <c r="J1664" s="233" t="s">
        <v>97</v>
      </c>
      <c r="K1664" s="212" t="s">
        <v>2905</v>
      </c>
      <c r="L1664" s="214" t="s">
        <v>173</v>
      </c>
      <c r="M1664" s="215">
        <v>376036</v>
      </c>
      <c r="N1664" s="216">
        <v>408461</v>
      </c>
      <c r="O1664" s="217"/>
      <c r="P1664" s="217"/>
      <c r="Q1664" s="242" t="s">
        <v>2154</v>
      </c>
      <c r="R1664" s="219">
        <f t="shared" si="25"/>
        <v>198977</v>
      </c>
    </row>
    <row r="1665" spans="1:18">
      <c r="A1665" s="208">
        <v>19002565</v>
      </c>
      <c r="B1665" s="209">
        <v>20002664</v>
      </c>
      <c r="C1665" s="210"/>
      <c r="D1665" s="210"/>
      <c r="E1665" s="251" t="s">
        <v>2147</v>
      </c>
      <c r="F1665" s="251" t="s">
        <v>2766</v>
      </c>
      <c r="G1665" s="231" t="s">
        <v>2149</v>
      </c>
      <c r="H1665" s="231" t="s">
        <v>2337</v>
      </c>
      <c r="I1665" s="232" t="s">
        <v>2338</v>
      </c>
      <c r="J1665" s="233" t="s">
        <v>2310</v>
      </c>
      <c r="K1665" s="212" t="s">
        <v>2906</v>
      </c>
      <c r="L1665" s="214" t="s">
        <v>173</v>
      </c>
      <c r="M1665" s="215">
        <v>367876</v>
      </c>
      <c r="N1665" s="216">
        <v>409395</v>
      </c>
      <c r="O1665" s="217"/>
      <c r="P1665" s="217"/>
      <c r="Q1665" s="242" t="s">
        <v>2340</v>
      </c>
      <c r="R1665" s="219">
        <f t="shared" si="25"/>
        <v>166193</v>
      </c>
    </row>
    <row r="1666" spans="1:18">
      <c r="A1666" s="208">
        <v>19002566</v>
      </c>
      <c r="B1666" s="209">
        <v>20002665</v>
      </c>
      <c r="C1666" s="210"/>
      <c r="D1666" s="210"/>
      <c r="E1666" s="251" t="s">
        <v>2147</v>
      </c>
      <c r="F1666" s="251" t="s">
        <v>2766</v>
      </c>
      <c r="G1666" s="231" t="s">
        <v>2149</v>
      </c>
      <c r="H1666" s="231" t="s">
        <v>2337</v>
      </c>
      <c r="I1666" s="232" t="s">
        <v>2338</v>
      </c>
      <c r="J1666" s="233" t="s">
        <v>2341</v>
      </c>
      <c r="K1666" s="212" t="s">
        <v>2907</v>
      </c>
      <c r="L1666" s="214" t="s">
        <v>173</v>
      </c>
      <c r="M1666" s="215">
        <v>573913</v>
      </c>
      <c r="N1666" s="216">
        <v>637242</v>
      </c>
      <c r="O1666" s="217"/>
      <c r="P1666" s="217"/>
      <c r="Q1666" s="242" t="s">
        <v>2340</v>
      </c>
      <c r="R1666" s="219">
        <f t="shared" si="25"/>
        <v>258688</v>
      </c>
    </row>
    <row r="1667" spans="1:18">
      <c r="A1667" s="208">
        <v>19002567</v>
      </c>
      <c r="B1667" s="209">
        <v>20002666</v>
      </c>
      <c r="C1667" s="210"/>
      <c r="D1667" s="210"/>
      <c r="E1667" s="251" t="s">
        <v>2147</v>
      </c>
      <c r="F1667" s="251" t="s">
        <v>2766</v>
      </c>
      <c r="G1667" s="231" t="s">
        <v>2149</v>
      </c>
      <c r="H1667" s="231" t="s">
        <v>2337</v>
      </c>
      <c r="I1667" s="232" t="s">
        <v>2343</v>
      </c>
      <c r="J1667" s="233" t="s">
        <v>2310</v>
      </c>
      <c r="K1667" s="212" t="s">
        <v>2908</v>
      </c>
      <c r="L1667" s="214" t="s">
        <v>173</v>
      </c>
      <c r="M1667" s="215">
        <v>433159</v>
      </c>
      <c r="N1667" s="216">
        <v>482252</v>
      </c>
      <c r="O1667" s="217"/>
      <c r="P1667" s="217"/>
      <c r="Q1667" s="242" t="s">
        <v>2340</v>
      </c>
      <c r="R1667" s="219">
        <f t="shared" ref="R1667:R1730" si="26">IF(Q1667="유지보수",INT(N1667*$T$2*$T$3),IF(Q1667="단순정비",INT(N1667*$T$2*$T$4),IF(Q1667="지장전주",INT(N1667*$T$2*$T$5),"")))</f>
        <v>195770</v>
      </c>
    </row>
    <row r="1668" spans="1:18">
      <c r="A1668" s="208">
        <v>19002568</v>
      </c>
      <c r="B1668" s="209">
        <v>20002667</v>
      </c>
      <c r="C1668" s="210"/>
      <c r="D1668" s="210"/>
      <c r="E1668" s="251" t="s">
        <v>2147</v>
      </c>
      <c r="F1668" s="251" t="s">
        <v>2766</v>
      </c>
      <c r="G1668" s="231" t="s">
        <v>2149</v>
      </c>
      <c r="H1668" s="231" t="s">
        <v>2337</v>
      </c>
      <c r="I1668" s="232" t="s">
        <v>2343</v>
      </c>
      <c r="J1668" s="233" t="s">
        <v>2341</v>
      </c>
      <c r="K1668" s="212" t="s">
        <v>2909</v>
      </c>
      <c r="L1668" s="214" t="s">
        <v>173</v>
      </c>
      <c r="M1668" s="215">
        <v>676451</v>
      </c>
      <c r="N1668" s="216">
        <v>751965</v>
      </c>
      <c r="O1668" s="217"/>
      <c r="P1668" s="217"/>
      <c r="Q1668" s="242" t="s">
        <v>2340</v>
      </c>
      <c r="R1668" s="219">
        <f t="shared" si="26"/>
        <v>305260</v>
      </c>
    </row>
    <row r="1669" spans="1:18">
      <c r="A1669" s="208">
        <v>19002569</v>
      </c>
      <c r="B1669" s="209">
        <v>20002668</v>
      </c>
      <c r="C1669" s="210"/>
      <c r="D1669" s="210"/>
      <c r="E1669" s="251" t="s">
        <v>2147</v>
      </c>
      <c r="F1669" s="251" t="s">
        <v>2766</v>
      </c>
      <c r="G1669" s="231" t="s">
        <v>2149</v>
      </c>
      <c r="H1669" s="231" t="s">
        <v>2337</v>
      </c>
      <c r="I1669" s="232" t="s">
        <v>2346</v>
      </c>
      <c r="J1669" s="233" t="s">
        <v>2310</v>
      </c>
      <c r="K1669" s="212" t="s">
        <v>2910</v>
      </c>
      <c r="L1669" s="214" t="s">
        <v>173</v>
      </c>
      <c r="M1669" s="215">
        <v>374608</v>
      </c>
      <c r="N1669" s="216">
        <v>416459</v>
      </c>
      <c r="O1669" s="217"/>
      <c r="P1669" s="217"/>
      <c r="Q1669" s="242" t="s">
        <v>2340</v>
      </c>
      <c r="R1669" s="219">
        <f t="shared" si="26"/>
        <v>169061</v>
      </c>
    </row>
    <row r="1670" spans="1:18">
      <c r="A1670" s="208">
        <v>19002570</v>
      </c>
      <c r="B1670" s="209">
        <v>20002669</v>
      </c>
      <c r="C1670" s="210"/>
      <c r="D1670" s="210"/>
      <c r="E1670" s="251" t="s">
        <v>2147</v>
      </c>
      <c r="F1670" s="251" t="s">
        <v>2766</v>
      </c>
      <c r="G1670" s="231" t="s">
        <v>2149</v>
      </c>
      <c r="H1670" s="231" t="s">
        <v>2337</v>
      </c>
      <c r="I1670" s="232" t="s">
        <v>2346</v>
      </c>
      <c r="J1670" s="233" t="s">
        <v>2341</v>
      </c>
      <c r="K1670" s="212" t="s">
        <v>2911</v>
      </c>
      <c r="L1670" s="214" t="s">
        <v>173</v>
      </c>
      <c r="M1670" s="215">
        <v>548709</v>
      </c>
      <c r="N1670" s="216">
        <v>608417</v>
      </c>
      <c r="O1670" s="217"/>
      <c r="P1670" s="217"/>
      <c r="Q1670" s="242" t="s">
        <v>2340</v>
      </c>
      <c r="R1670" s="219">
        <f t="shared" si="26"/>
        <v>246986</v>
      </c>
    </row>
    <row r="1671" spans="1:18">
      <c r="A1671" s="208">
        <v>19002571</v>
      </c>
      <c r="B1671" s="209">
        <v>20002670</v>
      </c>
      <c r="C1671" s="210"/>
      <c r="D1671" s="210"/>
      <c r="E1671" s="251" t="s">
        <v>2147</v>
      </c>
      <c r="F1671" s="251" t="s">
        <v>2766</v>
      </c>
      <c r="G1671" s="231" t="s">
        <v>2149</v>
      </c>
      <c r="H1671" s="231" t="s">
        <v>2337</v>
      </c>
      <c r="I1671" s="232" t="s">
        <v>2349</v>
      </c>
      <c r="J1671" s="233" t="s">
        <v>2310</v>
      </c>
      <c r="K1671" s="212" t="s">
        <v>2912</v>
      </c>
      <c r="L1671" s="214" t="s">
        <v>173</v>
      </c>
      <c r="M1671" s="215">
        <v>490417</v>
      </c>
      <c r="N1671" s="216">
        <v>516162</v>
      </c>
      <c r="O1671" s="217"/>
      <c r="P1671" s="217"/>
      <c r="Q1671" s="242" t="s">
        <v>2340</v>
      </c>
      <c r="R1671" s="219">
        <f t="shared" si="26"/>
        <v>209535</v>
      </c>
    </row>
    <row r="1672" spans="1:18">
      <c r="A1672" s="208">
        <v>19002572</v>
      </c>
      <c r="B1672" s="209">
        <v>20002671</v>
      </c>
      <c r="C1672" s="210"/>
      <c r="D1672" s="210"/>
      <c r="E1672" s="251" t="s">
        <v>2147</v>
      </c>
      <c r="F1672" s="251" t="s">
        <v>2766</v>
      </c>
      <c r="G1672" s="231" t="s">
        <v>2149</v>
      </c>
      <c r="H1672" s="231" t="s">
        <v>2337</v>
      </c>
      <c r="I1672" s="232" t="s">
        <v>2349</v>
      </c>
      <c r="J1672" s="233" t="s">
        <v>2341</v>
      </c>
      <c r="K1672" s="212" t="s">
        <v>2913</v>
      </c>
      <c r="L1672" s="214" t="s">
        <v>173</v>
      </c>
      <c r="M1672" s="215">
        <v>753802</v>
      </c>
      <c r="N1672" s="216">
        <v>798990</v>
      </c>
      <c r="O1672" s="217"/>
      <c r="P1672" s="217"/>
      <c r="Q1672" s="242" t="s">
        <v>2340</v>
      </c>
      <c r="R1672" s="219">
        <f t="shared" si="26"/>
        <v>324349</v>
      </c>
    </row>
    <row r="1673" spans="1:18">
      <c r="A1673" s="208">
        <v>19002573</v>
      </c>
      <c r="B1673" s="209">
        <v>20002672</v>
      </c>
      <c r="C1673" s="210"/>
      <c r="D1673" s="210"/>
      <c r="E1673" s="251" t="s">
        <v>2147</v>
      </c>
      <c r="F1673" s="251" t="s">
        <v>2766</v>
      </c>
      <c r="G1673" s="231" t="s">
        <v>2149</v>
      </c>
      <c r="H1673" s="231" t="s">
        <v>2352</v>
      </c>
      <c r="I1673" s="232" t="s">
        <v>2353</v>
      </c>
      <c r="J1673" s="233" t="s">
        <v>2152</v>
      </c>
      <c r="K1673" s="212" t="s">
        <v>2914</v>
      </c>
      <c r="L1673" s="214" t="s">
        <v>2355</v>
      </c>
      <c r="M1673" s="215">
        <v>10109</v>
      </c>
      <c r="N1673" s="216">
        <v>10517</v>
      </c>
      <c r="O1673" s="217"/>
      <c r="P1673" s="217"/>
      <c r="Q1673" s="242" t="s">
        <v>2154</v>
      </c>
      <c r="R1673" s="219">
        <f t="shared" si="26"/>
        <v>5123</v>
      </c>
    </row>
    <row r="1674" spans="1:18">
      <c r="A1674" s="208">
        <v>19002574</v>
      </c>
      <c r="B1674" s="209">
        <v>20002673</v>
      </c>
      <c r="C1674" s="210"/>
      <c r="D1674" s="210"/>
      <c r="E1674" s="251" t="s">
        <v>2147</v>
      </c>
      <c r="F1674" s="251" t="s">
        <v>2766</v>
      </c>
      <c r="G1674" s="231" t="s">
        <v>2149</v>
      </c>
      <c r="H1674" s="231" t="s">
        <v>2352</v>
      </c>
      <c r="I1674" s="232" t="s">
        <v>2353</v>
      </c>
      <c r="J1674" s="233" t="s">
        <v>2749</v>
      </c>
      <c r="K1674" s="212" t="s">
        <v>2915</v>
      </c>
      <c r="L1674" s="214" t="s">
        <v>2355</v>
      </c>
      <c r="M1674" s="215">
        <v>5054</v>
      </c>
      <c r="N1674" s="216">
        <v>5256</v>
      </c>
      <c r="O1674" s="217"/>
      <c r="P1674" s="217"/>
      <c r="Q1674" s="242" t="s">
        <v>2154</v>
      </c>
      <c r="R1674" s="219">
        <f t="shared" si="26"/>
        <v>2560</v>
      </c>
    </row>
    <row r="1675" spans="1:18">
      <c r="A1675" s="244">
        <v>19003092</v>
      </c>
      <c r="B1675" s="209">
        <v>20002674</v>
      </c>
      <c r="C1675" s="210"/>
      <c r="D1675" s="210"/>
      <c r="E1675" s="251" t="s">
        <v>2147</v>
      </c>
      <c r="F1675" s="251" t="s">
        <v>2766</v>
      </c>
      <c r="G1675" s="231" t="s">
        <v>2149</v>
      </c>
      <c r="H1675" s="231" t="s">
        <v>2352</v>
      </c>
      <c r="I1675" s="232" t="s">
        <v>2353</v>
      </c>
      <c r="J1675" s="233" t="s">
        <v>2751</v>
      </c>
      <c r="K1675" s="212" t="s">
        <v>2916</v>
      </c>
      <c r="L1675" s="214" t="s">
        <v>2355</v>
      </c>
      <c r="M1675" s="215">
        <v>5390</v>
      </c>
      <c r="N1675" s="216">
        <v>8412</v>
      </c>
      <c r="O1675" s="217"/>
      <c r="P1675" s="217"/>
      <c r="Q1675" s="242" t="s">
        <v>2154</v>
      </c>
      <c r="R1675" s="219">
        <f t="shared" si="26"/>
        <v>4097</v>
      </c>
    </row>
    <row r="1676" spans="1:18">
      <c r="A1676" s="208">
        <v>19002575</v>
      </c>
      <c r="B1676" s="209">
        <v>20002675</v>
      </c>
      <c r="C1676" s="210"/>
      <c r="D1676" s="210"/>
      <c r="E1676" s="251" t="s">
        <v>2147</v>
      </c>
      <c r="F1676" s="251" t="s">
        <v>2766</v>
      </c>
      <c r="G1676" s="231" t="s">
        <v>2149</v>
      </c>
      <c r="H1676" s="247" t="s">
        <v>2352</v>
      </c>
      <c r="I1676" s="248" t="s">
        <v>2353</v>
      </c>
      <c r="J1676" s="233" t="s">
        <v>97</v>
      </c>
      <c r="K1676" s="212" t="s">
        <v>2917</v>
      </c>
      <c r="L1676" s="214" t="s">
        <v>2355</v>
      </c>
      <c r="M1676" s="215">
        <v>18197</v>
      </c>
      <c r="N1676" s="216">
        <v>18935</v>
      </c>
      <c r="O1676" s="217"/>
      <c r="P1676" s="217"/>
      <c r="Q1676" s="242" t="s">
        <v>2154</v>
      </c>
      <c r="R1676" s="219">
        <f t="shared" si="26"/>
        <v>9223</v>
      </c>
    </row>
    <row r="1677" spans="1:18">
      <c r="A1677" s="208">
        <v>19002576</v>
      </c>
      <c r="B1677" s="209">
        <v>20002676</v>
      </c>
      <c r="C1677" s="210"/>
      <c r="D1677" s="210"/>
      <c r="E1677" s="251" t="s">
        <v>2147</v>
      </c>
      <c r="F1677" s="251" t="s">
        <v>2766</v>
      </c>
      <c r="G1677" s="231" t="s">
        <v>2149</v>
      </c>
      <c r="H1677" s="231" t="s">
        <v>2352</v>
      </c>
      <c r="I1677" s="232" t="s">
        <v>2359</v>
      </c>
      <c r="J1677" s="233" t="s">
        <v>2152</v>
      </c>
      <c r="K1677" s="212" t="s">
        <v>2918</v>
      </c>
      <c r="L1677" s="214" t="s">
        <v>2355</v>
      </c>
      <c r="M1677" s="215">
        <v>10702</v>
      </c>
      <c r="N1677" s="216">
        <v>11135</v>
      </c>
      <c r="O1677" s="217"/>
      <c r="P1677" s="217"/>
      <c r="Q1677" s="242" t="s">
        <v>2154</v>
      </c>
      <c r="R1677" s="219">
        <f t="shared" si="26"/>
        <v>5424</v>
      </c>
    </row>
    <row r="1678" spans="1:18">
      <c r="A1678" s="208">
        <v>19002577</v>
      </c>
      <c r="B1678" s="209">
        <v>20002677</v>
      </c>
      <c r="C1678" s="210"/>
      <c r="D1678" s="210"/>
      <c r="E1678" s="251" t="s">
        <v>2147</v>
      </c>
      <c r="F1678" s="251" t="s">
        <v>2766</v>
      </c>
      <c r="G1678" s="231" t="s">
        <v>2149</v>
      </c>
      <c r="H1678" s="247" t="s">
        <v>2352</v>
      </c>
      <c r="I1678" s="248" t="s">
        <v>2359</v>
      </c>
      <c r="J1678" s="233" t="s">
        <v>2749</v>
      </c>
      <c r="K1678" s="212" t="s">
        <v>2919</v>
      </c>
      <c r="L1678" s="214" t="s">
        <v>2355</v>
      </c>
      <c r="M1678" s="215">
        <v>3209</v>
      </c>
      <c r="N1678" s="216">
        <v>3338</v>
      </c>
      <c r="O1678" s="217"/>
      <c r="P1678" s="217"/>
      <c r="Q1678" s="242" t="s">
        <v>2154</v>
      </c>
      <c r="R1678" s="219">
        <f t="shared" si="26"/>
        <v>1626</v>
      </c>
    </row>
    <row r="1679" spans="1:18">
      <c r="A1679" s="244">
        <v>19003093</v>
      </c>
      <c r="B1679" s="209">
        <v>20002678</v>
      </c>
      <c r="C1679" s="210"/>
      <c r="D1679" s="210"/>
      <c r="E1679" s="251" t="s">
        <v>2147</v>
      </c>
      <c r="F1679" s="251" t="s">
        <v>2766</v>
      </c>
      <c r="G1679" s="231" t="s">
        <v>2149</v>
      </c>
      <c r="H1679" s="247" t="s">
        <v>2352</v>
      </c>
      <c r="I1679" s="248" t="s">
        <v>2359</v>
      </c>
      <c r="J1679" s="233" t="s">
        <v>2751</v>
      </c>
      <c r="K1679" s="212" t="s">
        <v>2920</v>
      </c>
      <c r="L1679" s="214" t="s">
        <v>2355</v>
      </c>
      <c r="M1679" s="215">
        <v>5708</v>
      </c>
      <c r="N1679" s="216">
        <v>8907</v>
      </c>
      <c r="O1679" s="217"/>
      <c r="P1679" s="217"/>
      <c r="Q1679" s="242" t="s">
        <v>2154</v>
      </c>
      <c r="R1679" s="219">
        <f t="shared" si="26"/>
        <v>4338</v>
      </c>
    </row>
    <row r="1680" spans="1:18">
      <c r="A1680" s="208">
        <v>19002578</v>
      </c>
      <c r="B1680" s="209">
        <v>20002679</v>
      </c>
      <c r="C1680" s="210"/>
      <c r="D1680" s="210"/>
      <c r="E1680" s="251" t="s">
        <v>2147</v>
      </c>
      <c r="F1680" s="251" t="s">
        <v>2766</v>
      </c>
      <c r="G1680" s="231" t="s">
        <v>2149</v>
      </c>
      <c r="H1680" s="247" t="s">
        <v>2352</v>
      </c>
      <c r="I1680" s="248" t="s">
        <v>2359</v>
      </c>
      <c r="J1680" s="233" t="s">
        <v>97</v>
      </c>
      <c r="K1680" s="212" t="s">
        <v>2921</v>
      </c>
      <c r="L1680" s="214" t="s">
        <v>2355</v>
      </c>
      <c r="M1680" s="215">
        <v>19270</v>
      </c>
      <c r="N1680" s="216">
        <v>20048</v>
      </c>
      <c r="O1680" s="217"/>
      <c r="P1680" s="217"/>
      <c r="Q1680" s="242" t="s">
        <v>2154</v>
      </c>
      <c r="R1680" s="219">
        <f t="shared" si="26"/>
        <v>9766</v>
      </c>
    </row>
    <row r="1681" spans="1:18">
      <c r="A1681" s="208">
        <v>19002579</v>
      </c>
      <c r="B1681" s="209">
        <v>20002680</v>
      </c>
      <c r="C1681" s="210"/>
      <c r="D1681" s="210"/>
      <c r="E1681" s="251" t="s">
        <v>2147</v>
      </c>
      <c r="F1681" s="251" t="s">
        <v>2766</v>
      </c>
      <c r="G1681" s="231" t="s">
        <v>2149</v>
      </c>
      <c r="H1681" s="247" t="s">
        <v>2352</v>
      </c>
      <c r="I1681" s="248" t="s">
        <v>2364</v>
      </c>
      <c r="J1681" s="233" t="s">
        <v>2152</v>
      </c>
      <c r="K1681" s="212" t="s">
        <v>2922</v>
      </c>
      <c r="L1681" s="214" t="s">
        <v>2355</v>
      </c>
      <c r="M1681" s="215">
        <v>24907</v>
      </c>
      <c r="N1681" s="216">
        <v>26334</v>
      </c>
      <c r="O1681" s="217"/>
      <c r="P1681" s="217"/>
      <c r="Q1681" s="242" t="s">
        <v>2154</v>
      </c>
      <c r="R1681" s="219">
        <f t="shared" si="26"/>
        <v>12828</v>
      </c>
    </row>
    <row r="1682" spans="1:18">
      <c r="A1682" s="208">
        <v>19002580</v>
      </c>
      <c r="B1682" s="209">
        <v>20002681</v>
      </c>
      <c r="C1682" s="210"/>
      <c r="D1682" s="210"/>
      <c r="E1682" s="251" t="s">
        <v>2147</v>
      </c>
      <c r="F1682" s="251" t="s">
        <v>2766</v>
      </c>
      <c r="G1682" s="231" t="s">
        <v>2149</v>
      </c>
      <c r="H1682" s="247" t="s">
        <v>2352</v>
      </c>
      <c r="I1682" s="248" t="s">
        <v>2364</v>
      </c>
      <c r="J1682" s="233" t="s">
        <v>2749</v>
      </c>
      <c r="K1682" s="212" t="s">
        <v>2923</v>
      </c>
      <c r="L1682" s="214" t="s">
        <v>2355</v>
      </c>
      <c r="M1682" s="215">
        <v>7468</v>
      </c>
      <c r="N1682" s="216">
        <v>7895</v>
      </c>
      <c r="O1682" s="217"/>
      <c r="P1682" s="217"/>
      <c r="Q1682" s="242" t="s">
        <v>2154</v>
      </c>
      <c r="R1682" s="219">
        <f t="shared" si="26"/>
        <v>3845</v>
      </c>
    </row>
    <row r="1683" spans="1:18">
      <c r="A1683" s="244">
        <v>19003094</v>
      </c>
      <c r="B1683" s="209">
        <v>20002682</v>
      </c>
      <c r="C1683" s="210"/>
      <c r="D1683" s="210"/>
      <c r="E1683" s="251" t="s">
        <v>2147</v>
      </c>
      <c r="F1683" s="251" t="s">
        <v>2766</v>
      </c>
      <c r="G1683" s="231" t="s">
        <v>2149</v>
      </c>
      <c r="H1683" s="231" t="s">
        <v>2352</v>
      </c>
      <c r="I1683" s="232" t="s">
        <v>2364</v>
      </c>
      <c r="J1683" s="233" t="s">
        <v>2751</v>
      </c>
      <c r="K1683" s="212" t="s">
        <v>2924</v>
      </c>
      <c r="L1683" s="214" t="s">
        <v>2355</v>
      </c>
      <c r="M1683" s="215">
        <v>13284</v>
      </c>
      <c r="N1683" s="216">
        <v>21068</v>
      </c>
      <c r="O1683" s="217"/>
      <c r="P1683" s="217"/>
      <c r="Q1683" s="242" t="s">
        <v>2154</v>
      </c>
      <c r="R1683" s="219">
        <f t="shared" si="26"/>
        <v>10263</v>
      </c>
    </row>
    <row r="1684" spans="1:18">
      <c r="A1684" s="208">
        <v>19002581</v>
      </c>
      <c r="B1684" s="209">
        <v>20002683</v>
      </c>
      <c r="C1684" s="210"/>
      <c r="D1684" s="210"/>
      <c r="E1684" s="251" t="s">
        <v>2147</v>
      </c>
      <c r="F1684" s="251" t="s">
        <v>2766</v>
      </c>
      <c r="G1684" s="231" t="s">
        <v>2149</v>
      </c>
      <c r="H1684" s="231" t="s">
        <v>2352</v>
      </c>
      <c r="I1684" s="232" t="s">
        <v>2364</v>
      </c>
      <c r="J1684" s="233" t="s">
        <v>97</v>
      </c>
      <c r="K1684" s="212" t="s">
        <v>2925</v>
      </c>
      <c r="L1684" s="214" t="s">
        <v>2355</v>
      </c>
      <c r="M1684" s="215">
        <v>44835</v>
      </c>
      <c r="N1684" s="216">
        <v>47406</v>
      </c>
      <c r="O1684" s="217"/>
      <c r="P1684" s="217"/>
      <c r="Q1684" s="242" t="s">
        <v>2154</v>
      </c>
      <c r="R1684" s="219">
        <f t="shared" si="26"/>
        <v>23093</v>
      </c>
    </row>
    <row r="1685" spans="1:18">
      <c r="A1685" s="208">
        <v>19002582</v>
      </c>
      <c r="B1685" s="209">
        <v>20002684</v>
      </c>
      <c r="C1685" s="210"/>
      <c r="D1685" s="210"/>
      <c r="E1685" s="251" t="s">
        <v>2147</v>
      </c>
      <c r="F1685" s="251" t="s">
        <v>2766</v>
      </c>
      <c r="G1685" s="231" t="s">
        <v>2369</v>
      </c>
      <c r="H1685" s="231" t="s">
        <v>2370</v>
      </c>
      <c r="I1685" s="232" t="s">
        <v>2371</v>
      </c>
      <c r="J1685" s="233" t="s">
        <v>2152</v>
      </c>
      <c r="K1685" s="212" t="s">
        <v>2926</v>
      </c>
      <c r="L1685" s="214" t="s">
        <v>2355</v>
      </c>
      <c r="M1685" s="215">
        <v>8918</v>
      </c>
      <c r="N1685" s="216">
        <v>9279</v>
      </c>
      <c r="O1685" s="217"/>
      <c r="P1685" s="217"/>
      <c r="Q1685" s="242" t="s">
        <v>2154</v>
      </c>
      <c r="R1685" s="219">
        <f t="shared" si="26"/>
        <v>4520</v>
      </c>
    </row>
    <row r="1686" spans="1:18">
      <c r="A1686" s="208">
        <v>19002583</v>
      </c>
      <c r="B1686" s="209">
        <v>20002685</v>
      </c>
      <c r="C1686" s="210"/>
      <c r="D1686" s="210"/>
      <c r="E1686" s="251" t="s">
        <v>2147</v>
      </c>
      <c r="F1686" s="251" t="s">
        <v>2766</v>
      </c>
      <c r="G1686" s="231" t="s">
        <v>2369</v>
      </c>
      <c r="H1686" s="231" t="s">
        <v>2370</v>
      </c>
      <c r="I1686" s="232" t="s">
        <v>2371</v>
      </c>
      <c r="J1686" s="233" t="s">
        <v>2749</v>
      </c>
      <c r="K1686" s="212" t="s">
        <v>2927</v>
      </c>
      <c r="L1686" s="214" t="s">
        <v>2355</v>
      </c>
      <c r="M1686" s="215">
        <v>2672</v>
      </c>
      <c r="N1686" s="216">
        <v>2783</v>
      </c>
      <c r="O1686" s="217"/>
      <c r="P1686" s="217"/>
      <c r="Q1686" s="242" t="s">
        <v>2154</v>
      </c>
      <c r="R1686" s="219">
        <f t="shared" si="26"/>
        <v>1355</v>
      </c>
    </row>
    <row r="1687" spans="1:18">
      <c r="A1687" s="244">
        <v>19003095</v>
      </c>
      <c r="B1687" s="209">
        <v>20002686</v>
      </c>
      <c r="C1687" s="210"/>
      <c r="D1687" s="210"/>
      <c r="E1687" s="251" t="s">
        <v>2147</v>
      </c>
      <c r="F1687" s="251" t="s">
        <v>2766</v>
      </c>
      <c r="G1687" s="231" t="s">
        <v>2369</v>
      </c>
      <c r="H1687" s="231" t="s">
        <v>2370</v>
      </c>
      <c r="I1687" s="232" t="s">
        <v>2371</v>
      </c>
      <c r="J1687" s="233" t="s">
        <v>2751</v>
      </c>
      <c r="K1687" s="212" t="s">
        <v>2928</v>
      </c>
      <c r="L1687" s="214" t="s">
        <v>2355</v>
      </c>
      <c r="M1687" s="215">
        <v>4755</v>
      </c>
      <c r="N1687" s="216">
        <v>7421</v>
      </c>
      <c r="O1687" s="217"/>
      <c r="P1687" s="217"/>
      <c r="Q1687" s="242" t="s">
        <v>2154</v>
      </c>
      <c r="R1687" s="219">
        <f t="shared" si="26"/>
        <v>3615</v>
      </c>
    </row>
    <row r="1688" spans="1:18">
      <c r="A1688" s="208">
        <v>19002584</v>
      </c>
      <c r="B1688" s="209">
        <v>20002687</v>
      </c>
      <c r="C1688" s="210"/>
      <c r="D1688" s="210"/>
      <c r="E1688" s="251" t="s">
        <v>2147</v>
      </c>
      <c r="F1688" s="251" t="s">
        <v>2766</v>
      </c>
      <c r="G1688" s="231" t="s">
        <v>2369</v>
      </c>
      <c r="H1688" s="231" t="s">
        <v>2370</v>
      </c>
      <c r="I1688" s="232" t="s">
        <v>2371</v>
      </c>
      <c r="J1688" s="233" t="s">
        <v>97</v>
      </c>
      <c r="K1688" s="212" t="s">
        <v>2929</v>
      </c>
      <c r="L1688" s="214" t="s">
        <v>2355</v>
      </c>
      <c r="M1688" s="215">
        <v>16057</v>
      </c>
      <c r="N1688" s="216">
        <v>16706</v>
      </c>
      <c r="O1688" s="217"/>
      <c r="P1688" s="217"/>
      <c r="Q1688" s="242" t="s">
        <v>2154</v>
      </c>
      <c r="R1688" s="219">
        <f t="shared" si="26"/>
        <v>8138</v>
      </c>
    </row>
    <row r="1689" spans="1:18">
      <c r="A1689" s="208">
        <v>19002585</v>
      </c>
      <c r="B1689" s="209">
        <v>20002688</v>
      </c>
      <c r="C1689" s="210"/>
      <c r="D1689" s="210"/>
      <c r="E1689" s="251" t="s">
        <v>2147</v>
      </c>
      <c r="F1689" s="251" t="s">
        <v>2766</v>
      </c>
      <c r="G1689" s="231" t="s">
        <v>2369</v>
      </c>
      <c r="H1689" s="231" t="s">
        <v>2370</v>
      </c>
      <c r="I1689" s="232" t="s">
        <v>2376</v>
      </c>
      <c r="J1689" s="233" t="s">
        <v>2152</v>
      </c>
      <c r="K1689" s="212" t="s">
        <v>2930</v>
      </c>
      <c r="L1689" s="214" t="s">
        <v>2355</v>
      </c>
      <c r="M1689" s="215">
        <v>7133</v>
      </c>
      <c r="N1689" s="216">
        <v>7421</v>
      </c>
      <c r="O1689" s="217"/>
      <c r="P1689" s="217"/>
      <c r="Q1689" s="242" t="s">
        <v>2154</v>
      </c>
      <c r="R1689" s="219">
        <f t="shared" si="26"/>
        <v>3615</v>
      </c>
    </row>
    <row r="1690" spans="1:18">
      <c r="A1690" s="208">
        <v>19002586</v>
      </c>
      <c r="B1690" s="209">
        <v>20002689</v>
      </c>
      <c r="C1690" s="210"/>
      <c r="D1690" s="210"/>
      <c r="E1690" s="251" t="s">
        <v>2147</v>
      </c>
      <c r="F1690" s="251" t="s">
        <v>2766</v>
      </c>
      <c r="G1690" s="231" t="s">
        <v>2369</v>
      </c>
      <c r="H1690" s="231" t="s">
        <v>2370</v>
      </c>
      <c r="I1690" s="232" t="s">
        <v>2376</v>
      </c>
      <c r="J1690" s="233" t="s">
        <v>2749</v>
      </c>
      <c r="K1690" s="212" t="s">
        <v>2931</v>
      </c>
      <c r="L1690" s="214" t="s">
        <v>2355</v>
      </c>
      <c r="M1690" s="215">
        <v>7133</v>
      </c>
      <c r="N1690" s="216">
        <v>7421</v>
      </c>
      <c r="O1690" s="217"/>
      <c r="P1690" s="217"/>
      <c r="Q1690" s="242" t="s">
        <v>2154</v>
      </c>
      <c r="R1690" s="219">
        <f t="shared" si="26"/>
        <v>3615</v>
      </c>
    </row>
    <row r="1691" spans="1:18">
      <c r="A1691" s="208">
        <v>19002587</v>
      </c>
      <c r="B1691" s="209">
        <v>20002690</v>
      </c>
      <c r="C1691" s="210"/>
      <c r="D1691" s="210"/>
      <c r="E1691" s="251" t="s">
        <v>2147</v>
      </c>
      <c r="F1691" s="251" t="s">
        <v>2766</v>
      </c>
      <c r="G1691" s="231" t="s">
        <v>2369</v>
      </c>
      <c r="H1691" s="231" t="s">
        <v>2370</v>
      </c>
      <c r="I1691" s="232" t="s">
        <v>2379</v>
      </c>
      <c r="J1691" s="233" t="s">
        <v>2152</v>
      </c>
      <c r="K1691" s="212" t="s">
        <v>2932</v>
      </c>
      <c r="L1691" s="214" t="s">
        <v>2355</v>
      </c>
      <c r="M1691" s="215">
        <v>14272</v>
      </c>
      <c r="N1691" s="216">
        <v>14847</v>
      </c>
      <c r="O1691" s="217"/>
      <c r="P1691" s="217"/>
      <c r="Q1691" s="242" t="s">
        <v>2154</v>
      </c>
      <c r="R1691" s="219">
        <f t="shared" si="26"/>
        <v>7232</v>
      </c>
    </row>
    <row r="1692" spans="1:18">
      <c r="A1692" s="208">
        <v>19002588</v>
      </c>
      <c r="B1692" s="209">
        <v>20002691</v>
      </c>
      <c r="C1692" s="210"/>
      <c r="D1692" s="210"/>
      <c r="E1692" s="251" t="s">
        <v>2147</v>
      </c>
      <c r="F1692" s="251" t="s">
        <v>2766</v>
      </c>
      <c r="G1692" s="231" t="s">
        <v>2369</v>
      </c>
      <c r="H1692" s="231" t="s">
        <v>2370</v>
      </c>
      <c r="I1692" s="232" t="s">
        <v>2379</v>
      </c>
      <c r="J1692" s="233" t="s">
        <v>2749</v>
      </c>
      <c r="K1692" s="212" t="s">
        <v>2933</v>
      </c>
      <c r="L1692" s="214" t="s">
        <v>2355</v>
      </c>
      <c r="M1692" s="215">
        <v>4272</v>
      </c>
      <c r="N1692" s="216">
        <v>4451</v>
      </c>
      <c r="O1692" s="217"/>
      <c r="P1692" s="217"/>
      <c r="Q1692" s="242" t="s">
        <v>2154</v>
      </c>
      <c r="R1692" s="219">
        <f t="shared" si="26"/>
        <v>2168</v>
      </c>
    </row>
    <row r="1693" spans="1:18">
      <c r="A1693" s="244">
        <v>19003096</v>
      </c>
      <c r="B1693" s="209">
        <v>20002692</v>
      </c>
      <c r="C1693" s="210"/>
      <c r="D1693" s="210"/>
      <c r="E1693" s="251" t="s">
        <v>2147</v>
      </c>
      <c r="F1693" s="251" t="s">
        <v>2766</v>
      </c>
      <c r="G1693" s="231" t="s">
        <v>2369</v>
      </c>
      <c r="H1693" s="231" t="s">
        <v>2370</v>
      </c>
      <c r="I1693" s="232" t="s">
        <v>2379</v>
      </c>
      <c r="J1693" s="233" t="s">
        <v>2751</v>
      </c>
      <c r="K1693" s="212" t="s">
        <v>2934</v>
      </c>
      <c r="L1693" s="214" t="s">
        <v>2355</v>
      </c>
      <c r="M1693" s="215">
        <v>7599</v>
      </c>
      <c r="N1693" s="216">
        <v>11877</v>
      </c>
      <c r="O1693" s="217"/>
      <c r="P1693" s="217"/>
      <c r="Q1693" s="242" t="s">
        <v>2154</v>
      </c>
      <c r="R1693" s="219">
        <f t="shared" si="26"/>
        <v>5785</v>
      </c>
    </row>
    <row r="1694" spans="1:18">
      <c r="A1694" s="208">
        <v>19002589</v>
      </c>
      <c r="B1694" s="209">
        <v>20002693</v>
      </c>
      <c r="C1694" s="210"/>
      <c r="D1694" s="210"/>
      <c r="E1694" s="251" t="s">
        <v>2147</v>
      </c>
      <c r="F1694" s="251" t="s">
        <v>2766</v>
      </c>
      <c r="G1694" s="231" t="s">
        <v>2369</v>
      </c>
      <c r="H1694" s="231" t="s">
        <v>2370</v>
      </c>
      <c r="I1694" s="232" t="s">
        <v>2379</v>
      </c>
      <c r="J1694" s="233" t="s">
        <v>97</v>
      </c>
      <c r="K1694" s="212" t="s">
        <v>2935</v>
      </c>
      <c r="L1694" s="214" t="s">
        <v>2355</v>
      </c>
      <c r="M1694" s="215">
        <v>25654</v>
      </c>
      <c r="N1694" s="216">
        <v>26730</v>
      </c>
      <c r="O1694" s="217"/>
      <c r="P1694" s="217"/>
      <c r="Q1694" s="242" t="s">
        <v>2154</v>
      </c>
      <c r="R1694" s="219">
        <f t="shared" si="26"/>
        <v>13021</v>
      </c>
    </row>
    <row r="1695" spans="1:18">
      <c r="A1695" s="208">
        <v>19002590</v>
      </c>
      <c r="B1695" s="209">
        <v>20002694</v>
      </c>
      <c r="C1695" s="210"/>
      <c r="D1695" s="210"/>
      <c r="E1695" s="251" t="s">
        <v>2147</v>
      </c>
      <c r="F1695" s="251" t="s">
        <v>2766</v>
      </c>
      <c r="G1695" s="231" t="s">
        <v>2369</v>
      </c>
      <c r="H1695" s="231" t="s">
        <v>2370</v>
      </c>
      <c r="I1695" s="232" t="s">
        <v>2384</v>
      </c>
      <c r="J1695" s="233" t="s">
        <v>2152</v>
      </c>
      <c r="K1695" s="212" t="s">
        <v>2936</v>
      </c>
      <c r="L1695" s="214" t="s">
        <v>2355</v>
      </c>
      <c r="M1695" s="215">
        <v>20816</v>
      </c>
      <c r="N1695" s="216">
        <v>21656</v>
      </c>
      <c r="O1695" s="217"/>
      <c r="P1695" s="217"/>
      <c r="Q1695" s="242" t="s">
        <v>2154</v>
      </c>
      <c r="R1695" s="219">
        <f t="shared" si="26"/>
        <v>10549</v>
      </c>
    </row>
    <row r="1696" spans="1:18">
      <c r="A1696" s="208">
        <v>19002591</v>
      </c>
      <c r="B1696" s="209">
        <v>20002695</v>
      </c>
      <c r="C1696" s="210"/>
      <c r="D1696" s="210"/>
      <c r="E1696" s="251" t="s">
        <v>2147</v>
      </c>
      <c r="F1696" s="251" t="s">
        <v>2766</v>
      </c>
      <c r="G1696" s="231" t="s">
        <v>2369</v>
      </c>
      <c r="H1696" s="231" t="s">
        <v>2370</v>
      </c>
      <c r="I1696" s="232" t="s">
        <v>2384</v>
      </c>
      <c r="J1696" s="233" t="s">
        <v>2749</v>
      </c>
      <c r="K1696" s="212" t="s">
        <v>2937</v>
      </c>
      <c r="L1696" s="214" t="s">
        <v>2355</v>
      </c>
      <c r="M1696" s="215">
        <v>6240</v>
      </c>
      <c r="N1696" s="216">
        <v>6495</v>
      </c>
      <c r="O1696" s="217"/>
      <c r="P1696" s="217"/>
      <c r="Q1696" s="242" t="s">
        <v>2154</v>
      </c>
      <c r="R1696" s="219">
        <f t="shared" si="26"/>
        <v>3163</v>
      </c>
    </row>
    <row r="1697" spans="1:18">
      <c r="A1697" s="244">
        <v>19003097</v>
      </c>
      <c r="B1697" s="209">
        <v>20002696</v>
      </c>
      <c r="C1697" s="210"/>
      <c r="D1697" s="210"/>
      <c r="E1697" s="251" t="s">
        <v>2147</v>
      </c>
      <c r="F1697" s="251" t="s">
        <v>2766</v>
      </c>
      <c r="G1697" s="231" t="s">
        <v>2369</v>
      </c>
      <c r="H1697" s="231" t="s">
        <v>2370</v>
      </c>
      <c r="I1697" s="232" t="s">
        <v>2384</v>
      </c>
      <c r="J1697" s="233" t="s">
        <v>2751</v>
      </c>
      <c r="K1697" s="212" t="s">
        <v>2938</v>
      </c>
      <c r="L1697" s="214" t="s">
        <v>2355</v>
      </c>
      <c r="M1697" s="215">
        <v>11101</v>
      </c>
      <c r="N1697" s="216">
        <v>17327</v>
      </c>
      <c r="O1697" s="217"/>
      <c r="P1697" s="217"/>
      <c r="Q1697" s="242" t="s">
        <v>2154</v>
      </c>
      <c r="R1697" s="219">
        <f t="shared" si="26"/>
        <v>8440</v>
      </c>
    </row>
    <row r="1698" spans="1:18">
      <c r="A1698" s="208">
        <v>19002592</v>
      </c>
      <c r="B1698" s="209">
        <v>20002697</v>
      </c>
      <c r="C1698" s="210"/>
      <c r="D1698" s="210"/>
      <c r="E1698" s="251" t="s">
        <v>2147</v>
      </c>
      <c r="F1698" s="251" t="s">
        <v>2766</v>
      </c>
      <c r="G1698" s="231" t="s">
        <v>2369</v>
      </c>
      <c r="H1698" s="231" t="s">
        <v>2370</v>
      </c>
      <c r="I1698" s="232" t="s">
        <v>2384</v>
      </c>
      <c r="J1698" s="233" t="s">
        <v>97</v>
      </c>
      <c r="K1698" s="212" t="s">
        <v>2939</v>
      </c>
      <c r="L1698" s="214" t="s">
        <v>2355</v>
      </c>
      <c r="M1698" s="215">
        <v>37470</v>
      </c>
      <c r="N1698" s="216">
        <v>38985</v>
      </c>
      <c r="O1698" s="217"/>
      <c r="P1698" s="217"/>
      <c r="Q1698" s="242" t="s">
        <v>2154</v>
      </c>
      <c r="R1698" s="219">
        <f t="shared" si="26"/>
        <v>18991</v>
      </c>
    </row>
    <row r="1699" spans="1:18">
      <c r="A1699" s="208">
        <v>19002593</v>
      </c>
      <c r="B1699" s="209">
        <v>20002698</v>
      </c>
      <c r="C1699" s="210"/>
      <c r="D1699" s="210"/>
      <c r="E1699" s="251" t="s">
        <v>2147</v>
      </c>
      <c r="F1699" s="251" t="s">
        <v>2766</v>
      </c>
      <c r="G1699" s="231" t="s">
        <v>2369</v>
      </c>
      <c r="H1699" s="231" t="s">
        <v>2389</v>
      </c>
      <c r="I1699" s="232" t="s">
        <v>2390</v>
      </c>
      <c r="J1699" s="233" t="s">
        <v>2152</v>
      </c>
      <c r="K1699" s="212" t="s">
        <v>2940</v>
      </c>
      <c r="L1699" s="214" t="s">
        <v>2355</v>
      </c>
      <c r="M1699" s="215">
        <v>10109</v>
      </c>
      <c r="N1699" s="216">
        <v>10517</v>
      </c>
      <c r="O1699" s="217"/>
      <c r="P1699" s="217"/>
      <c r="Q1699" s="242" t="s">
        <v>2154</v>
      </c>
      <c r="R1699" s="219">
        <f t="shared" si="26"/>
        <v>5123</v>
      </c>
    </row>
    <row r="1700" spans="1:18">
      <c r="A1700" s="208">
        <v>19002594</v>
      </c>
      <c r="B1700" s="209">
        <v>20002699</v>
      </c>
      <c r="C1700" s="210"/>
      <c r="D1700" s="210"/>
      <c r="E1700" s="251" t="s">
        <v>2147</v>
      </c>
      <c r="F1700" s="251" t="s">
        <v>2766</v>
      </c>
      <c r="G1700" s="231" t="s">
        <v>2369</v>
      </c>
      <c r="H1700" s="231" t="s">
        <v>2389</v>
      </c>
      <c r="I1700" s="232" t="s">
        <v>2390</v>
      </c>
      <c r="J1700" s="233" t="s">
        <v>2749</v>
      </c>
      <c r="K1700" s="212" t="s">
        <v>2941</v>
      </c>
      <c r="L1700" s="214" t="s">
        <v>2355</v>
      </c>
      <c r="M1700" s="215">
        <v>5054</v>
      </c>
      <c r="N1700" s="216">
        <v>5256</v>
      </c>
      <c r="O1700" s="217"/>
      <c r="P1700" s="217"/>
      <c r="Q1700" s="242" t="s">
        <v>2154</v>
      </c>
      <c r="R1700" s="219">
        <f t="shared" si="26"/>
        <v>2560</v>
      </c>
    </row>
    <row r="1701" spans="1:18">
      <c r="A1701" s="244">
        <v>19003098</v>
      </c>
      <c r="B1701" s="209">
        <v>20002700</v>
      </c>
      <c r="C1701" s="210"/>
      <c r="D1701" s="210"/>
      <c r="E1701" s="251" t="s">
        <v>2147</v>
      </c>
      <c r="F1701" s="251" t="s">
        <v>2766</v>
      </c>
      <c r="G1701" s="231" t="s">
        <v>2369</v>
      </c>
      <c r="H1701" s="231" t="s">
        <v>2389</v>
      </c>
      <c r="I1701" s="232" t="s">
        <v>2390</v>
      </c>
      <c r="J1701" s="233" t="s">
        <v>2751</v>
      </c>
      <c r="K1701" s="212" t="s">
        <v>2942</v>
      </c>
      <c r="L1701" s="214" t="s">
        <v>2355</v>
      </c>
      <c r="M1701" s="215">
        <v>5390</v>
      </c>
      <c r="N1701" s="216">
        <v>8412</v>
      </c>
      <c r="O1701" s="217"/>
      <c r="P1701" s="217"/>
      <c r="Q1701" s="242" t="s">
        <v>2154</v>
      </c>
      <c r="R1701" s="219">
        <f t="shared" si="26"/>
        <v>4097</v>
      </c>
    </row>
    <row r="1702" spans="1:18">
      <c r="A1702" s="208">
        <v>19002595</v>
      </c>
      <c r="B1702" s="209">
        <v>20002701</v>
      </c>
      <c r="C1702" s="210"/>
      <c r="D1702" s="210"/>
      <c r="E1702" s="251" t="s">
        <v>2147</v>
      </c>
      <c r="F1702" s="251" t="s">
        <v>2766</v>
      </c>
      <c r="G1702" s="231" t="s">
        <v>2369</v>
      </c>
      <c r="H1702" s="231" t="s">
        <v>2389</v>
      </c>
      <c r="I1702" s="232" t="s">
        <v>2390</v>
      </c>
      <c r="J1702" s="233" t="s">
        <v>97</v>
      </c>
      <c r="K1702" s="212" t="s">
        <v>2943</v>
      </c>
      <c r="L1702" s="214" t="s">
        <v>2355</v>
      </c>
      <c r="M1702" s="215">
        <v>18197</v>
      </c>
      <c r="N1702" s="216">
        <v>18935</v>
      </c>
      <c r="O1702" s="217"/>
      <c r="P1702" s="217"/>
      <c r="Q1702" s="242" t="s">
        <v>2154</v>
      </c>
      <c r="R1702" s="219">
        <f t="shared" si="26"/>
        <v>9223</v>
      </c>
    </row>
    <row r="1703" spans="1:18">
      <c r="A1703" s="208">
        <v>19002596</v>
      </c>
      <c r="B1703" s="209">
        <v>20002702</v>
      </c>
      <c r="C1703" s="210"/>
      <c r="D1703" s="210"/>
      <c r="E1703" s="251" t="s">
        <v>2147</v>
      </c>
      <c r="F1703" s="251" t="s">
        <v>2766</v>
      </c>
      <c r="G1703" s="231" t="s">
        <v>2369</v>
      </c>
      <c r="H1703" s="231" t="s">
        <v>2389</v>
      </c>
      <c r="I1703" s="232" t="s">
        <v>2395</v>
      </c>
      <c r="J1703" s="233" t="s">
        <v>2152</v>
      </c>
      <c r="K1703" s="212" t="s">
        <v>2944</v>
      </c>
      <c r="L1703" s="214" t="s">
        <v>2355</v>
      </c>
      <c r="M1703" s="215">
        <v>13084</v>
      </c>
      <c r="N1703" s="216">
        <v>13611</v>
      </c>
      <c r="O1703" s="217"/>
      <c r="P1703" s="217"/>
      <c r="Q1703" s="242" t="s">
        <v>2154</v>
      </c>
      <c r="R1703" s="219">
        <f t="shared" si="26"/>
        <v>6630</v>
      </c>
    </row>
    <row r="1704" spans="1:18">
      <c r="A1704" s="208">
        <v>19002597</v>
      </c>
      <c r="B1704" s="209">
        <v>20002703</v>
      </c>
      <c r="C1704" s="210"/>
      <c r="D1704" s="210"/>
      <c r="E1704" s="251" t="s">
        <v>2147</v>
      </c>
      <c r="F1704" s="251" t="s">
        <v>2766</v>
      </c>
      <c r="G1704" s="231" t="s">
        <v>2369</v>
      </c>
      <c r="H1704" s="231" t="s">
        <v>2389</v>
      </c>
      <c r="I1704" s="232" t="s">
        <v>2395</v>
      </c>
      <c r="J1704" s="233" t="s">
        <v>2749</v>
      </c>
      <c r="K1704" s="212" t="s">
        <v>2945</v>
      </c>
      <c r="L1704" s="214" t="s">
        <v>2355</v>
      </c>
      <c r="M1704" s="215">
        <v>6541</v>
      </c>
      <c r="N1704" s="216">
        <v>6804</v>
      </c>
      <c r="O1704" s="217"/>
      <c r="P1704" s="217"/>
      <c r="Q1704" s="242" t="s">
        <v>2154</v>
      </c>
      <c r="R1704" s="219">
        <f t="shared" si="26"/>
        <v>3314</v>
      </c>
    </row>
    <row r="1705" spans="1:18">
      <c r="A1705" s="244">
        <v>19003099</v>
      </c>
      <c r="B1705" s="209">
        <v>20002704</v>
      </c>
      <c r="C1705" s="210"/>
      <c r="D1705" s="210"/>
      <c r="E1705" s="251" t="s">
        <v>2147</v>
      </c>
      <c r="F1705" s="251" t="s">
        <v>2766</v>
      </c>
      <c r="G1705" s="231" t="s">
        <v>2369</v>
      </c>
      <c r="H1705" s="231" t="s">
        <v>2389</v>
      </c>
      <c r="I1705" s="232" t="s">
        <v>2395</v>
      </c>
      <c r="J1705" s="233" t="s">
        <v>2751</v>
      </c>
      <c r="K1705" s="212" t="s">
        <v>2946</v>
      </c>
      <c r="L1705" s="214" t="s">
        <v>2355</v>
      </c>
      <c r="M1705" s="215">
        <v>6977</v>
      </c>
      <c r="N1705" s="216">
        <v>10887</v>
      </c>
      <c r="O1705" s="217"/>
      <c r="P1705" s="217"/>
      <c r="Q1705" s="242" t="s">
        <v>2154</v>
      </c>
      <c r="R1705" s="219">
        <f t="shared" si="26"/>
        <v>5303</v>
      </c>
    </row>
    <row r="1706" spans="1:18">
      <c r="A1706" s="208">
        <v>19002598</v>
      </c>
      <c r="B1706" s="209">
        <v>20002705</v>
      </c>
      <c r="C1706" s="210"/>
      <c r="D1706" s="210"/>
      <c r="E1706" s="251" t="s">
        <v>2147</v>
      </c>
      <c r="F1706" s="251" t="s">
        <v>2766</v>
      </c>
      <c r="G1706" s="231" t="s">
        <v>2369</v>
      </c>
      <c r="H1706" s="231" t="s">
        <v>2389</v>
      </c>
      <c r="I1706" s="232" t="s">
        <v>2395</v>
      </c>
      <c r="J1706" s="233" t="s">
        <v>97</v>
      </c>
      <c r="K1706" s="212" t="s">
        <v>2947</v>
      </c>
      <c r="L1706" s="214" t="s">
        <v>2355</v>
      </c>
      <c r="M1706" s="215">
        <v>23552</v>
      </c>
      <c r="N1706" s="216">
        <v>24503</v>
      </c>
      <c r="O1706" s="217"/>
      <c r="P1706" s="217"/>
      <c r="Q1706" s="242" t="s">
        <v>2154</v>
      </c>
      <c r="R1706" s="219">
        <f t="shared" si="26"/>
        <v>11936</v>
      </c>
    </row>
    <row r="1707" spans="1:18">
      <c r="A1707" s="208">
        <v>19002599</v>
      </c>
      <c r="B1707" s="209">
        <v>20002706</v>
      </c>
      <c r="C1707" s="210"/>
      <c r="D1707" s="210"/>
      <c r="E1707" s="251" t="s">
        <v>2147</v>
      </c>
      <c r="F1707" s="251" t="s">
        <v>2766</v>
      </c>
      <c r="G1707" s="231" t="s">
        <v>2369</v>
      </c>
      <c r="H1707" s="231" t="s">
        <v>2400</v>
      </c>
      <c r="I1707" s="232" t="s">
        <v>2401</v>
      </c>
      <c r="J1707" s="233" t="s">
        <v>2152</v>
      </c>
      <c r="K1707" s="212" t="s">
        <v>2948</v>
      </c>
      <c r="L1707" s="214" t="s">
        <v>2355</v>
      </c>
      <c r="M1707" s="215">
        <v>8324</v>
      </c>
      <c r="N1707" s="216">
        <v>8660</v>
      </c>
      <c r="O1707" s="217"/>
      <c r="P1707" s="217"/>
      <c r="Q1707" s="242" t="s">
        <v>2154</v>
      </c>
      <c r="R1707" s="219">
        <f t="shared" si="26"/>
        <v>4218</v>
      </c>
    </row>
    <row r="1708" spans="1:18">
      <c r="A1708" s="208">
        <v>19002600</v>
      </c>
      <c r="B1708" s="209">
        <v>20002707</v>
      </c>
      <c r="C1708" s="210"/>
      <c r="D1708" s="210"/>
      <c r="E1708" s="251" t="s">
        <v>2147</v>
      </c>
      <c r="F1708" s="251" t="s">
        <v>2766</v>
      </c>
      <c r="G1708" s="231" t="s">
        <v>2369</v>
      </c>
      <c r="H1708" s="231" t="s">
        <v>2400</v>
      </c>
      <c r="I1708" s="232" t="s">
        <v>2401</v>
      </c>
      <c r="J1708" s="233" t="s">
        <v>2749</v>
      </c>
      <c r="K1708" s="212" t="s">
        <v>2949</v>
      </c>
      <c r="L1708" s="214" t="s">
        <v>2355</v>
      </c>
      <c r="M1708" s="215">
        <v>4160</v>
      </c>
      <c r="N1708" s="216">
        <v>4326</v>
      </c>
      <c r="O1708" s="217"/>
      <c r="P1708" s="217"/>
      <c r="Q1708" s="242" t="s">
        <v>2154</v>
      </c>
      <c r="R1708" s="219">
        <f t="shared" si="26"/>
        <v>2107</v>
      </c>
    </row>
    <row r="1709" spans="1:18">
      <c r="A1709" s="244">
        <v>19003100</v>
      </c>
      <c r="B1709" s="209">
        <v>20002708</v>
      </c>
      <c r="C1709" s="210"/>
      <c r="D1709" s="210"/>
      <c r="E1709" s="251" t="s">
        <v>2147</v>
      </c>
      <c r="F1709" s="251" t="s">
        <v>2766</v>
      </c>
      <c r="G1709" s="231" t="s">
        <v>2369</v>
      </c>
      <c r="H1709" s="231" t="s">
        <v>2400</v>
      </c>
      <c r="I1709" s="232" t="s">
        <v>2401</v>
      </c>
      <c r="J1709" s="233" t="s">
        <v>2751</v>
      </c>
      <c r="K1709" s="212" t="s">
        <v>2950</v>
      </c>
      <c r="L1709" s="214" t="s">
        <v>2355</v>
      </c>
      <c r="M1709" s="215">
        <v>4993</v>
      </c>
      <c r="N1709" s="216">
        <v>7793</v>
      </c>
      <c r="O1709" s="217"/>
      <c r="P1709" s="217"/>
      <c r="Q1709" s="242" t="s">
        <v>2154</v>
      </c>
      <c r="R1709" s="219">
        <f t="shared" si="26"/>
        <v>3796</v>
      </c>
    </row>
    <row r="1710" spans="1:18">
      <c r="A1710" s="208">
        <v>19002601</v>
      </c>
      <c r="B1710" s="209">
        <v>20002709</v>
      </c>
      <c r="C1710" s="210"/>
      <c r="D1710" s="210"/>
      <c r="E1710" s="251" t="s">
        <v>2147</v>
      </c>
      <c r="F1710" s="251" t="s">
        <v>2766</v>
      </c>
      <c r="G1710" s="231" t="s">
        <v>2369</v>
      </c>
      <c r="H1710" s="231" t="s">
        <v>2400</v>
      </c>
      <c r="I1710" s="232" t="s">
        <v>2401</v>
      </c>
      <c r="J1710" s="233" t="s">
        <v>97</v>
      </c>
      <c r="K1710" s="212" t="s">
        <v>2951</v>
      </c>
      <c r="L1710" s="214" t="s">
        <v>2355</v>
      </c>
      <c r="M1710" s="215">
        <v>15819</v>
      </c>
      <c r="N1710" s="216">
        <v>16461</v>
      </c>
      <c r="O1710" s="217"/>
      <c r="P1710" s="217"/>
      <c r="Q1710" s="242" t="s">
        <v>2154</v>
      </c>
      <c r="R1710" s="219">
        <f t="shared" si="26"/>
        <v>8018</v>
      </c>
    </row>
    <row r="1711" spans="1:18">
      <c r="A1711" s="208">
        <v>19002602</v>
      </c>
      <c r="B1711" s="209">
        <v>20002710</v>
      </c>
      <c r="C1711" s="210"/>
      <c r="D1711" s="210"/>
      <c r="E1711" s="251" t="s">
        <v>2147</v>
      </c>
      <c r="F1711" s="251" t="s">
        <v>2766</v>
      </c>
      <c r="G1711" s="231" t="s">
        <v>2369</v>
      </c>
      <c r="H1711" s="231" t="s">
        <v>2400</v>
      </c>
      <c r="I1711" s="232" t="s">
        <v>2406</v>
      </c>
      <c r="J1711" s="233" t="s">
        <v>2152</v>
      </c>
      <c r="K1711" s="212" t="s">
        <v>2952</v>
      </c>
      <c r="L1711" s="214" t="s">
        <v>2355</v>
      </c>
      <c r="M1711" s="215">
        <v>11298</v>
      </c>
      <c r="N1711" s="216">
        <v>11754</v>
      </c>
      <c r="O1711" s="217"/>
      <c r="P1711" s="217"/>
      <c r="Q1711" s="242" t="s">
        <v>2154</v>
      </c>
      <c r="R1711" s="219">
        <f t="shared" si="26"/>
        <v>5725</v>
      </c>
    </row>
    <row r="1712" spans="1:18">
      <c r="A1712" s="208">
        <v>19002603</v>
      </c>
      <c r="B1712" s="209">
        <v>20002711</v>
      </c>
      <c r="C1712" s="210"/>
      <c r="D1712" s="210"/>
      <c r="E1712" s="251" t="s">
        <v>2147</v>
      </c>
      <c r="F1712" s="251" t="s">
        <v>2766</v>
      </c>
      <c r="G1712" s="231" t="s">
        <v>2369</v>
      </c>
      <c r="H1712" s="231" t="s">
        <v>2400</v>
      </c>
      <c r="I1712" s="232" t="s">
        <v>2406</v>
      </c>
      <c r="J1712" s="233" t="s">
        <v>2749</v>
      </c>
      <c r="K1712" s="212" t="s">
        <v>2953</v>
      </c>
      <c r="L1712" s="214" t="s">
        <v>2355</v>
      </c>
      <c r="M1712" s="215">
        <v>5647</v>
      </c>
      <c r="N1712" s="216">
        <v>5877</v>
      </c>
      <c r="O1712" s="217"/>
      <c r="P1712" s="217"/>
      <c r="Q1712" s="242" t="s">
        <v>2154</v>
      </c>
      <c r="R1712" s="219">
        <f t="shared" si="26"/>
        <v>2862</v>
      </c>
    </row>
    <row r="1713" spans="1:18">
      <c r="A1713" s="244">
        <v>19003101</v>
      </c>
      <c r="B1713" s="209">
        <v>20002712</v>
      </c>
      <c r="C1713" s="210"/>
      <c r="D1713" s="210"/>
      <c r="E1713" s="251" t="s">
        <v>2147</v>
      </c>
      <c r="F1713" s="251" t="s">
        <v>2766</v>
      </c>
      <c r="G1713" s="231" t="s">
        <v>2369</v>
      </c>
      <c r="H1713" s="231" t="s">
        <v>2400</v>
      </c>
      <c r="I1713" s="232" t="s">
        <v>2406</v>
      </c>
      <c r="J1713" s="233" t="s">
        <v>2751</v>
      </c>
      <c r="K1713" s="212" t="s">
        <v>2954</v>
      </c>
      <c r="L1713" s="214" t="s">
        <v>2355</v>
      </c>
      <c r="M1713" s="215">
        <v>6777</v>
      </c>
      <c r="N1713" s="216">
        <v>10578</v>
      </c>
      <c r="O1713" s="217"/>
      <c r="P1713" s="217"/>
      <c r="Q1713" s="242" t="s">
        <v>2154</v>
      </c>
      <c r="R1713" s="219">
        <f t="shared" si="26"/>
        <v>5152</v>
      </c>
    </row>
    <row r="1714" spans="1:18">
      <c r="A1714" s="208">
        <v>19002604</v>
      </c>
      <c r="B1714" s="209">
        <v>20002713</v>
      </c>
      <c r="C1714" s="210"/>
      <c r="D1714" s="210"/>
      <c r="E1714" s="251" t="s">
        <v>2147</v>
      </c>
      <c r="F1714" s="251" t="s">
        <v>2766</v>
      </c>
      <c r="G1714" s="231" t="s">
        <v>2369</v>
      </c>
      <c r="H1714" s="231" t="s">
        <v>2400</v>
      </c>
      <c r="I1714" s="232" t="s">
        <v>2406</v>
      </c>
      <c r="J1714" s="233" t="s">
        <v>97</v>
      </c>
      <c r="K1714" s="212" t="s">
        <v>2955</v>
      </c>
      <c r="L1714" s="214" t="s">
        <v>2355</v>
      </c>
      <c r="M1714" s="215">
        <v>21470</v>
      </c>
      <c r="N1714" s="216">
        <v>22338</v>
      </c>
      <c r="O1714" s="217"/>
      <c r="P1714" s="217"/>
      <c r="Q1714" s="242" t="s">
        <v>2154</v>
      </c>
      <c r="R1714" s="219">
        <f t="shared" si="26"/>
        <v>10881</v>
      </c>
    </row>
    <row r="1715" spans="1:18">
      <c r="A1715" s="208">
        <v>19002605</v>
      </c>
      <c r="B1715" s="209">
        <v>20002714</v>
      </c>
      <c r="C1715" s="210"/>
      <c r="D1715" s="210"/>
      <c r="E1715" s="251" t="s">
        <v>2147</v>
      </c>
      <c r="F1715" s="251" t="s">
        <v>2766</v>
      </c>
      <c r="G1715" s="231" t="s">
        <v>2369</v>
      </c>
      <c r="H1715" s="231" t="s">
        <v>2400</v>
      </c>
      <c r="I1715" s="232" t="s">
        <v>2411</v>
      </c>
      <c r="J1715" s="233" t="s">
        <v>2152</v>
      </c>
      <c r="K1715" s="212" t="s">
        <v>2956</v>
      </c>
      <c r="L1715" s="214" t="s">
        <v>2355</v>
      </c>
      <c r="M1715" s="215">
        <v>13084</v>
      </c>
      <c r="N1715" s="216">
        <v>13611</v>
      </c>
      <c r="O1715" s="217"/>
      <c r="P1715" s="217"/>
      <c r="Q1715" s="242" t="s">
        <v>2154</v>
      </c>
      <c r="R1715" s="219">
        <f t="shared" si="26"/>
        <v>6630</v>
      </c>
    </row>
    <row r="1716" spans="1:18">
      <c r="A1716" s="208">
        <v>19002606</v>
      </c>
      <c r="B1716" s="209">
        <v>20002715</v>
      </c>
      <c r="C1716" s="210"/>
      <c r="D1716" s="210"/>
      <c r="E1716" s="251" t="s">
        <v>2147</v>
      </c>
      <c r="F1716" s="251" t="s">
        <v>2766</v>
      </c>
      <c r="G1716" s="231" t="s">
        <v>2369</v>
      </c>
      <c r="H1716" s="231" t="s">
        <v>2400</v>
      </c>
      <c r="I1716" s="232" t="s">
        <v>2411</v>
      </c>
      <c r="J1716" s="233" t="s">
        <v>2749</v>
      </c>
      <c r="K1716" s="212" t="s">
        <v>2957</v>
      </c>
      <c r="L1716" s="214" t="s">
        <v>2355</v>
      </c>
      <c r="M1716" s="215">
        <v>6541</v>
      </c>
      <c r="N1716" s="216">
        <v>6804</v>
      </c>
      <c r="O1716" s="217"/>
      <c r="P1716" s="217"/>
      <c r="Q1716" s="242" t="s">
        <v>2154</v>
      </c>
      <c r="R1716" s="219">
        <f t="shared" si="26"/>
        <v>3314</v>
      </c>
    </row>
    <row r="1717" spans="1:18">
      <c r="A1717" s="244">
        <v>19003102</v>
      </c>
      <c r="B1717" s="209">
        <v>20002716</v>
      </c>
      <c r="C1717" s="210"/>
      <c r="D1717" s="210"/>
      <c r="E1717" s="251" t="s">
        <v>2147</v>
      </c>
      <c r="F1717" s="251" t="s">
        <v>2766</v>
      </c>
      <c r="G1717" s="231" t="s">
        <v>2369</v>
      </c>
      <c r="H1717" s="231" t="s">
        <v>2400</v>
      </c>
      <c r="I1717" s="232" t="s">
        <v>2411</v>
      </c>
      <c r="J1717" s="233" t="s">
        <v>2751</v>
      </c>
      <c r="K1717" s="212" t="s">
        <v>2958</v>
      </c>
      <c r="L1717" s="214" t="s">
        <v>2355</v>
      </c>
      <c r="M1717" s="215">
        <v>7849</v>
      </c>
      <c r="N1717" s="216">
        <v>12251</v>
      </c>
      <c r="O1717" s="217"/>
      <c r="P1717" s="217"/>
      <c r="Q1717" s="242" t="s">
        <v>2154</v>
      </c>
      <c r="R1717" s="219">
        <f t="shared" si="26"/>
        <v>5967</v>
      </c>
    </row>
    <row r="1718" spans="1:18">
      <c r="A1718" s="208">
        <v>19002607</v>
      </c>
      <c r="B1718" s="209">
        <v>20002717</v>
      </c>
      <c r="C1718" s="210"/>
      <c r="D1718" s="210"/>
      <c r="E1718" s="251" t="s">
        <v>2147</v>
      </c>
      <c r="F1718" s="251" t="s">
        <v>2766</v>
      </c>
      <c r="G1718" s="231" t="s">
        <v>2369</v>
      </c>
      <c r="H1718" s="231" t="s">
        <v>2400</v>
      </c>
      <c r="I1718" s="232" t="s">
        <v>2411</v>
      </c>
      <c r="J1718" s="233" t="s">
        <v>97</v>
      </c>
      <c r="K1718" s="212" t="s">
        <v>2959</v>
      </c>
      <c r="L1718" s="214" t="s">
        <v>2355</v>
      </c>
      <c r="M1718" s="215">
        <v>24860</v>
      </c>
      <c r="N1718" s="216">
        <v>25866</v>
      </c>
      <c r="O1718" s="217"/>
      <c r="P1718" s="217"/>
      <c r="Q1718" s="242" t="s">
        <v>2154</v>
      </c>
      <c r="R1718" s="219">
        <f t="shared" si="26"/>
        <v>12600</v>
      </c>
    </row>
    <row r="1719" spans="1:18">
      <c r="A1719" s="208">
        <v>19002608</v>
      </c>
      <c r="B1719" s="209">
        <v>20002718</v>
      </c>
      <c r="C1719" s="210"/>
      <c r="D1719" s="210"/>
      <c r="E1719" s="251" t="s">
        <v>2147</v>
      </c>
      <c r="F1719" s="251" t="s">
        <v>2766</v>
      </c>
      <c r="G1719" s="231" t="s">
        <v>2369</v>
      </c>
      <c r="H1719" s="231" t="s">
        <v>2400</v>
      </c>
      <c r="I1719" s="232" t="s">
        <v>2416</v>
      </c>
      <c r="J1719" s="233" t="s">
        <v>2152</v>
      </c>
      <c r="K1719" s="212" t="s">
        <v>2960</v>
      </c>
      <c r="L1719" s="214" t="s">
        <v>2355</v>
      </c>
      <c r="M1719" s="215">
        <v>15459</v>
      </c>
      <c r="N1719" s="216">
        <v>16088</v>
      </c>
      <c r="O1719" s="217"/>
      <c r="P1719" s="217"/>
      <c r="Q1719" s="242" t="s">
        <v>2154</v>
      </c>
      <c r="R1719" s="219">
        <f t="shared" si="26"/>
        <v>7837</v>
      </c>
    </row>
    <row r="1720" spans="1:18">
      <c r="A1720" s="208">
        <v>19002609</v>
      </c>
      <c r="B1720" s="209">
        <v>20002719</v>
      </c>
      <c r="C1720" s="210"/>
      <c r="D1720" s="210"/>
      <c r="E1720" s="251" t="s">
        <v>2147</v>
      </c>
      <c r="F1720" s="251" t="s">
        <v>2766</v>
      </c>
      <c r="G1720" s="231" t="s">
        <v>2369</v>
      </c>
      <c r="H1720" s="231" t="s">
        <v>2400</v>
      </c>
      <c r="I1720" s="232" t="s">
        <v>2416</v>
      </c>
      <c r="J1720" s="233" t="s">
        <v>2749</v>
      </c>
      <c r="K1720" s="212" t="s">
        <v>2961</v>
      </c>
      <c r="L1720" s="214" t="s">
        <v>2355</v>
      </c>
      <c r="M1720" s="215">
        <v>7728</v>
      </c>
      <c r="N1720" s="216">
        <v>8042</v>
      </c>
      <c r="O1720" s="217"/>
      <c r="P1720" s="217"/>
      <c r="Q1720" s="242" t="s">
        <v>2154</v>
      </c>
      <c r="R1720" s="219">
        <f t="shared" si="26"/>
        <v>3917</v>
      </c>
    </row>
    <row r="1721" spans="1:18">
      <c r="A1721" s="244">
        <v>19003103</v>
      </c>
      <c r="B1721" s="209">
        <v>20002720</v>
      </c>
      <c r="C1721" s="210"/>
      <c r="D1721" s="210"/>
      <c r="E1721" s="251" t="s">
        <v>2147</v>
      </c>
      <c r="F1721" s="251" t="s">
        <v>2766</v>
      </c>
      <c r="G1721" s="231" t="s">
        <v>2369</v>
      </c>
      <c r="H1721" s="231" t="s">
        <v>2400</v>
      </c>
      <c r="I1721" s="232" t="s">
        <v>2416</v>
      </c>
      <c r="J1721" s="233" t="s">
        <v>2751</v>
      </c>
      <c r="K1721" s="212" t="s">
        <v>2962</v>
      </c>
      <c r="L1721" s="214" t="s">
        <v>2355</v>
      </c>
      <c r="M1721" s="215">
        <v>9277</v>
      </c>
      <c r="N1721" s="216">
        <v>14480</v>
      </c>
      <c r="O1721" s="217"/>
      <c r="P1721" s="217"/>
      <c r="Q1721" s="242" t="s">
        <v>2154</v>
      </c>
      <c r="R1721" s="219">
        <f t="shared" si="26"/>
        <v>7053</v>
      </c>
    </row>
    <row r="1722" spans="1:18">
      <c r="A1722" s="208">
        <v>19002610</v>
      </c>
      <c r="B1722" s="209">
        <v>20002721</v>
      </c>
      <c r="C1722" s="210"/>
      <c r="D1722" s="210"/>
      <c r="E1722" s="251" t="s">
        <v>2147</v>
      </c>
      <c r="F1722" s="251" t="s">
        <v>2766</v>
      </c>
      <c r="G1722" s="231" t="s">
        <v>2369</v>
      </c>
      <c r="H1722" s="231" t="s">
        <v>2400</v>
      </c>
      <c r="I1722" s="232" t="s">
        <v>2416</v>
      </c>
      <c r="J1722" s="233" t="s">
        <v>97</v>
      </c>
      <c r="K1722" s="212" t="s">
        <v>2963</v>
      </c>
      <c r="L1722" s="214" t="s">
        <v>2355</v>
      </c>
      <c r="M1722" s="215">
        <v>29382</v>
      </c>
      <c r="N1722" s="216">
        <v>30570</v>
      </c>
      <c r="O1722" s="217"/>
      <c r="P1722" s="217"/>
      <c r="Q1722" s="242" t="s">
        <v>2154</v>
      </c>
      <c r="R1722" s="219">
        <f t="shared" si="26"/>
        <v>14891</v>
      </c>
    </row>
    <row r="1723" spans="1:18">
      <c r="A1723" s="208">
        <v>19002611</v>
      </c>
      <c r="B1723" s="209">
        <v>20002722</v>
      </c>
      <c r="C1723" s="210"/>
      <c r="D1723" s="210"/>
      <c r="E1723" s="251" t="s">
        <v>2147</v>
      </c>
      <c r="F1723" s="251" t="s">
        <v>2766</v>
      </c>
      <c r="G1723" s="231" t="s">
        <v>2369</v>
      </c>
      <c r="H1723" s="231" t="s">
        <v>2421</v>
      </c>
      <c r="I1723" s="232" t="s">
        <v>2422</v>
      </c>
      <c r="J1723" s="233" t="s">
        <v>2152</v>
      </c>
      <c r="K1723" s="212" t="s">
        <v>2964</v>
      </c>
      <c r="L1723" s="214" t="s">
        <v>2355</v>
      </c>
      <c r="M1723" s="215">
        <v>7133</v>
      </c>
      <c r="N1723" s="216">
        <v>7421</v>
      </c>
      <c r="O1723" s="217"/>
      <c r="P1723" s="217"/>
      <c r="Q1723" s="242" t="s">
        <v>2154</v>
      </c>
      <c r="R1723" s="219">
        <f t="shared" si="26"/>
        <v>3615</v>
      </c>
    </row>
    <row r="1724" spans="1:18">
      <c r="A1724" s="208">
        <v>19002612</v>
      </c>
      <c r="B1724" s="209">
        <v>20002723</v>
      </c>
      <c r="C1724" s="210"/>
      <c r="D1724" s="210"/>
      <c r="E1724" s="251" t="s">
        <v>2147</v>
      </c>
      <c r="F1724" s="251" t="s">
        <v>2766</v>
      </c>
      <c r="G1724" s="231" t="s">
        <v>2369</v>
      </c>
      <c r="H1724" s="231" t="s">
        <v>2421</v>
      </c>
      <c r="I1724" s="232" t="s">
        <v>2422</v>
      </c>
      <c r="J1724" s="233" t="s">
        <v>2749</v>
      </c>
      <c r="K1724" s="212" t="s">
        <v>2965</v>
      </c>
      <c r="L1724" s="214" t="s">
        <v>2355</v>
      </c>
      <c r="M1724" s="215">
        <v>3564</v>
      </c>
      <c r="N1724" s="216">
        <v>3708</v>
      </c>
      <c r="O1724" s="217"/>
      <c r="P1724" s="217"/>
      <c r="Q1724" s="242" t="s">
        <v>2154</v>
      </c>
      <c r="R1724" s="219">
        <f t="shared" si="26"/>
        <v>1806</v>
      </c>
    </row>
    <row r="1725" spans="1:18">
      <c r="A1725" s="244">
        <v>19003104</v>
      </c>
      <c r="B1725" s="209">
        <v>20002724</v>
      </c>
      <c r="C1725" s="210"/>
      <c r="D1725" s="210"/>
      <c r="E1725" s="251" t="s">
        <v>2147</v>
      </c>
      <c r="F1725" s="251" t="s">
        <v>2766</v>
      </c>
      <c r="G1725" s="231" t="s">
        <v>2369</v>
      </c>
      <c r="H1725" s="231" t="s">
        <v>2421</v>
      </c>
      <c r="I1725" s="232" t="s">
        <v>2422</v>
      </c>
      <c r="J1725" s="233" t="s">
        <v>2751</v>
      </c>
      <c r="K1725" s="212" t="s">
        <v>2966</v>
      </c>
      <c r="L1725" s="214" t="s">
        <v>2355</v>
      </c>
      <c r="M1725" s="215">
        <v>4281</v>
      </c>
      <c r="N1725" s="216">
        <v>6680</v>
      </c>
      <c r="O1725" s="217"/>
      <c r="P1725" s="217"/>
      <c r="Q1725" s="242" t="s">
        <v>2154</v>
      </c>
      <c r="R1725" s="219">
        <f t="shared" si="26"/>
        <v>3254</v>
      </c>
    </row>
    <row r="1726" spans="1:18">
      <c r="A1726" s="208">
        <v>19002613</v>
      </c>
      <c r="B1726" s="209">
        <v>20002725</v>
      </c>
      <c r="C1726" s="210"/>
      <c r="D1726" s="210"/>
      <c r="E1726" s="251" t="s">
        <v>2147</v>
      </c>
      <c r="F1726" s="251" t="s">
        <v>2766</v>
      </c>
      <c r="G1726" s="231" t="s">
        <v>2369</v>
      </c>
      <c r="H1726" s="231" t="s">
        <v>2421</v>
      </c>
      <c r="I1726" s="232" t="s">
        <v>2422</v>
      </c>
      <c r="J1726" s="233" t="s">
        <v>97</v>
      </c>
      <c r="K1726" s="212" t="s">
        <v>2967</v>
      </c>
      <c r="L1726" s="214" t="s">
        <v>2355</v>
      </c>
      <c r="M1726" s="215">
        <v>13560</v>
      </c>
      <c r="N1726" s="216">
        <v>14106</v>
      </c>
      <c r="O1726" s="217"/>
      <c r="P1726" s="217"/>
      <c r="Q1726" s="242" t="s">
        <v>2154</v>
      </c>
      <c r="R1726" s="219">
        <f t="shared" si="26"/>
        <v>6871</v>
      </c>
    </row>
    <row r="1727" spans="1:18">
      <c r="A1727" s="208">
        <v>19002614</v>
      </c>
      <c r="B1727" s="209">
        <v>20002726</v>
      </c>
      <c r="C1727" s="210"/>
      <c r="D1727" s="210"/>
      <c r="E1727" s="251" t="s">
        <v>2147</v>
      </c>
      <c r="F1727" s="251" t="s">
        <v>2766</v>
      </c>
      <c r="G1727" s="231" t="s">
        <v>2369</v>
      </c>
      <c r="H1727" s="231" t="s">
        <v>2427</v>
      </c>
      <c r="I1727" s="232" t="s">
        <v>2428</v>
      </c>
      <c r="J1727" s="233" t="s">
        <v>2152</v>
      </c>
      <c r="K1727" s="212" t="s">
        <v>2968</v>
      </c>
      <c r="L1727" s="214" t="s">
        <v>2355</v>
      </c>
      <c r="M1727" s="215">
        <v>5306</v>
      </c>
      <c r="N1727" s="216">
        <v>5688</v>
      </c>
      <c r="O1727" s="217"/>
      <c r="P1727" s="217"/>
      <c r="Q1727" s="242" t="s">
        <v>2154</v>
      </c>
      <c r="R1727" s="219">
        <f t="shared" si="26"/>
        <v>2770</v>
      </c>
    </row>
    <row r="1728" spans="1:18">
      <c r="A1728" s="208">
        <v>19002615</v>
      </c>
      <c r="B1728" s="209">
        <v>20002727</v>
      </c>
      <c r="C1728" s="210"/>
      <c r="D1728" s="210"/>
      <c r="E1728" s="251" t="s">
        <v>2147</v>
      </c>
      <c r="F1728" s="251" t="s">
        <v>2766</v>
      </c>
      <c r="G1728" s="231" t="s">
        <v>2369</v>
      </c>
      <c r="H1728" s="231" t="s">
        <v>2427</v>
      </c>
      <c r="I1728" s="232" t="s">
        <v>2428</v>
      </c>
      <c r="J1728" s="233" t="s">
        <v>2749</v>
      </c>
      <c r="K1728" s="212" t="s">
        <v>2969</v>
      </c>
      <c r="L1728" s="214" t="s">
        <v>2355</v>
      </c>
      <c r="M1728" s="215">
        <v>2651</v>
      </c>
      <c r="N1728" s="216">
        <v>2843</v>
      </c>
      <c r="O1728" s="217"/>
      <c r="P1728" s="217"/>
      <c r="Q1728" s="242" t="s">
        <v>2154</v>
      </c>
      <c r="R1728" s="219">
        <f t="shared" si="26"/>
        <v>1384</v>
      </c>
    </row>
    <row r="1729" spans="1:18">
      <c r="A1729" s="244">
        <v>19003105</v>
      </c>
      <c r="B1729" s="209">
        <v>20002728</v>
      </c>
      <c r="C1729" s="210"/>
      <c r="D1729" s="210"/>
      <c r="E1729" s="251" t="s">
        <v>2147</v>
      </c>
      <c r="F1729" s="251" t="s">
        <v>2766</v>
      </c>
      <c r="G1729" s="231" t="s">
        <v>2369</v>
      </c>
      <c r="H1729" s="231" t="s">
        <v>2427</v>
      </c>
      <c r="I1729" s="232" t="s">
        <v>2428</v>
      </c>
      <c r="J1729" s="233" t="s">
        <v>2751</v>
      </c>
      <c r="K1729" s="212" t="s">
        <v>2970</v>
      </c>
      <c r="L1729" s="214" t="s">
        <v>2355</v>
      </c>
      <c r="M1729" s="215">
        <v>2830</v>
      </c>
      <c r="N1729" s="216">
        <v>4553</v>
      </c>
      <c r="O1729" s="217"/>
      <c r="P1729" s="217"/>
      <c r="Q1729" s="242" t="s">
        <v>2154</v>
      </c>
      <c r="R1729" s="219">
        <f t="shared" si="26"/>
        <v>2217</v>
      </c>
    </row>
    <row r="1730" spans="1:18">
      <c r="A1730" s="208">
        <v>19002616</v>
      </c>
      <c r="B1730" s="209">
        <v>20002729</v>
      </c>
      <c r="C1730" s="210"/>
      <c r="D1730" s="210"/>
      <c r="E1730" s="251" t="s">
        <v>2147</v>
      </c>
      <c r="F1730" s="251" t="s">
        <v>2766</v>
      </c>
      <c r="G1730" s="231" t="s">
        <v>2369</v>
      </c>
      <c r="H1730" s="231" t="s">
        <v>2427</v>
      </c>
      <c r="I1730" s="232" t="s">
        <v>2428</v>
      </c>
      <c r="J1730" s="233" t="s">
        <v>97</v>
      </c>
      <c r="K1730" s="212" t="s">
        <v>2971</v>
      </c>
      <c r="L1730" s="214" t="s">
        <v>2355</v>
      </c>
      <c r="M1730" s="215">
        <v>9553</v>
      </c>
      <c r="N1730" s="216">
        <v>10245</v>
      </c>
      <c r="O1730" s="217"/>
      <c r="P1730" s="217"/>
      <c r="Q1730" s="242" t="s">
        <v>2154</v>
      </c>
      <c r="R1730" s="219">
        <f t="shared" si="26"/>
        <v>4990</v>
      </c>
    </row>
    <row r="1731" spans="1:18">
      <c r="A1731" s="208">
        <v>19002617</v>
      </c>
      <c r="B1731" s="209">
        <v>20002730</v>
      </c>
      <c r="C1731" s="210"/>
      <c r="D1731" s="210"/>
      <c r="E1731" s="251" t="s">
        <v>2147</v>
      </c>
      <c r="F1731" s="251" t="s">
        <v>2766</v>
      </c>
      <c r="G1731" s="231" t="s">
        <v>2369</v>
      </c>
      <c r="H1731" s="231" t="s">
        <v>2427</v>
      </c>
      <c r="I1731" s="232" t="s">
        <v>2433</v>
      </c>
      <c r="J1731" s="233" t="s">
        <v>2152</v>
      </c>
      <c r="K1731" s="212" t="s">
        <v>2972</v>
      </c>
      <c r="L1731" s="214" t="s">
        <v>2355</v>
      </c>
      <c r="M1731" s="215">
        <v>6366</v>
      </c>
      <c r="N1731" s="216">
        <v>6830</v>
      </c>
      <c r="O1731" s="217"/>
      <c r="P1731" s="217"/>
      <c r="Q1731" s="242" t="s">
        <v>2154</v>
      </c>
      <c r="R1731" s="219">
        <f t="shared" ref="R1731:R1794" si="27">IF(Q1731="유지보수",INT(N1731*$T$2*$T$3),IF(Q1731="단순정비",INT(N1731*$T$2*$T$4),IF(Q1731="지장전주",INT(N1731*$T$2*$T$5),"")))</f>
        <v>3327</v>
      </c>
    </row>
    <row r="1732" spans="1:18">
      <c r="A1732" s="208">
        <v>19002618</v>
      </c>
      <c r="B1732" s="209">
        <v>20002731</v>
      </c>
      <c r="C1732" s="210"/>
      <c r="D1732" s="210"/>
      <c r="E1732" s="251" t="s">
        <v>2147</v>
      </c>
      <c r="F1732" s="251" t="s">
        <v>2766</v>
      </c>
      <c r="G1732" s="231" t="s">
        <v>2369</v>
      </c>
      <c r="H1732" s="231" t="s">
        <v>2427</v>
      </c>
      <c r="I1732" s="232" t="s">
        <v>2433</v>
      </c>
      <c r="J1732" s="233" t="s">
        <v>2749</v>
      </c>
      <c r="K1732" s="212" t="s">
        <v>2973</v>
      </c>
      <c r="L1732" s="214" t="s">
        <v>2355</v>
      </c>
      <c r="M1732" s="215">
        <v>3180</v>
      </c>
      <c r="N1732" s="216">
        <v>3413</v>
      </c>
      <c r="O1732" s="217"/>
      <c r="P1732" s="217"/>
      <c r="Q1732" s="242" t="s">
        <v>2154</v>
      </c>
      <c r="R1732" s="219">
        <f t="shared" si="27"/>
        <v>1662</v>
      </c>
    </row>
    <row r="1733" spans="1:18">
      <c r="A1733" s="244">
        <v>19003106</v>
      </c>
      <c r="B1733" s="209">
        <v>20002732</v>
      </c>
      <c r="C1733" s="210"/>
      <c r="D1733" s="210"/>
      <c r="E1733" s="251" t="s">
        <v>2147</v>
      </c>
      <c r="F1733" s="251" t="s">
        <v>2766</v>
      </c>
      <c r="G1733" s="231" t="s">
        <v>2369</v>
      </c>
      <c r="H1733" s="231" t="s">
        <v>2427</v>
      </c>
      <c r="I1733" s="232" t="s">
        <v>2433</v>
      </c>
      <c r="J1733" s="233" t="s">
        <v>2751</v>
      </c>
      <c r="K1733" s="212" t="s">
        <v>2974</v>
      </c>
      <c r="L1733" s="214" t="s">
        <v>2355</v>
      </c>
      <c r="M1733" s="215">
        <v>3395</v>
      </c>
      <c r="N1733" s="216">
        <v>5463</v>
      </c>
      <c r="O1733" s="217"/>
      <c r="P1733" s="217"/>
      <c r="Q1733" s="242" t="s">
        <v>2154</v>
      </c>
      <c r="R1733" s="219">
        <f t="shared" si="27"/>
        <v>2661</v>
      </c>
    </row>
    <row r="1734" spans="1:18">
      <c r="A1734" s="208">
        <v>19002619</v>
      </c>
      <c r="B1734" s="209">
        <v>20002733</v>
      </c>
      <c r="C1734" s="210"/>
      <c r="D1734" s="210"/>
      <c r="E1734" s="251" t="s">
        <v>2147</v>
      </c>
      <c r="F1734" s="251" t="s">
        <v>2766</v>
      </c>
      <c r="G1734" s="231" t="s">
        <v>2369</v>
      </c>
      <c r="H1734" s="231" t="s">
        <v>2427</v>
      </c>
      <c r="I1734" s="232" t="s">
        <v>2433</v>
      </c>
      <c r="J1734" s="233" t="s">
        <v>97</v>
      </c>
      <c r="K1734" s="212" t="s">
        <v>2975</v>
      </c>
      <c r="L1734" s="214" t="s">
        <v>2355</v>
      </c>
      <c r="M1734" s="215">
        <v>11464</v>
      </c>
      <c r="N1734" s="216">
        <v>12294</v>
      </c>
      <c r="O1734" s="217"/>
      <c r="P1734" s="217"/>
      <c r="Q1734" s="242" t="s">
        <v>2154</v>
      </c>
      <c r="R1734" s="219">
        <f t="shared" si="27"/>
        <v>5988</v>
      </c>
    </row>
    <row r="1735" spans="1:18">
      <c r="A1735" s="208">
        <v>19002620</v>
      </c>
      <c r="B1735" s="209">
        <v>20002734</v>
      </c>
      <c r="C1735" s="210"/>
      <c r="D1735" s="210"/>
      <c r="E1735" s="251" t="s">
        <v>2147</v>
      </c>
      <c r="F1735" s="251" t="s">
        <v>2766</v>
      </c>
      <c r="G1735" s="231" t="s">
        <v>2369</v>
      </c>
      <c r="H1735" s="231" t="s">
        <v>2438</v>
      </c>
      <c r="I1735" s="232" t="s">
        <v>2439</v>
      </c>
      <c r="J1735" s="233" t="s">
        <v>2152</v>
      </c>
      <c r="K1735" s="212" t="s">
        <v>2976</v>
      </c>
      <c r="L1735" s="214" t="s">
        <v>2220</v>
      </c>
      <c r="M1735" s="215">
        <v>6444</v>
      </c>
      <c r="N1735" s="216">
        <v>6909</v>
      </c>
      <c r="O1735" s="217"/>
      <c r="P1735" s="217"/>
      <c r="Q1735" s="242" t="s">
        <v>2154</v>
      </c>
      <c r="R1735" s="219">
        <f t="shared" si="27"/>
        <v>3365</v>
      </c>
    </row>
    <row r="1736" spans="1:18">
      <c r="A1736" s="208">
        <v>19002621</v>
      </c>
      <c r="B1736" s="209">
        <v>20002735</v>
      </c>
      <c r="C1736" s="210"/>
      <c r="D1736" s="210"/>
      <c r="E1736" s="251" t="s">
        <v>2147</v>
      </c>
      <c r="F1736" s="251" t="s">
        <v>2766</v>
      </c>
      <c r="G1736" s="231" t="s">
        <v>2369</v>
      </c>
      <c r="H1736" s="231" t="s">
        <v>2441</v>
      </c>
      <c r="I1736" s="232" t="s">
        <v>2442</v>
      </c>
      <c r="J1736" s="233" t="s">
        <v>2152</v>
      </c>
      <c r="K1736" s="212" t="s">
        <v>2977</v>
      </c>
      <c r="L1736" s="214" t="s">
        <v>2220</v>
      </c>
      <c r="M1736" s="215">
        <v>56885</v>
      </c>
      <c r="N1736" s="216">
        <v>60998</v>
      </c>
      <c r="O1736" s="217"/>
      <c r="P1736" s="217"/>
      <c r="Q1736" s="242" t="s">
        <v>2154</v>
      </c>
      <c r="R1736" s="219">
        <f t="shared" si="27"/>
        <v>29714</v>
      </c>
    </row>
    <row r="1737" spans="1:18">
      <c r="A1737" s="208">
        <v>19002622</v>
      </c>
      <c r="B1737" s="209">
        <v>20002736</v>
      </c>
      <c r="C1737" s="210"/>
      <c r="D1737" s="210"/>
      <c r="E1737" s="251" t="s">
        <v>2147</v>
      </c>
      <c r="F1737" s="251" t="s">
        <v>2766</v>
      </c>
      <c r="G1737" s="231" t="s">
        <v>2369</v>
      </c>
      <c r="H1737" s="231" t="s">
        <v>2441</v>
      </c>
      <c r="I1737" s="232" t="s">
        <v>2442</v>
      </c>
      <c r="J1737" s="233" t="s">
        <v>2749</v>
      </c>
      <c r="K1737" s="212" t="s">
        <v>2978</v>
      </c>
      <c r="L1737" s="214" t="s">
        <v>2220</v>
      </c>
      <c r="M1737" s="215">
        <v>28442</v>
      </c>
      <c r="N1737" s="216">
        <v>18296</v>
      </c>
      <c r="O1737" s="217"/>
      <c r="P1737" s="217"/>
      <c r="Q1737" s="242" t="s">
        <v>2154</v>
      </c>
      <c r="R1737" s="219">
        <f t="shared" si="27"/>
        <v>8912</v>
      </c>
    </row>
    <row r="1738" spans="1:18">
      <c r="A1738" s="244">
        <v>19003107</v>
      </c>
      <c r="B1738" s="209">
        <v>20002737</v>
      </c>
      <c r="C1738" s="210"/>
      <c r="D1738" s="210"/>
      <c r="E1738" s="251" t="s">
        <v>2147</v>
      </c>
      <c r="F1738" s="251" t="s">
        <v>2766</v>
      </c>
      <c r="G1738" s="231" t="s">
        <v>2369</v>
      </c>
      <c r="H1738" s="231" t="s">
        <v>2441</v>
      </c>
      <c r="I1738" s="232" t="s">
        <v>2442</v>
      </c>
      <c r="J1738" s="233" t="s">
        <v>2751</v>
      </c>
      <c r="K1738" s="212" t="s">
        <v>2979</v>
      </c>
      <c r="L1738" s="214" t="s">
        <v>2220</v>
      </c>
      <c r="M1738" s="215">
        <v>30338</v>
      </c>
      <c r="N1738" s="216">
        <v>48794</v>
      </c>
      <c r="O1738" s="217"/>
      <c r="P1738" s="217"/>
      <c r="Q1738" s="242" t="s">
        <v>2154</v>
      </c>
      <c r="R1738" s="219">
        <f t="shared" si="27"/>
        <v>23769</v>
      </c>
    </row>
    <row r="1739" spans="1:18">
      <c r="A1739" s="208">
        <v>19002623</v>
      </c>
      <c r="B1739" s="209">
        <v>20002738</v>
      </c>
      <c r="C1739" s="210"/>
      <c r="D1739" s="210"/>
      <c r="E1739" s="251" t="s">
        <v>2147</v>
      </c>
      <c r="F1739" s="251" t="s">
        <v>2766</v>
      </c>
      <c r="G1739" s="231" t="s">
        <v>2369</v>
      </c>
      <c r="H1739" s="231" t="s">
        <v>2441</v>
      </c>
      <c r="I1739" s="232" t="s">
        <v>2442</v>
      </c>
      <c r="J1739" s="233" t="s">
        <v>97</v>
      </c>
      <c r="K1739" s="212" t="s">
        <v>2980</v>
      </c>
      <c r="L1739" s="214" t="s">
        <v>2220</v>
      </c>
      <c r="M1739" s="215">
        <v>102393</v>
      </c>
      <c r="N1739" s="216">
        <v>109797</v>
      </c>
      <c r="O1739" s="217"/>
      <c r="P1739" s="217"/>
      <c r="Q1739" s="242" t="s">
        <v>2154</v>
      </c>
      <c r="R1739" s="219">
        <f t="shared" si="27"/>
        <v>53486</v>
      </c>
    </row>
    <row r="1740" spans="1:18">
      <c r="A1740" s="208">
        <v>19002624</v>
      </c>
      <c r="B1740" s="209">
        <v>20002739</v>
      </c>
      <c r="C1740" s="210"/>
      <c r="D1740" s="210"/>
      <c r="E1740" s="251" t="s">
        <v>2147</v>
      </c>
      <c r="F1740" s="251" t="s">
        <v>2766</v>
      </c>
      <c r="G1740" s="231" t="s">
        <v>2369</v>
      </c>
      <c r="H1740" s="231" t="s">
        <v>2447</v>
      </c>
      <c r="I1740" s="232" t="s">
        <v>2448</v>
      </c>
      <c r="J1740" s="233" t="s">
        <v>2152</v>
      </c>
      <c r="K1740" s="212" t="s">
        <v>2981</v>
      </c>
      <c r="L1740" s="214" t="s">
        <v>2220</v>
      </c>
      <c r="M1740" s="215">
        <v>134020</v>
      </c>
      <c r="N1740" s="216">
        <v>144639</v>
      </c>
      <c r="O1740" s="217"/>
      <c r="P1740" s="217"/>
      <c r="Q1740" s="242" t="s">
        <v>2154</v>
      </c>
      <c r="R1740" s="219">
        <f t="shared" si="27"/>
        <v>70459</v>
      </c>
    </row>
    <row r="1741" spans="1:18">
      <c r="A1741" s="208">
        <v>19002625</v>
      </c>
      <c r="B1741" s="209">
        <v>20002740</v>
      </c>
      <c r="C1741" s="210"/>
      <c r="D1741" s="210"/>
      <c r="E1741" s="251" t="s">
        <v>2147</v>
      </c>
      <c r="F1741" s="251" t="s">
        <v>2766</v>
      </c>
      <c r="G1741" s="231" t="s">
        <v>2369</v>
      </c>
      <c r="H1741" s="231" t="s">
        <v>2447</v>
      </c>
      <c r="I1741" s="232" t="s">
        <v>2448</v>
      </c>
      <c r="J1741" s="233" t="s">
        <v>2749</v>
      </c>
      <c r="K1741" s="212" t="s">
        <v>2982</v>
      </c>
      <c r="L1741" s="214" t="s">
        <v>2220</v>
      </c>
      <c r="M1741" s="215">
        <v>40204</v>
      </c>
      <c r="N1741" s="216">
        <v>43389</v>
      </c>
      <c r="O1741" s="217"/>
      <c r="P1741" s="217"/>
      <c r="Q1741" s="242" t="s">
        <v>2154</v>
      </c>
      <c r="R1741" s="219">
        <f t="shared" si="27"/>
        <v>21136</v>
      </c>
    </row>
    <row r="1742" spans="1:18">
      <c r="A1742" s="244">
        <v>19003108</v>
      </c>
      <c r="B1742" s="209">
        <v>20002741</v>
      </c>
      <c r="C1742" s="210"/>
      <c r="D1742" s="210"/>
      <c r="E1742" s="251" t="s">
        <v>2147</v>
      </c>
      <c r="F1742" s="251" t="s">
        <v>2766</v>
      </c>
      <c r="G1742" s="231" t="s">
        <v>2369</v>
      </c>
      <c r="H1742" s="231" t="s">
        <v>2447</v>
      </c>
      <c r="I1742" s="232" t="s">
        <v>2448</v>
      </c>
      <c r="J1742" s="233" t="s">
        <v>2751</v>
      </c>
      <c r="K1742" s="212" t="s">
        <v>2983</v>
      </c>
      <c r="L1742" s="214" t="s">
        <v>2220</v>
      </c>
      <c r="M1742" s="215">
        <v>71474</v>
      </c>
      <c r="N1742" s="216">
        <v>115709</v>
      </c>
      <c r="O1742" s="217"/>
      <c r="P1742" s="217"/>
      <c r="Q1742" s="242" t="s">
        <v>2154</v>
      </c>
      <c r="R1742" s="219">
        <f t="shared" si="27"/>
        <v>56366</v>
      </c>
    </row>
    <row r="1743" spans="1:18">
      <c r="A1743" s="208">
        <v>19002626</v>
      </c>
      <c r="B1743" s="209">
        <v>20002742</v>
      </c>
      <c r="C1743" s="210"/>
      <c r="D1743" s="210"/>
      <c r="E1743" s="251" t="s">
        <v>2147</v>
      </c>
      <c r="F1743" s="251" t="s">
        <v>2766</v>
      </c>
      <c r="G1743" s="231" t="s">
        <v>2369</v>
      </c>
      <c r="H1743" s="231" t="s">
        <v>2447</v>
      </c>
      <c r="I1743" s="232" t="s">
        <v>2448</v>
      </c>
      <c r="J1743" s="233" t="s">
        <v>97</v>
      </c>
      <c r="K1743" s="212" t="s">
        <v>2984</v>
      </c>
      <c r="L1743" s="214" t="s">
        <v>2220</v>
      </c>
      <c r="M1743" s="215">
        <v>241239</v>
      </c>
      <c r="N1743" s="216">
        <v>260352</v>
      </c>
      <c r="O1743" s="217"/>
      <c r="P1743" s="217"/>
      <c r="Q1743" s="242" t="s">
        <v>2154</v>
      </c>
      <c r="R1743" s="219">
        <f t="shared" si="27"/>
        <v>126827</v>
      </c>
    </row>
    <row r="1744" spans="1:18">
      <c r="A1744" s="208">
        <v>19002627</v>
      </c>
      <c r="B1744" s="209">
        <v>20002743</v>
      </c>
      <c r="C1744" s="210"/>
      <c r="D1744" s="210"/>
      <c r="E1744" s="251" t="s">
        <v>2147</v>
      </c>
      <c r="F1744" s="251" t="s">
        <v>2766</v>
      </c>
      <c r="G1744" s="231" t="s">
        <v>2369</v>
      </c>
      <c r="H1744" s="231" t="s">
        <v>2453</v>
      </c>
      <c r="I1744" s="232" t="s">
        <v>2454</v>
      </c>
      <c r="J1744" s="233" t="s">
        <v>2152</v>
      </c>
      <c r="K1744" s="212" t="s">
        <v>2985</v>
      </c>
      <c r="L1744" s="214" t="s">
        <v>2220</v>
      </c>
      <c r="M1744" s="215">
        <v>38559</v>
      </c>
      <c r="N1744" s="216">
        <v>42401</v>
      </c>
      <c r="O1744" s="217"/>
      <c r="P1744" s="217"/>
      <c r="Q1744" s="242" t="s">
        <v>2154</v>
      </c>
      <c r="R1744" s="219">
        <f t="shared" si="27"/>
        <v>20655</v>
      </c>
    </row>
    <row r="1745" spans="1:18">
      <c r="A1745" s="208">
        <v>19002628</v>
      </c>
      <c r="B1745" s="209">
        <v>20002744</v>
      </c>
      <c r="C1745" s="210"/>
      <c r="D1745" s="210"/>
      <c r="E1745" s="251" t="s">
        <v>2147</v>
      </c>
      <c r="F1745" s="251" t="s">
        <v>2766</v>
      </c>
      <c r="G1745" s="231" t="s">
        <v>2369</v>
      </c>
      <c r="H1745" s="231" t="s">
        <v>2453</v>
      </c>
      <c r="I1745" s="232" t="s">
        <v>2454</v>
      </c>
      <c r="J1745" s="233" t="s">
        <v>2749</v>
      </c>
      <c r="K1745" s="212" t="s">
        <v>2986</v>
      </c>
      <c r="L1745" s="214" t="s">
        <v>2220</v>
      </c>
      <c r="M1745" s="215">
        <v>11565</v>
      </c>
      <c r="N1745" s="216">
        <v>12716</v>
      </c>
      <c r="O1745" s="217"/>
      <c r="P1745" s="217"/>
      <c r="Q1745" s="242" t="s">
        <v>2154</v>
      </c>
      <c r="R1745" s="219">
        <f t="shared" si="27"/>
        <v>6194</v>
      </c>
    </row>
    <row r="1746" spans="1:18">
      <c r="A1746" s="244">
        <v>19003109</v>
      </c>
      <c r="B1746" s="209">
        <v>20002745</v>
      </c>
      <c r="C1746" s="210"/>
      <c r="D1746" s="210"/>
      <c r="E1746" s="251" t="s">
        <v>2147</v>
      </c>
      <c r="F1746" s="251" t="s">
        <v>2766</v>
      </c>
      <c r="G1746" s="231" t="s">
        <v>2369</v>
      </c>
      <c r="H1746" s="231" t="s">
        <v>2453</v>
      </c>
      <c r="I1746" s="232" t="s">
        <v>2454</v>
      </c>
      <c r="J1746" s="233" t="s">
        <v>2751</v>
      </c>
      <c r="K1746" s="212" t="s">
        <v>2987</v>
      </c>
      <c r="L1746" s="214" t="s">
        <v>2220</v>
      </c>
      <c r="M1746" s="215">
        <v>12850</v>
      </c>
      <c r="N1746" s="216">
        <v>21197</v>
      </c>
      <c r="O1746" s="217"/>
      <c r="P1746" s="217"/>
      <c r="Q1746" s="242" t="s">
        <v>2154</v>
      </c>
      <c r="R1746" s="219">
        <f t="shared" si="27"/>
        <v>10325</v>
      </c>
    </row>
    <row r="1747" spans="1:18">
      <c r="A1747" s="208">
        <v>19002629</v>
      </c>
      <c r="B1747" s="209">
        <v>20002746</v>
      </c>
      <c r="C1747" s="210"/>
      <c r="D1747" s="210"/>
      <c r="E1747" s="251" t="s">
        <v>2147</v>
      </c>
      <c r="F1747" s="251" t="s">
        <v>2766</v>
      </c>
      <c r="G1747" s="231" t="s">
        <v>2369</v>
      </c>
      <c r="H1747" s="231" t="s">
        <v>2453</v>
      </c>
      <c r="I1747" s="232" t="s">
        <v>2454</v>
      </c>
      <c r="J1747" s="233" t="s">
        <v>97</v>
      </c>
      <c r="K1747" s="212" t="s">
        <v>2988</v>
      </c>
      <c r="L1747" s="214" t="s">
        <v>2220</v>
      </c>
      <c r="M1747" s="215">
        <v>57841</v>
      </c>
      <c r="N1747" s="216">
        <v>63603</v>
      </c>
      <c r="O1747" s="217"/>
      <c r="P1747" s="217"/>
      <c r="Q1747" s="242" t="s">
        <v>2154</v>
      </c>
      <c r="R1747" s="219">
        <f t="shared" si="27"/>
        <v>30983</v>
      </c>
    </row>
    <row r="1748" spans="1:18">
      <c r="A1748" s="208">
        <v>19002630</v>
      </c>
      <c r="B1748" s="209">
        <v>20002747</v>
      </c>
      <c r="C1748" s="210"/>
      <c r="D1748" s="210"/>
      <c r="E1748" s="251" t="s">
        <v>2147</v>
      </c>
      <c r="F1748" s="251" t="s">
        <v>2766</v>
      </c>
      <c r="G1748" s="231" t="s">
        <v>2369</v>
      </c>
      <c r="H1748" s="231" t="s">
        <v>2453</v>
      </c>
      <c r="I1748" s="232" t="s">
        <v>2459</v>
      </c>
      <c r="J1748" s="233" t="s">
        <v>2152</v>
      </c>
      <c r="K1748" s="212" t="s">
        <v>2989</v>
      </c>
      <c r="L1748" s="214" t="s">
        <v>2220</v>
      </c>
      <c r="M1748" s="215">
        <v>69892</v>
      </c>
      <c r="N1748" s="216">
        <v>76854</v>
      </c>
      <c r="O1748" s="217"/>
      <c r="P1748" s="217"/>
      <c r="Q1748" s="242" t="s">
        <v>2154</v>
      </c>
      <c r="R1748" s="219">
        <f t="shared" si="27"/>
        <v>37438</v>
      </c>
    </row>
    <row r="1749" spans="1:18">
      <c r="A1749" s="208">
        <v>19002631</v>
      </c>
      <c r="B1749" s="209">
        <v>20002748</v>
      </c>
      <c r="C1749" s="210"/>
      <c r="D1749" s="210"/>
      <c r="E1749" s="251" t="s">
        <v>2147</v>
      </c>
      <c r="F1749" s="251" t="s">
        <v>2766</v>
      </c>
      <c r="G1749" s="231" t="s">
        <v>2369</v>
      </c>
      <c r="H1749" s="231" t="s">
        <v>2453</v>
      </c>
      <c r="I1749" s="232" t="s">
        <v>2459</v>
      </c>
      <c r="J1749" s="233" t="s">
        <v>2749</v>
      </c>
      <c r="K1749" s="212" t="s">
        <v>2990</v>
      </c>
      <c r="L1749" s="214" t="s">
        <v>2220</v>
      </c>
      <c r="M1749" s="215">
        <v>20965</v>
      </c>
      <c r="N1749" s="216">
        <v>23052</v>
      </c>
      <c r="O1749" s="217"/>
      <c r="P1749" s="217"/>
      <c r="Q1749" s="242" t="s">
        <v>2154</v>
      </c>
      <c r="R1749" s="219">
        <f t="shared" si="27"/>
        <v>11229</v>
      </c>
    </row>
    <row r="1750" spans="1:18">
      <c r="A1750" s="244">
        <v>19003110</v>
      </c>
      <c r="B1750" s="209">
        <v>20002749</v>
      </c>
      <c r="C1750" s="210"/>
      <c r="D1750" s="210"/>
      <c r="E1750" s="251" t="s">
        <v>2147</v>
      </c>
      <c r="F1750" s="251" t="s">
        <v>2766</v>
      </c>
      <c r="G1750" s="231" t="s">
        <v>2369</v>
      </c>
      <c r="H1750" s="231" t="s">
        <v>2453</v>
      </c>
      <c r="I1750" s="232" t="s">
        <v>2459</v>
      </c>
      <c r="J1750" s="233" t="s">
        <v>2751</v>
      </c>
      <c r="K1750" s="212" t="s">
        <v>2991</v>
      </c>
      <c r="L1750" s="214" t="s">
        <v>2220</v>
      </c>
      <c r="M1750" s="215">
        <v>23294</v>
      </c>
      <c r="N1750" s="216">
        <v>38424</v>
      </c>
      <c r="O1750" s="217"/>
      <c r="P1750" s="217"/>
      <c r="Q1750" s="242" t="s">
        <v>2154</v>
      </c>
      <c r="R1750" s="219">
        <f t="shared" si="27"/>
        <v>18717</v>
      </c>
    </row>
    <row r="1751" spans="1:18">
      <c r="A1751" s="208">
        <v>19002632</v>
      </c>
      <c r="B1751" s="209">
        <v>20002750</v>
      </c>
      <c r="C1751" s="210"/>
      <c r="D1751" s="210"/>
      <c r="E1751" s="251" t="s">
        <v>2147</v>
      </c>
      <c r="F1751" s="251" t="s">
        <v>2766</v>
      </c>
      <c r="G1751" s="231" t="s">
        <v>2369</v>
      </c>
      <c r="H1751" s="231" t="s">
        <v>2453</v>
      </c>
      <c r="I1751" s="232" t="s">
        <v>2459</v>
      </c>
      <c r="J1751" s="233" t="s">
        <v>97</v>
      </c>
      <c r="K1751" s="212" t="s">
        <v>2992</v>
      </c>
      <c r="L1751" s="214" t="s">
        <v>2220</v>
      </c>
      <c r="M1751" s="215">
        <v>104838</v>
      </c>
      <c r="N1751" s="216">
        <v>115283</v>
      </c>
      <c r="O1751" s="217"/>
      <c r="P1751" s="217"/>
      <c r="Q1751" s="242" t="s">
        <v>2154</v>
      </c>
      <c r="R1751" s="219">
        <f t="shared" si="27"/>
        <v>56158</v>
      </c>
    </row>
    <row r="1752" spans="1:18">
      <c r="A1752" s="208">
        <v>19002633</v>
      </c>
      <c r="B1752" s="209">
        <v>20002751</v>
      </c>
      <c r="C1752" s="210"/>
      <c r="D1752" s="210"/>
      <c r="E1752" s="251" t="s">
        <v>2147</v>
      </c>
      <c r="F1752" s="251" t="s">
        <v>2766</v>
      </c>
      <c r="G1752" s="231" t="s">
        <v>2369</v>
      </c>
      <c r="H1752" s="231" t="s">
        <v>24</v>
      </c>
      <c r="I1752" s="232" t="s">
        <v>2464</v>
      </c>
      <c r="J1752" s="233" t="s">
        <v>2152</v>
      </c>
      <c r="K1752" s="212" t="s">
        <v>2993</v>
      </c>
      <c r="L1752" s="214" t="s">
        <v>2355</v>
      </c>
      <c r="M1752" s="215">
        <v>9479</v>
      </c>
      <c r="N1752" s="216">
        <v>10163</v>
      </c>
      <c r="O1752" s="217"/>
      <c r="P1752" s="217"/>
      <c r="Q1752" s="242" t="s">
        <v>2154</v>
      </c>
      <c r="R1752" s="219">
        <f t="shared" si="27"/>
        <v>4950</v>
      </c>
    </row>
    <row r="1753" spans="1:18">
      <c r="A1753" s="208">
        <v>19002634</v>
      </c>
      <c r="B1753" s="209">
        <v>20002752</v>
      </c>
      <c r="C1753" s="210"/>
      <c r="D1753" s="210"/>
      <c r="E1753" s="251" t="s">
        <v>2147</v>
      </c>
      <c r="F1753" s="251" t="s">
        <v>2766</v>
      </c>
      <c r="G1753" s="231" t="s">
        <v>2369</v>
      </c>
      <c r="H1753" s="231" t="s">
        <v>24</v>
      </c>
      <c r="I1753" s="232" t="s">
        <v>2464</v>
      </c>
      <c r="J1753" s="233" t="s">
        <v>2466</v>
      </c>
      <c r="K1753" s="212" t="s">
        <v>2994</v>
      </c>
      <c r="L1753" s="214" t="s">
        <v>2355</v>
      </c>
      <c r="M1753" s="215">
        <v>2841</v>
      </c>
      <c r="N1753" s="216">
        <v>3047</v>
      </c>
      <c r="O1753" s="217"/>
      <c r="P1753" s="217"/>
      <c r="Q1753" s="242" t="s">
        <v>2154</v>
      </c>
      <c r="R1753" s="219">
        <f t="shared" si="27"/>
        <v>1484</v>
      </c>
    </row>
    <row r="1754" spans="1:18">
      <c r="A1754" s="208">
        <v>19002635</v>
      </c>
      <c r="B1754" s="209">
        <v>20002753</v>
      </c>
      <c r="C1754" s="210"/>
      <c r="D1754" s="210"/>
      <c r="E1754" s="251" t="s">
        <v>2147</v>
      </c>
      <c r="F1754" s="251" t="s">
        <v>2766</v>
      </c>
      <c r="G1754" s="231" t="s">
        <v>2369</v>
      </c>
      <c r="H1754" s="231" t="s">
        <v>24</v>
      </c>
      <c r="I1754" s="232" t="s">
        <v>2468</v>
      </c>
      <c r="J1754" s="233" t="s">
        <v>2152</v>
      </c>
      <c r="K1754" s="212" t="s">
        <v>2995</v>
      </c>
      <c r="L1754" s="214" t="s">
        <v>2355</v>
      </c>
      <c r="M1754" s="215">
        <v>10426</v>
      </c>
      <c r="N1754" s="216">
        <v>11178</v>
      </c>
      <c r="O1754" s="217"/>
      <c r="P1754" s="217"/>
      <c r="Q1754" s="242" t="s">
        <v>2154</v>
      </c>
      <c r="R1754" s="219">
        <f t="shared" si="27"/>
        <v>5445</v>
      </c>
    </row>
    <row r="1755" spans="1:18">
      <c r="A1755" s="208">
        <v>19002636</v>
      </c>
      <c r="B1755" s="209">
        <v>20002754</v>
      </c>
      <c r="C1755" s="210"/>
      <c r="D1755" s="210"/>
      <c r="E1755" s="251" t="s">
        <v>2147</v>
      </c>
      <c r="F1755" s="251" t="s">
        <v>2766</v>
      </c>
      <c r="G1755" s="231" t="s">
        <v>2369</v>
      </c>
      <c r="H1755" s="231" t="s">
        <v>24</v>
      </c>
      <c r="I1755" s="232" t="s">
        <v>2468</v>
      </c>
      <c r="J1755" s="233" t="s">
        <v>2466</v>
      </c>
      <c r="K1755" s="212" t="s">
        <v>2996</v>
      </c>
      <c r="L1755" s="214" t="s">
        <v>2355</v>
      </c>
      <c r="M1755" s="215">
        <v>3126</v>
      </c>
      <c r="N1755" s="216">
        <v>3350</v>
      </c>
      <c r="O1755" s="217"/>
      <c r="P1755" s="217"/>
      <c r="Q1755" s="242" t="s">
        <v>2154</v>
      </c>
      <c r="R1755" s="219">
        <f t="shared" si="27"/>
        <v>1631</v>
      </c>
    </row>
    <row r="1756" spans="1:18">
      <c r="A1756" s="208">
        <v>19002637</v>
      </c>
      <c r="B1756" s="209">
        <v>20002755</v>
      </c>
      <c r="C1756" s="210"/>
      <c r="D1756" s="210"/>
      <c r="E1756" s="251" t="s">
        <v>2147</v>
      </c>
      <c r="F1756" s="251" t="s">
        <v>2766</v>
      </c>
      <c r="G1756" s="231" t="s">
        <v>2369</v>
      </c>
      <c r="H1756" s="231" t="s">
        <v>2471</v>
      </c>
      <c r="I1756" s="232" t="s">
        <v>2472</v>
      </c>
      <c r="J1756" s="233" t="s">
        <v>2152</v>
      </c>
      <c r="K1756" s="212" t="s">
        <v>2997</v>
      </c>
      <c r="L1756" s="214" t="s">
        <v>173</v>
      </c>
      <c r="M1756" s="215">
        <v>844197</v>
      </c>
      <c r="N1756" s="216">
        <v>933864</v>
      </c>
      <c r="O1756" s="217"/>
      <c r="P1756" s="217"/>
      <c r="Q1756" s="242" t="s">
        <v>2154</v>
      </c>
      <c r="R1756" s="219">
        <f t="shared" si="27"/>
        <v>454922</v>
      </c>
    </row>
    <row r="1757" spans="1:18">
      <c r="A1757" s="208">
        <v>19002638</v>
      </c>
      <c r="B1757" s="209">
        <v>20002756</v>
      </c>
      <c r="C1757" s="210"/>
      <c r="D1757" s="210"/>
      <c r="E1757" s="251" t="s">
        <v>2147</v>
      </c>
      <c r="F1757" s="251" t="s">
        <v>2766</v>
      </c>
      <c r="G1757" s="231" t="s">
        <v>2369</v>
      </c>
      <c r="H1757" s="231" t="s">
        <v>2471</v>
      </c>
      <c r="I1757" s="232" t="s">
        <v>2472</v>
      </c>
      <c r="J1757" s="233" t="s">
        <v>2749</v>
      </c>
      <c r="K1757" s="212" t="s">
        <v>2998</v>
      </c>
      <c r="L1757" s="214" t="s">
        <v>173</v>
      </c>
      <c r="M1757" s="215">
        <v>202001</v>
      </c>
      <c r="N1757" s="216">
        <v>225938</v>
      </c>
      <c r="O1757" s="217"/>
      <c r="P1757" s="217"/>
      <c r="Q1757" s="242" t="s">
        <v>2154</v>
      </c>
      <c r="R1757" s="219">
        <f t="shared" si="27"/>
        <v>110063</v>
      </c>
    </row>
    <row r="1758" spans="1:18">
      <c r="A1758" s="244">
        <v>19003111</v>
      </c>
      <c r="B1758" s="209">
        <v>20002757</v>
      </c>
      <c r="C1758" s="210"/>
      <c r="D1758" s="210"/>
      <c r="E1758" s="251" t="s">
        <v>2147</v>
      </c>
      <c r="F1758" s="251" t="s">
        <v>2766</v>
      </c>
      <c r="G1758" s="231" t="s">
        <v>2369</v>
      </c>
      <c r="H1758" s="231" t="s">
        <v>2471</v>
      </c>
      <c r="I1758" s="232" t="s">
        <v>2472</v>
      </c>
      <c r="J1758" s="233" t="s">
        <v>2751</v>
      </c>
      <c r="K1758" s="212" t="s">
        <v>2999</v>
      </c>
      <c r="L1758" s="214" t="s">
        <v>173</v>
      </c>
      <c r="M1758" s="215">
        <v>215467</v>
      </c>
      <c r="N1758" s="216">
        <v>361500</v>
      </c>
      <c r="O1758" s="217"/>
      <c r="P1758" s="217"/>
      <c r="Q1758" s="242" t="s">
        <v>2154</v>
      </c>
      <c r="R1758" s="219">
        <f t="shared" si="27"/>
        <v>176101</v>
      </c>
    </row>
    <row r="1759" spans="1:18">
      <c r="A1759" s="208">
        <v>19002639</v>
      </c>
      <c r="B1759" s="209">
        <v>20002758</v>
      </c>
      <c r="C1759" s="210"/>
      <c r="D1759" s="210"/>
      <c r="E1759" s="251" t="s">
        <v>2147</v>
      </c>
      <c r="F1759" s="251" t="s">
        <v>2766</v>
      </c>
      <c r="G1759" s="231" t="s">
        <v>2369</v>
      </c>
      <c r="H1759" s="231" t="s">
        <v>2471</v>
      </c>
      <c r="I1759" s="232" t="s">
        <v>2472</v>
      </c>
      <c r="J1759" s="233" t="s">
        <v>97</v>
      </c>
      <c r="K1759" s="212" t="s">
        <v>3000</v>
      </c>
      <c r="L1759" s="214" t="s">
        <v>173</v>
      </c>
      <c r="M1759" s="215">
        <v>1167403</v>
      </c>
      <c r="N1759" s="216">
        <v>1295370</v>
      </c>
      <c r="O1759" s="217"/>
      <c r="P1759" s="217"/>
      <c r="Q1759" s="242" t="s">
        <v>2154</v>
      </c>
      <c r="R1759" s="219">
        <f t="shared" si="27"/>
        <v>631026</v>
      </c>
    </row>
    <row r="1760" spans="1:18">
      <c r="A1760" s="208">
        <v>19002640</v>
      </c>
      <c r="B1760" s="209">
        <v>20002759</v>
      </c>
      <c r="C1760" s="210"/>
      <c r="D1760" s="210"/>
      <c r="E1760" s="251" t="s">
        <v>2147</v>
      </c>
      <c r="F1760" s="251" t="s">
        <v>2766</v>
      </c>
      <c r="G1760" s="231" t="s">
        <v>2369</v>
      </c>
      <c r="H1760" s="231" t="s">
        <v>2471</v>
      </c>
      <c r="I1760" s="232" t="s">
        <v>277</v>
      </c>
      <c r="J1760" s="233" t="s">
        <v>2152</v>
      </c>
      <c r="K1760" s="212" t="s">
        <v>3001</v>
      </c>
      <c r="L1760" s="214" t="s">
        <v>173</v>
      </c>
      <c r="M1760" s="215">
        <v>364180</v>
      </c>
      <c r="N1760" s="216">
        <v>404175</v>
      </c>
      <c r="O1760" s="217"/>
      <c r="P1760" s="217"/>
      <c r="Q1760" s="242" t="s">
        <v>2154</v>
      </c>
      <c r="R1760" s="219">
        <f t="shared" si="27"/>
        <v>196889</v>
      </c>
    </row>
    <row r="1761" spans="1:18">
      <c r="A1761" s="208">
        <v>19002641</v>
      </c>
      <c r="B1761" s="209">
        <v>20002760</v>
      </c>
      <c r="C1761" s="210"/>
      <c r="D1761" s="210"/>
      <c r="E1761" s="251" t="s">
        <v>2147</v>
      </c>
      <c r="F1761" s="251" t="s">
        <v>2766</v>
      </c>
      <c r="G1761" s="231" t="s">
        <v>2369</v>
      </c>
      <c r="H1761" s="231" t="s">
        <v>2471</v>
      </c>
      <c r="I1761" s="232" t="s">
        <v>277</v>
      </c>
      <c r="J1761" s="233" t="s">
        <v>2749</v>
      </c>
      <c r="K1761" s="212" t="s">
        <v>3002</v>
      </c>
      <c r="L1761" s="214" t="s">
        <v>173</v>
      </c>
      <c r="M1761" s="215">
        <v>103895</v>
      </c>
      <c r="N1761" s="216">
        <v>116469</v>
      </c>
      <c r="O1761" s="217"/>
      <c r="P1761" s="217"/>
      <c r="Q1761" s="242" t="s">
        <v>2154</v>
      </c>
      <c r="R1761" s="219">
        <f t="shared" si="27"/>
        <v>56736</v>
      </c>
    </row>
    <row r="1762" spans="1:18">
      <c r="A1762" s="244">
        <v>19003112</v>
      </c>
      <c r="B1762" s="209">
        <v>20002761</v>
      </c>
      <c r="C1762" s="210"/>
      <c r="D1762" s="210"/>
      <c r="E1762" s="251" t="s">
        <v>2147</v>
      </c>
      <c r="F1762" s="251" t="s">
        <v>2766</v>
      </c>
      <c r="G1762" s="231" t="s">
        <v>2369</v>
      </c>
      <c r="H1762" s="231" t="s">
        <v>2471</v>
      </c>
      <c r="I1762" s="232" t="s">
        <v>277</v>
      </c>
      <c r="J1762" s="233" t="s">
        <v>2751</v>
      </c>
      <c r="K1762" s="212" t="s">
        <v>3003</v>
      </c>
      <c r="L1762" s="214" t="s">
        <v>173</v>
      </c>
      <c r="M1762" s="215">
        <v>110824</v>
      </c>
      <c r="N1762" s="216">
        <v>186354</v>
      </c>
      <c r="O1762" s="217"/>
      <c r="P1762" s="217"/>
      <c r="Q1762" s="242" t="s">
        <v>2154</v>
      </c>
      <c r="R1762" s="219">
        <f t="shared" si="27"/>
        <v>90780</v>
      </c>
    </row>
    <row r="1763" spans="1:18">
      <c r="A1763" s="208">
        <v>19002642</v>
      </c>
      <c r="B1763" s="209">
        <v>20002762</v>
      </c>
      <c r="C1763" s="210"/>
      <c r="D1763" s="210"/>
      <c r="E1763" s="251" t="s">
        <v>2147</v>
      </c>
      <c r="F1763" s="251" t="s">
        <v>2766</v>
      </c>
      <c r="G1763" s="231" t="s">
        <v>2369</v>
      </c>
      <c r="H1763" s="231" t="s">
        <v>2471</v>
      </c>
      <c r="I1763" s="232" t="s">
        <v>277</v>
      </c>
      <c r="J1763" s="233" t="s">
        <v>97</v>
      </c>
      <c r="K1763" s="212" t="s">
        <v>3004</v>
      </c>
      <c r="L1763" s="214" t="s">
        <v>173</v>
      </c>
      <c r="M1763" s="215">
        <v>530421</v>
      </c>
      <c r="N1763" s="216">
        <v>590534</v>
      </c>
      <c r="O1763" s="217"/>
      <c r="P1763" s="217"/>
      <c r="Q1763" s="242" t="s">
        <v>2154</v>
      </c>
      <c r="R1763" s="219">
        <f t="shared" si="27"/>
        <v>287672</v>
      </c>
    </row>
    <row r="1764" spans="1:18">
      <c r="A1764" s="208">
        <v>19002643</v>
      </c>
      <c r="B1764" s="209">
        <v>20002763</v>
      </c>
      <c r="C1764" s="210"/>
      <c r="D1764" s="210"/>
      <c r="E1764" s="251" t="s">
        <v>2147</v>
      </c>
      <c r="F1764" s="251" t="s">
        <v>2766</v>
      </c>
      <c r="G1764" s="231" t="s">
        <v>2369</v>
      </c>
      <c r="H1764" s="231" t="s">
        <v>2481</v>
      </c>
      <c r="I1764" s="232" t="s">
        <v>2482</v>
      </c>
      <c r="J1764" s="233" t="s">
        <v>2152</v>
      </c>
      <c r="K1764" s="212" t="s">
        <v>3005</v>
      </c>
      <c r="L1764" s="214" t="s">
        <v>173</v>
      </c>
      <c r="M1764" s="215">
        <v>199012</v>
      </c>
      <c r="N1764" s="216">
        <v>212261</v>
      </c>
      <c r="O1764" s="217"/>
      <c r="P1764" s="217"/>
      <c r="Q1764" s="242" t="s">
        <v>2154</v>
      </c>
      <c r="R1764" s="219">
        <f t="shared" si="27"/>
        <v>103400</v>
      </c>
    </row>
    <row r="1765" spans="1:18">
      <c r="A1765" s="208">
        <v>19002644</v>
      </c>
      <c r="B1765" s="209">
        <v>20002764</v>
      </c>
      <c r="C1765" s="210"/>
      <c r="D1765" s="210"/>
      <c r="E1765" s="251" t="s">
        <v>2147</v>
      </c>
      <c r="F1765" s="251" t="s">
        <v>2766</v>
      </c>
      <c r="G1765" s="231" t="s">
        <v>2369</v>
      </c>
      <c r="H1765" s="231" t="s">
        <v>2481</v>
      </c>
      <c r="I1765" s="232" t="s">
        <v>2482</v>
      </c>
      <c r="J1765" s="233" t="s">
        <v>2749</v>
      </c>
      <c r="K1765" s="212" t="s">
        <v>3006</v>
      </c>
      <c r="L1765" s="214" t="s">
        <v>173</v>
      </c>
      <c r="M1765" s="215">
        <v>59699</v>
      </c>
      <c r="N1765" s="216">
        <v>63675</v>
      </c>
      <c r="O1765" s="217"/>
      <c r="P1765" s="217"/>
      <c r="Q1765" s="242" t="s">
        <v>2154</v>
      </c>
      <c r="R1765" s="219">
        <f t="shared" si="27"/>
        <v>31018</v>
      </c>
    </row>
    <row r="1766" spans="1:18">
      <c r="A1766" s="244">
        <v>19003113</v>
      </c>
      <c r="B1766" s="209">
        <v>20002765</v>
      </c>
      <c r="C1766" s="210"/>
      <c r="D1766" s="210"/>
      <c r="E1766" s="251" t="s">
        <v>2147</v>
      </c>
      <c r="F1766" s="251" t="s">
        <v>2766</v>
      </c>
      <c r="G1766" s="231" t="s">
        <v>2369</v>
      </c>
      <c r="H1766" s="231" t="s">
        <v>2481</v>
      </c>
      <c r="I1766" s="232" t="s">
        <v>2482</v>
      </c>
      <c r="J1766" s="233" t="s">
        <v>2751</v>
      </c>
      <c r="K1766" s="212" t="s">
        <v>3007</v>
      </c>
      <c r="L1766" s="214" t="s">
        <v>173</v>
      </c>
      <c r="M1766" s="215">
        <v>106139</v>
      </c>
      <c r="N1766" s="216">
        <v>169809</v>
      </c>
      <c r="O1766" s="217"/>
      <c r="P1766" s="217"/>
      <c r="Q1766" s="242" t="s">
        <v>2154</v>
      </c>
      <c r="R1766" s="219">
        <f t="shared" si="27"/>
        <v>82720</v>
      </c>
    </row>
    <row r="1767" spans="1:18">
      <c r="A1767" s="208">
        <v>19002645</v>
      </c>
      <c r="B1767" s="209">
        <v>20002766</v>
      </c>
      <c r="C1767" s="210"/>
      <c r="D1767" s="210"/>
      <c r="E1767" s="251" t="s">
        <v>2147</v>
      </c>
      <c r="F1767" s="251" t="s">
        <v>2766</v>
      </c>
      <c r="G1767" s="231" t="s">
        <v>2369</v>
      </c>
      <c r="H1767" s="231" t="s">
        <v>2481</v>
      </c>
      <c r="I1767" s="232" t="s">
        <v>2482</v>
      </c>
      <c r="J1767" s="233" t="s">
        <v>97</v>
      </c>
      <c r="K1767" s="212" t="s">
        <v>3008</v>
      </c>
      <c r="L1767" s="214" t="s">
        <v>173</v>
      </c>
      <c r="M1767" s="215">
        <v>358222</v>
      </c>
      <c r="N1767" s="216">
        <v>382074</v>
      </c>
      <c r="O1767" s="217"/>
      <c r="P1767" s="217"/>
      <c r="Q1767" s="242" t="s">
        <v>2154</v>
      </c>
      <c r="R1767" s="219">
        <f t="shared" si="27"/>
        <v>186123</v>
      </c>
    </row>
    <row r="1768" spans="1:18">
      <c r="A1768" s="208">
        <v>19002646</v>
      </c>
      <c r="B1768" s="209">
        <v>20002767</v>
      </c>
      <c r="C1768" s="210"/>
      <c r="D1768" s="210"/>
      <c r="E1768" s="251" t="s">
        <v>2147</v>
      </c>
      <c r="F1768" s="251" t="s">
        <v>2766</v>
      </c>
      <c r="G1768" s="231" t="s">
        <v>2487</v>
      </c>
      <c r="H1768" s="231" t="s">
        <v>2488</v>
      </c>
      <c r="I1768" s="232" t="s">
        <v>2489</v>
      </c>
      <c r="J1768" s="233" t="s">
        <v>2152</v>
      </c>
      <c r="K1768" s="212" t="s">
        <v>3009</v>
      </c>
      <c r="L1768" s="214" t="s">
        <v>2355</v>
      </c>
      <c r="M1768" s="215">
        <v>7475</v>
      </c>
      <c r="N1768" s="216">
        <v>7865</v>
      </c>
      <c r="O1768" s="217"/>
      <c r="P1768" s="217"/>
      <c r="Q1768" s="242" t="s">
        <v>2340</v>
      </c>
      <c r="R1768" s="219">
        <f t="shared" si="27"/>
        <v>3192</v>
      </c>
    </row>
    <row r="1769" spans="1:18">
      <c r="A1769" s="208">
        <v>19002647</v>
      </c>
      <c r="B1769" s="209">
        <v>20002768</v>
      </c>
      <c r="C1769" s="210"/>
      <c r="D1769" s="210"/>
      <c r="E1769" s="251" t="s">
        <v>2147</v>
      </c>
      <c r="F1769" s="251" t="s">
        <v>2766</v>
      </c>
      <c r="G1769" s="231" t="s">
        <v>2487</v>
      </c>
      <c r="H1769" s="231" t="s">
        <v>2488</v>
      </c>
      <c r="I1769" s="232" t="s">
        <v>2489</v>
      </c>
      <c r="J1769" s="233" t="s">
        <v>2749</v>
      </c>
      <c r="K1769" s="212" t="s">
        <v>3010</v>
      </c>
      <c r="L1769" s="214" t="s">
        <v>2355</v>
      </c>
      <c r="M1769" s="215">
        <v>2237</v>
      </c>
      <c r="N1769" s="216">
        <v>2357</v>
      </c>
      <c r="O1769" s="217"/>
      <c r="P1769" s="217"/>
      <c r="Q1769" s="242" t="s">
        <v>2340</v>
      </c>
      <c r="R1769" s="219">
        <f t="shared" si="27"/>
        <v>956</v>
      </c>
    </row>
    <row r="1770" spans="1:18">
      <c r="A1770" s="244">
        <v>19003114</v>
      </c>
      <c r="B1770" s="209">
        <v>20002769</v>
      </c>
      <c r="C1770" s="210"/>
      <c r="D1770" s="210"/>
      <c r="E1770" s="251" t="s">
        <v>2147</v>
      </c>
      <c r="F1770" s="251" t="s">
        <v>2766</v>
      </c>
      <c r="G1770" s="231" t="s">
        <v>2487</v>
      </c>
      <c r="H1770" s="231" t="s">
        <v>2488</v>
      </c>
      <c r="I1770" s="232" t="s">
        <v>2489</v>
      </c>
      <c r="J1770" s="233" t="s">
        <v>2751</v>
      </c>
      <c r="K1770" s="212" t="s">
        <v>3011</v>
      </c>
      <c r="L1770" s="214" t="s">
        <v>2355</v>
      </c>
      <c r="M1770" s="215">
        <v>2491</v>
      </c>
      <c r="N1770" s="216">
        <v>3930</v>
      </c>
      <c r="O1770" s="217"/>
      <c r="P1770" s="217"/>
      <c r="Q1770" s="242" t="s">
        <v>2340</v>
      </c>
      <c r="R1770" s="219">
        <f t="shared" si="27"/>
        <v>1595</v>
      </c>
    </row>
    <row r="1771" spans="1:18">
      <c r="A1771" s="208">
        <v>19002648</v>
      </c>
      <c r="B1771" s="209">
        <v>20002770</v>
      </c>
      <c r="C1771" s="210"/>
      <c r="D1771" s="210"/>
      <c r="E1771" s="251" t="s">
        <v>2147</v>
      </c>
      <c r="F1771" s="251" t="s">
        <v>2766</v>
      </c>
      <c r="G1771" s="231" t="s">
        <v>2487</v>
      </c>
      <c r="H1771" s="231" t="s">
        <v>2488</v>
      </c>
      <c r="I1771" s="232" t="s">
        <v>2489</v>
      </c>
      <c r="J1771" s="233" t="s">
        <v>97</v>
      </c>
      <c r="K1771" s="212" t="s">
        <v>3012</v>
      </c>
      <c r="L1771" s="214" t="s">
        <v>2355</v>
      </c>
      <c r="M1771" s="215">
        <v>11216</v>
      </c>
      <c r="N1771" s="216">
        <v>11801</v>
      </c>
      <c r="O1771" s="217"/>
      <c r="P1771" s="217"/>
      <c r="Q1771" s="242" t="s">
        <v>2340</v>
      </c>
      <c r="R1771" s="219">
        <f t="shared" si="27"/>
        <v>4790</v>
      </c>
    </row>
    <row r="1772" spans="1:18">
      <c r="A1772" s="208">
        <v>19002649</v>
      </c>
      <c r="B1772" s="209">
        <v>20002771</v>
      </c>
      <c r="C1772" s="210"/>
      <c r="D1772" s="210"/>
      <c r="E1772" s="251" t="s">
        <v>2147</v>
      </c>
      <c r="F1772" s="251" t="s">
        <v>2766</v>
      </c>
      <c r="G1772" s="231" t="s">
        <v>2487</v>
      </c>
      <c r="H1772" s="231" t="s">
        <v>2488</v>
      </c>
      <c r="I1772" s="232" t="s">
        <v>2494</v>
      </c>
      <c r="J1772" s="233" t="s">
        <v>2152</v>
      </c>
      <c r="K1772" s="212" t="s">
        <v>3013</v>
      </c>
      <c r="L1772" s="214" t="s">
        <v>2355</v>
      </c>
      <c r="M1772" s="215">
        <v>26564</v>
      </c>
      <c r="N1772" s="216">
        <v>28106</v>
      </c>
      <c r="O1772" s="217"/>
      <c r="P1772" s="217"/>
      <c r="Q1772" s="242" t="s">
        <v>2340</v>
      </c>
      <c r="R1772" s="219">
        <f t="shared" si="27"/>
        <v>11409</v>
      </c>
    </row>
    <row r="1773" spans="1:18">
      <c r="A1773" s="208">
        <v>19002650</v>
      </c>
      <c r="B1773" s="209">
        <v>20002772</v>
      </c>
      <c r="C1773" s="210"/>
      <c r="D1773" s="210"/>
      <c r="E1773" s="251" t="s">
        <v>2147</v>
      </c>
      <c r="F1773" s="251" t="s">
        <v>2766</v>
      </c>
      <c r="G1773" s="231" t="s">
        <v>2487</v>
      </c>
      <c r="H1773" s="231" t="s">
        <v>2488</v>
      </c>
      <c r="I1773" s="232" t="s">
        <v>2494</v>
      </c>
      <c r="J1773" s="233" t="s">
        <v>2749</v>
      </c>
      <c r="K1773" s="212" t="s">
        <v>3014</v>
      </c>
      <c r="L1773" s="214" t="s">
        <v>2355</v>
      </c>
      <c r="M1773" s="215">
        <v>7964</v>
      </c>
      <c r="N1773" s="216">
        <v>8427</v>
      </c>
      <c r="O1773" s="217"/>
      <c r="P1773" s="217"/>
      <c r="Q1773" s="242" t="s">
        <v>2340</v>
      </c>
      <c r="R1773" s="219">
        <f t="shared" si="27"/>
        <v>3420</v>
      </c>
    </row>
    <row r="1774" spans="1:18">
      <c r="A1774" s="244">
        <v>19003115</v>
      </c>
      <c r="B1774" s="209">
        <v>20002773</v>
      </c>
      <c r="C1774" s="210"/>
      <c r="D1774" s="210"/>
      <c r="E1774" s="251" t="s">
        <v>2147</v>
      </c>
      <c r="F1774" s="251" t="s">
        <v>2766</v>
      </c>
      <c r="G1774" s="231" t="s">
        <v>2487</v>
      </c>
      <c r="H1774" s="231" t="s">
        <v>2488</v>
      </c>
      <c r="I1774" s="232" t="s">
        <v>2494</v>
      </c>
      <c r="J1774" s="233" t="s">
        <v>2751</v>
      </c>
      <c r="K1774" s="212" t="s">
        <v>3015</v>
      </c>
      <c r="L1774" s="214" t="s">
        <v>2355</v>
      </c>
      <c r="M1774" s="215">
        <v>8853</v>
      </c>
      <c r="N1774" s="216">
        <v>14049</v>
      </c>
      <c r="O1774" s="217"/>
      <c r="P1774" s="217"/>
      <c r="Q1774" s="242" t="s">
        <v>2340</v>
      </c>
      <c r="R1774" s="219">
        <f t="shared" si="27"/>
        <v>5703</v>
      </c>
    </row>
    <row r="1775" spans="1:18">
      <c r="A1775" s="208">
        <v>19002651</v>
      </c>
      <c r="B1775" s="209">
        <v>20002774</v>
      </c>
      <c r="C1775" s="210"/>
      <c r="D1775" s="210"/>
      <c r="E1775" s="251" t="s">
        <v>2147</v>
      </c>
      <c r="F1775" s="251" t="s">
        <v>2766</v>
      </c>
      <c r="G1775" s="231" t="s">
        <v>2487</v>
      </c>
      <c r="H1775" s="231" t="s">
        <v>2488</v>
      </c>
      <c r="I1775" s="232" t="s">
        <v>2494</v>
      </c>
      <c r="J1775" s="233" t="s">
        <v>97</v>
      </c>
      <c r="K1775" s="212" t="s">
        <v>3016</v>
      </c>
      <c r="L1775" s="214" t="s">
        <v>2355</v>
      </c>
      <c r="M1775" s="215">
        <v>39851</v>
      </c>
      <c r="N1775" s="216">
        <v>42156</v>
      </c>
      <c r="O1775" s="217"/>
      <c r="P1775" s="217"/>
      <c r="Q1775" s="242" t="s">
        <v>2340</v>
      </c>
      <c r="R1775" s="219">
        <f t="shared" si="27"/>
        <v>17113</v>
      </c>
    </row>
    <row r="1776" spans="1:18">
      <c r="A1776" s="208">
        <v>19002652</v>
      </c>
      <c r="B1776" s="209">
        <v>20002775</v>
      </c>
      <c r="C1776" s="210"/>
      <c r="D1776" s="210"/>
      <c r="E1776" s="251" t="s">
        <v>2147</v>
      </c>
      <c r="F1776" s="251" t="s">
        <v>2766</v>
      </c>
      <c r="G1776" s="231" t="s">
        <v>2487</v>
      </c>
      <c r="H1776" s="231" t="s">
        <v>2488</v>
      </c>
      <c r="I1776" s="232" t="s">
        <v>2499</v>
      </c>
      <c r="J1776" s="233" t="s">
        <v>2152</v>
      </c>
      <c r="K1776" s="212" t="s">
        <v>3017</v>
      </c>
      <c r="L1776" s="214" t="s">
        <v>2355</v>
      </c>
      <c r="M1776" s="215">
        <v>7996</v>
      </c>
      <c r="N1776" s="216">
        <v>8594</v>
      </c>
      <c r="O1776" s="217"/>
      <c r="P1776" s="217"/>
      <c r="Q1776" s="242" t="s">
        <v>2340</v>
      </c>
      <c r="R1776" s="219">
        <f t="shared" si="27"/>
        <v>3488</v>
      </c>
    </row>
    <row r="1777" spans="1:18">
      <c r="A1777" s="208">
        <v>19002653</v>
      </c>
      <c r="B1777" s="209">
        <v>20002776</v>
      </c>
      <c r="C1777" s="210"/>
      <c r="D1777" s="210"/>
      <c r="E1777" s="251" t="s">
        <v>2147</v>
      </c>
      <c r="F1777" s="251" t="s">
        <v>2766</v>
      </c>
      <c r="G1777" s="231" t="s">
        <v>2487</v>
      </c>
      <c r="H1777" s="231" t="s">
        <v>2488</v>
      </c>
      <c r="I1777" s="232" t="s">
        <v>2499</v>
      </c>
      <c r="J1777" s="233" t="s">
        <v>2749</v>
      </c>
      <c r="K1777" s="212" t="s">
        <v>3018</v>
      </c>
      <c r="L1777" s="214" t="s">
        <v>2355</v>
      </c>
      <c r="M1777" s="215">
        <v>3996</v>
      </c>
      <c r="N1777" s="216">
        <v>4295</v>
      </c>
      <c r="O1777" s="217"/>
      <c r="P1777" s="217"/>
      <c r="Q1777" s="242" t="s">
        <v>2340</v>
      </c>
      <c r="R1777" s="219">
        <f t="shared" si="27"/>
        <v>1743</v>
      </c>
    </row>
    <row r="1778" spans="1:18">
      <c r="A1778" s="244">
        <v>19003116</v>
      </c>
      <c r="B1778" s="209">
        <v>20002777</v>
      </c>
      <c r="C1778" s="210"/>
      <c r="D1778" s="210"/>
      <c r="E1778" s="251" t="s">
        <v>2147</v>
      </c>
      <c r="F1778" s="251" t="s">
        <v>2766</v>
      </c>
      <c r="G1778" s="231" t="s">
        <v>2487</v>
      </c>
      <c r="H1778" s="231" t="s">
        <v>2488</v>
      </c>
      <c r="I1778" s="232" t="s">
        <v>2499</v>
      </c>
      <c r="J1778" s="233" t="s">
        <v>2751</v>
      </c>
      <c r="K1778" s="212" t="s">
        <v>3019</v>
      </c>
      <c r="L1778" s="214" t="s">
        <v>2355</v>
      </c>
      <c r="M1778" s="215">
        <v>4264</v>
      </c>
      <c r="N1778" s="216">
        <v>6875</v>
      </c>
      <c r="O1778" s="217"/>
      <c r="P1778" s="217"/>
      <c r="Q1778" s="242" t="s">
        <v>2340</v>
      </c>
      <c r="R1778" s="219">
        <f t="shared" si="27"/>
        <v>2790</v>
      </c>
    </row>
    <row r="1779" spans="1:18">
      <c r="A1779" s="208">
        <v>19002654</v>
      </c>
      <c r="B1779" s="209">
        <v>20002778</v>
      </c>
      <c r="C1779" s="210"/>
      <c r="D1779" s="210"/>
      <c r="E1779" s="251" t="s">
        <v>2147</v>
      </c>
      <c r="F1779" s="251" t="s">
        <v>2766</v>
      </c>
      <c r="G1779" s="231" t="s">
        <v>2487</v>
      </c>
      <c r="H1779" s="231" t="s">
        <v>2488</v>
      </c>
      <c r="I1779" s="232" t="s">
        <v>2499</v>
      </c>
      <c r="J1779" s="233" t="s">
        <v>97</v>
      </c>
      <c r="K1779" s="212" t="s">
        <v>3020</v>
      </c>
      <c r="L1779" s="214" t="s">
        <v>2355</v>
      </c>
      <c r="M1779" s="215">
        <v>14397</v>
      </c>
      <c r="N1779" s="216">
        <v>15473</v>
      </c>
      <c r="O1779" s="217"/>
      <c r="P1779" s="217"/>
      <c r="Q1779" s="242" t="s">
        <v>2340</v>
      </c>
      <c r="R1779" s="219">
        <f t="shared" si="27"/>
        <v>6281</v>
      </c>
    </row>
    <row r="1780" spans="1:18">
      <c r="A1780" s="208">
        <v>19002655</v>
      </c>
      <c r="B1780" s="209">
        <v>20002779</v>
      </c>
      <c r="C1780" s="210"/>
      <c r="D1780" s="210"/>
      <c r="E1780" s="251" t="s">
        <v>2147</v>
      </c>
      <c r="F1780" s="251" t="s">
        <v>2766</v>
      </c>
      <c r="G1780" s="231" t="s">
        <v>2504</v>
      </c>
      <c r="H1780" s="231" t="s">
        <v>2488</v>
      </c>
      <c r="I1780" s="232" t="s">
        <v>2505</v>
      </c>
      <c r="J1780" s="233" t="s">
        <v>2152</v>
      </c>
      <c r="K1780" s="212" t="s">
        <v>3021</v>
      </c>
      <c r="L1780" s="214" t="s">
        <v>2355</v>
      </c>
      <c r="M1780" s="215">
        <v>9596</v>
      </c>
      <c r="N1780" s="216">
        <v>10313</v>
      </c>
      <c r="O1780" s="217"/>
      <c r="P1780" s="217"/>
      <c r="Q1780" s="242" t="s">
        <v>2340</v>
      </c>
      <c r="R1780" s="219">
        <f t="shared" si="27"/>
        <v>4186</v>
      </c>
    </row>
    <row r="1781" spans="1:18">
      <c r="A1781" s="208">
        <v>19002656</v>
      </c>
      <c r="B1781" s="209">
        <v>20002780</v>
      </c>
      <c r="C1781" s="210"/>
      <c r="D1781" s="210"/>
      <c r="E1781" s="251" t="s">
        <v>2147</v>
      </c>
      <c r="F1781" s="251" t="s">
        <v>2766</v>
      </c>
      <c r="G1781" s="231" t="s">
        <v>2504</v>
      </c>
      <c r="H1781" s="231" t="s">
        <v>2488</v>
      </c>
      <c r="I1781" s="232" t="s">
        <v>2505</v>
      </c>
      <c r="J1781" s="233" t="s">
        <v>2749</v>
      </c>
      <c r="K1781" s="212" t="s">
        <v>3022</v>
      </c>
      <c r="L1781" s="214" t="s">
        <v>2355</v>
      </c>
      <c r="M1781" s="215">
        <v>4797</v>
      </c>
      <c r="N1781" s="216">
        <v>5156</v>
      </c>
      <c r="O1781" s="217"/>
      <c r="P1781" s="217"/>
      <c r="Q1781" s="242" t="s">
        <v>2340</v>
      </c>
      <c r="R1781" s="219">
        <f t="shared" si="27"/>
        <v>2093</v>
      </c>
    </row>
    <row r="1782" spans="1:18">
      <c r="A1782" s="244">
        <v>19003117</v>
      </c>
      <c r="B1782" s="209">
        <v>20002781</v>
      </c>
      <c r="C1782" s="210"/>
      <c r="D1782" s="210"/>
      <c r="E1782" s="251" t="s">
        <v>2147</v>
      </c>
      <c r="F1782" s="251" t="s">
        <v>2766</v>
      </c>
      <c r="G1782" s="231" t="s">
        <v>2504</v>
      </c>
      <c r="H1782" s="231" t="s">
        <v>2488</v>
      </c>
      <c r="I1782" s="232" t="s">
        <v>2505</v>
      </c>
      <c r="J1782" s="233" t="s">
        <v>2751</v>
      </c>
      <c r="K1782" s="212" t="s">
        <v>3023</v>
      </c>
      <c r="L1782" s="214" t="s">
        <v>2355</v>
      </c>
      <c r="M1782" s="215">
        <v>5118</v>
      </c>
      <c r="N1782" s="216">
        <v>8249</v>
      </c>
      <c r="O1782" s="217"/>
      <c r="P1782" s="217"/>
      <c r="Q1782" s="242" t="s">
        <v>2340</v>
      </c>
      <c r="R1782" s="219">
        <f t="shared" si="27"/>
        <v>3348</v>
      </c>
    </row>
    <row r="1783" spans="1:18">
      <c r="A1783" s="208">
        <v>19002657</v>
      </c>
      <c r="B1783" s="209">
        <v>20002782</v>
      </c>
      <c r="C1783" s="210"/>
      <c r="D1783" s="210"/>
      <c r="E1783" s="251" t="s">
        <v>2147</v>
      </c>
      <c r="F1783" s="251" t="s">
        <v>2766</v>
      </c>
      <c r="G1783" s="231" t="s">
        <v>2504</v>
      </c>
      <c r="H1783" s="231" t="s">
        <v>2488</v>
      </c>
      <c r="I1783" s="232" t="s">
        <v>2505</v>
      </c>
      <c r="J1783" s="233" t="s">
        <v>97</v>
      </c>
      <c r="K1783" s="212" t="s">
        <v>3024</v>
      </c>
      <c r="L1783" s="214" t="s">
        <v>2355</v>
      </c>
      <c r="M1783" s="215">
        <v>17278</v>
      </c>
      <c r="N1783" s="216">
        <v>18569</v>
      </c>
      <c r="O1783" s="217"/>
      <c r="P1783" s="217"/>
      <c r="Q1783" s="242" t="s">
        <v>2340</v>
      </c>
      <c r="R1783" s="219">
        <f t="shared" si="27"/>
        <v>7538</v>
      </c>
    </row>
    <row r="1784" spans="1:18">
      <c r="A1784" s="208">
        <v>19002658</v>
      </c>
      <c r="B1784" s="209">
        <v>20002783</v>
      </c>
      <c r="C1784" s="210"/>
      <c r="D1784" s="210"/>
      <c r="E1784" s="251" t="s">
        <v>2147</v>
      </c>
      <c r="F1784" s="251" t="s">
        <v>2766</v>
      </c>
      <c r="G1784" s="231" t="s">
        <v>2504</v>
      </c>
      <c r="H1784" s="231" t="s">
        <v>2488</v>
      </c>
      <c r="I1784" s="232" t="s">
        <v>2510</v>
      </c>
      <c r="J1784" s="233" t="s">
        <v>2152</v>
      </c>
      <c r="K1784" s="212" t="s">
        <v>3025</v>
      </c>
      <c r="L1784" s="214" t="s">
        <v>2355</v>
      </c>
      <c r="M1784" s="215">
        <v>3866</v>
      </c>
      <c r="N1784" s="216">
        <v>4173</v>
      </c>
      <c r="O1784" s="217"/>
      <c r="P1784" s="217"/>
      <c r="Q1784" s="242" t="s">
        <v>2340</v>
      </c>
      <c r="R1784" s="219">
        <f t="shared" si="27"/>
        <v>1694</v>
      </c>
    </row>
    <row r="1785" spans="1:18">
      <c r="A1785" s="208">
        <v>19002659</v>
      </c>
      <c r="B1785" s="209">
        <v>20002784</v>
      </c>
      <c r="C1785" s="210"/>
      <c r="D1785" s="210"/>
      <c r="E1785" s="251" t="s">
        <v>2147</v>
      </c>
      <c r="F1785" s="251" t="s">
        <v>2766</v>
      </c>
      <c r="G1785" s="231" t="s">
        <v>2504</v>
      </c>
      <c r="H1785" s="231" t="s">
        <v>2488</v>
      </c>
      <c r="I1785" s="232" t="s">
        <v>2510</v>
      </c>
      <c r="J1785" s="233" t="s">
        <v>2749</v>
      </c>
      <c r="K1785" s="212" t="s">
        <v>3026</v>
      </c>
      <c r="L1785" s="214" t="s">
        <v>2355</v>
      </c>
      <c r="M1785" s="215">
        <v>1156</v>
      </c>
      <c r="N1785" s="216">
        <v>1251</v>
      </c>
      <c r="O1785" s="217"/>
      <c r="P1785" s="217"/>
      <c r="Q1785" s="242" t="s">
        <v>2340</v>
      </c>
      <c r="R1785" s="219">
        <f t="shared" si="27"/>
        <v>507</v>
      </c>
    </row>
    <row r="1786" spans="1:18">
      <c r="A1786" s="244">
        <v>19003118</v>
      </c>
      <c r="B1786" s="209">
        <v>20002785</v>
      </c>
      <c r="C1786" s="210"/>
      <c r="D1786" s="210"/>
      <c r="E1786" s="251" t="s">
        <v>2147</v>
      </c>
      <c r="F1786" s="251" t="s">
        <v>2766</v>
      </c>
      <c r="G1786" s="231" t="s">
        <v>2504</v>
      </c>
      <c r="H1786" s="231" t="s">
        <v>2488</v>
      </c>
      <c r="I1786" s="232" t="s">
        <v>2510</v>
      </c>
      <c r="J1786" s="233" t="s">
        <v>2751</v>
      </c>
      <c r="K1786" s="212" t="s">
        <v>3027</v>
      </c>
      <c r="L1786" s="214" t="s">
        <v>2355</v>
      </c>
      <c r="M1786" s="215">
        <v>2062</v>
      </c>
      <c r="N1786" s="216">
        <v>3338</v>
      </c>
      <c r="O1786" s="217"/>
      <c r="P1786" s="217"/>
      <c r="Q1786" s="242" t="s">
        <v>2340</v>
      </c>
      <c r="R1786" s="219">
        <f t="shared" si="27"/>
        <v>1355</v>
      </c>
    </row>
    <row r="1787" spans="1:18">
      <c r="A1787" s="208">
        <v>19002660</v>
      </c>
      <c r="B1787" s="209">
        <v>20002786</v>
      </c>
      <c r="C1787" s="210"/>
      <c r="D1787" s="210"/>
      <c r="E1787" s="251" t="s">
        <v>2147</v>
      </c>
      <c r="F1787" s="251" t="s">
        <v>2766</v>
      </c>
      <c r="G1787" s="231" t="s">
        <v>2504</v>
      </c>
      <c r="H1787" s="231" t="s">
        <v>2488</v>
      </c>
      <c r="I1787" s="232" t="s">
        <v>2510</v>
      </c>
      <c r="J1787" s="233" t="s">
        <v>97</v>
      </c>
      <c r="K1787" s="212" t="s">
        <v>3028</v>
      </c>
      <c r="L1787" s="214" t="s">
        <v>2355</v>
      </c>
      <c r="M1787" s="215">
        <v>6962</v>
      </c>
      <c r="N1787" s="216">
        <v>7517</v>
      </c>
      <c r="O1787" s="217"/>
      <c r="P1787" s="217"/>
      <c r="Q1787" s="242" t="s">
        <v>2340</v>
      </c>
      <c r="R1787" s="219">
        <f t="shared" si="27"/>
        <v>3051</v>
      </c>
    </row>
    <row r="1788" spans="1:18">
      <c r="A1788" s="208">
        <v>19002661</v>
      </c>
      <c r="B1788" s="209">
        <v>20002787</v>
      </c>
      <c r="C1788" s="210"/>
      <c r="D1788" s="210"/>
      <c r="E1788" s="251" t="s">
        <v>2147</v>
      </c>
      <c r="F1788" s="251" t="s">
        <v>2766</v>
      </c>
      <c r="G1788" s="231" t="s">
        <v>2504</v>
      </c>
      <c r="H1788" s="231" t="s">
        <v>2488</v>
      </c>
      <c r="I1788" s="232" t="s">
        <v>2515</v>
      </c>
      <c r="J1788" s="233" t="s">
        <v>2152</v>
      </c>
      <c r="K1788" s="212" t="s">
        <v>3029</v>
      </c>
      <c r="L1788" s="214" t="s">
        <v>2355</v>
      </c>
      <c r="M1788" s="215">
        <v>4282</v>
      </c>
      <c r="N1788" s="216">
        <v>4521</v>
      </c>
      <c r="O1788" s="217"/>
      <c r="P1788" s="217"/>
      <c r="Q1788" s="242" t="s">
        <v>2340</v>
      </c>
      <c r="R1788" s="219">
        <f t="shared" si="27"/>
        <v>1835</v>
      </c>
    </row>
    <row r="1789" spans="1:18">
      <c r="A1789" s="208">
        <v>19002662</v>
      </c>
      <c r="B1789" s="209">
        <v>20002788</v>
      </c>
      <c r="C1789" s="210"/>
      <c r="D1789" s="210"/>
      <c r="E1789" s="251" t="s">
        <v>2147</v>
      </c>
      <c r="F1789" s="251" t="s">
        <v>2766</v>
      </c>
      <c r="G1789" s="231" t="s">
        <v>2504</v>
      </c>
      <c r="H1789" s="231" t="s">
        <v>2488</v>
      </c>
      <c r="I1789" s="232" t="s">
        <v>2515</v>
      </c>
      <c r="J1789" s="233" t="s">
        <v>2749</v>
      </c>
      <c r="K1789" s="212" t="s">
        <v>3030</v>
      </c>
      <c r="L1789" s="214" t="s">
        <v>2355</v>
      </c>
      <c r="M1789" s="215">
        <v>2139</v>
      </c>
      <c r="N1789" s="216">
        <v>2256</v>
      </c>
      <c r="O1789" s="217"/>
      <c r="P1789" s="217"/>
      <c r="Q1789" s="242" t="s">
        <v>2340</v>
      </c>
      <c r="R1789" s="219">
        <f t="shared" si="27"/>
        <v>915</v>
      </c>
    </row>
    <row r="1790" spans="1:18">
      <c r="A1790" s="244">
        <v>19003119</v>
      </c>
      <c r="B1790" s="209">
        <v>20002789</v>
      </c>
      <c r="C1790" s="210"/>
      <c r="D1790" s="210"/>
      <c r="E1790" s="251" t="s">
        <v>2147</v>
      </c>
      <c r="F1790" s="251" t="s">
        <v>2766</v>
      </c>
      <c r="G1790" s="231" t="s">
        <v>2504</v>
      </c>
      <c r="H1790" s="231" t="s">
        <v>2488</v>
      </c>
      <c r="I1790" s="232" t="s">
        <v>2515</v>
      </c>
      <c r="J1790" s="233" t="s">
        <v>2751</v>
      </c>
      <c r="K1790" s="212" t="s">
        <v>3031</v>
      </c>
      <c r="L1790" s="214" t="s">
        <v>2355</v>
      </c>
      <c r="M1790" s="215">
        <v>2993</v>
      </c>
      <c r="N1790" s="216">
        <v>3164</v>
      </c>
      <c r="O1790" s="217"/>
      <c r="P1790" s="217"/>
      <c r="Q1790" s="242" t="s">
        <v>2340</v>
      </c>
      <c r="R1790" s="219">
        <f t="shared" si="27"/>
        <v>1284</v>
      </c>
    </row>
    <row r="1791" spans="1:18">
      <c r="A1791" s="208">
        <v>19002663</v>
      </c>
      <c r="B1791" s="209">
        <v>20002790</v>
      </c>
      <c r="C1791" s="210"/>
      <c r="D1791" s="210"/>
      <c r="E1791" s="251" t="s">
        <v>2147</v>
      </c>
      <c r="F1791" s="251" t="s">
        <v>2766</v>
      </c>
      <c r="G1791" s="231" t="s">
        <v>2504</v>
      </c>
      <c r="H1791" s="231" t="s">
        <v>2488</v>
      </c>
      <c r="I1791" s="232" t="s">
        <v>2515</v>
      </c>
      <c r="J1791" s="233" t="s">
        <v>97</v>
      </c>
      <c r="K1791" s="212" t="s">
        <v>3032</v>
      </c>
      <c r="L1791" s="214" t="s">
        <v>2355</v>
      </c>
      <c r="M1791" s="215">
        <v>7278</v>
      </c>
      <c r="N1791" s="216">
        <v>7688</v>
      </c>
      <c r="O1791" s="217"/>
      <c r="P1791" s="217"/>
      <c r="Q1791" s="242" t="s">
        <v>2340</v>
      </c>
      <c r="R1791" s="219">
        <f t="shared" si="27"/>
        <v>3120</v>
      </c>
    </row>
    <row r="1792" spans="1:18">
      <c r="A1792" s="208">
        <v>19002664</v>
      </c>
      <c r="B1792" s="209">
        <v>20002791</v>
      </c>
      <c r="C1792" s="210"/>
      <c r="D1792" s="210"/>
      <c r="E1792" s="251" t="s">
        <v>2147</v>
      </c>
      <c r="F1792" s="251" t="s">
        <v>2766</v>
      </c>
      <c r="G1792" s="231" t="s">
        <v>2504</v>
      </c>
      <c r="H1792" s="231" t="s">
        <v>2488</v>
      </c>
      <c r="I1792" s="232" t="s">
        <v>2520</v>
      </c>
      <c r="J1792" s="233" t="s">
        <v>2152</v>
      </c>
      <c r="K1792" s="212" t="s">
        <v>3033</v>
      </c>
      <c r="L1792" s="214" t="s">
        <v>2355</v>
      </c>
      <c r="M1792" s="215">
        <v>6031</v>
      </c>
      <c r="N1792" s="216">
        <v>6360</v>
      </c>
      <c r="O1792" s="217"/>
      <c r="P1792" s="217"/>
      <c r="Q1792" s="242" t="s">
        <v>2340</v>
      </c>
      <c r="R1792" s="219">
        <f t="shared" si="27"/>
        <v>2581</v>
      </c>
    </row>
    <row r="1793" spans="1:18">
      <c r="A1793" s="208">
        <v>19002665</v>
      </c>
      <c r="B1793" s="209">
        <v>20002792</v>
      </c>
      <c r="C1793" s="210"/>
      <c r="D1793" s="210"/>
      <c r="E1793" s="251" t="s">
        <v>2147</v>
      </c>
      <c r="F1793" s="251" t="s">
        <v>2766</v>
      </c>
      <c r="G1793" s="231" t="s">
        <v>2504</v>
      </c>
      <c r="H1793" s="231" t="s">
        <v>2488</v>
      </c>
      <c r="I1793" s="232" t="s">
        <v>2520</v>
      </c>
      <c r="J1793" s="233" t="s">
        <v>2749</v>
      </c>
      <c r="K1793" s="212" t="s">
        <v>3034</v>
      </c>
      <c r="L1793" s="214" t="s">
        <v>2355</v>
      </c>
      <c r="M1793" s="215">
        <v>3012</v>
      </c>
      <c r="N1793" s="216">
        <v>3177</v>
      </c>
      <c r="O1793" s="217"/>
      <c r="P1793" s="217"/>
      <c r="Q1793" s="242" t="s">
        <v>2340</v>
      </c>
      <c r="R1793" s="219">
        <f t="shared" si="27"/>
        <v>1289</v>
      </c>
    </row>
    <row r="1794" spans="1:18">
      <c r="A1794" s="244">
        <v>19003120</v>
      </c>
      <c r="B1794" s="209">
        <v>20002793</v>
      </c>
      <c r="C1794" s="210"/>
      <c r="D1794" s="210"/>
      <c r="E1794" s="251" t="s">
        <v>2147</v>
      </c>
      <c r="F1794" s="251" t="s">
        <v>2766</v>
      </c>
      <c r="G1794" s="231" t="s">
        <v>2504</v>
      </c>
      <c r="H1794" s="231" t="s">
        <v>2488</v>
      </c>
      <c r="I1794" s="232" t="s">
        <v>2520</v>
      </c>
      <c r="J1794" s="233" t="s">
        <v>2751</v>
      </c>
      <c r="K1794" s="212" t="s">
        <v>3035</v>
      </c>
      <c r="L1794" s="214" t="s">
        <v>2355</v>
      </c>
      <c r="M1794" s="215">
        <v>3216</v>
      </c>
      <c r="N1794" s="216">
        <v>5088</v>
      </c>
      <c r="O1794" s="217"/>
      <c r="P1794" s="217"/>
      <c r="Q1794" s="242" t="s">
        <v>2340</v>
      </c>
      <c r="R1794" s="219">
        <f t="shared" si="27"/>
        <v>2065</v>
      </c>
    </row>
    <row r="1795" spans="1:18">
      <c r="A1795" s="208">
        <v>19002666</v>
      </c>
      <c r="B1795" s="209">
        <v>20002794</v>
      </c>
      <c r="C1795" s="210"/>
      <c r="D1795" s="210"/>
      <c r="E1795" s="251" t="s">
        <v>2147</v>
      </c>
      <c r="F1795" s="251" t="s">
        <v>2766</v>
      </c>
      <c r="G1795" s="231" t="s">
        <v>2504</v>
      </c>
      <c r="H1795" s="231" t="s">
        <v>2488</v>
      </c>
      <c r="I1795" s="232" t="s">
        <v>2520</v>
      </c>
      <c r="J1795" s="233" t="s">
        <v>97</v>
      </c>
      <c r="K1795" s="212" t="s">
        <v>3036</v>
      </c>
      <c r="L1795" s="214" t="s">
        <v>2355</v>
      </c>
      <c r="M1795" s="215">
        <v>10858</v>
      </c>
      <c r="N1795" s="216">
        <v>11456</v>
      </c>
      <c r="O1795" s="217"/>
      <c r="P1795" s="217"/>
      <c r="Q1795" s="242" t="s">
        <v>2340</v>
      </c>
      <c r="R1795" s="219">
        <f t="shared" ref="R1795:R1858" si="28">IF(Q1795="유지보수",INT(N1795*$T$2*$T$3),IF(Q1795="단순정비",INT(N1795*$T$2*$T$4),IF(Q1795="지장전주",INT(N1795*$T$2*$T$5),"")))</f>
        <v>4650</v>
      </c>
    </row>
    <row r="1796" spans="1:18">
      <c r="A1796" s="208">
        <v>19002667</v>
      </c>
      <c r="B1796" s="209">
        <v>20002795</v>
      </c>
      <c r="C1796" s="210"/>
      <c r="D1796" s="210"/>
      <c r="E1796" s="251" t="s">
        <v>2147</v>
      </c>
      <c r="F1796" s="251" t="s">
        <v>2766</v>
      </c>
      <c r="G1796" s="231" t="s">
        <v>2504</v>
      </c>
      <c r="H1796" s="231" t="s">
        <v>2488</v>
      </c>
      <c r="I1796" s="232" t="s">
        <v>2525</v>
      </c>
      <c r="J1796" s="233" t="s">
        <v>2152</v>
      </c>
      <c r="K1796" s="212" t="s">
        <v>3037</v>
      </c>
      <c r="L1796" s="214" t="s">
        <v>2355</v>
      </c>
      <c r="M1796" s="215">
        <v>18199</v>
      </c>
      <c r="N1796" s="216">
        <v>19517</v>
      </c>
      <c r="O1796" s="217"/>
      <c r="P1796" s="217"/>
      <c r="Q1796" s="242" t="s">
        <v>2340</v>
      </c>
      <c r="R1796" s="219">
        <f t="shared" si="28"/>
        <v>7922</v>
      </c>
    </row>
    <row r="1797" spans="1:18">
      <c r="A1797" s="208">
        <v>19002668</v>
      </c>
      <c r="B1797" s="209">
        <v>20002796</v>
      </c>
      <c r="C1797" s="210"/>
      <c r="D1797" s="210"/>
      <c r="E1797" s="251" t="s">
        <v>2147</v>
      </c>
      <c r="F1797" s="251" t="s">
        <v>2766</v>
      </c>
      <c r="G1797" s="231" t="s">
        <v>2504</v>
      </c>
      <c r="H1797" s="231" t="s">
        <v>2488</v>
      </c>
      <c r="I1797" s="232" t="s">
        <v>2525</v>
      </c>
      <c r="J1797" s="233" t="s">
        <v>2749</v>
      </c>
      <c r="K1797" s="212" t="s">
        <v>3038</v>
      </c>
      <c r="L1797" s="214" t="s">
        <v>2355</v>
      </c>
      <c r="M1797" s="215">
        <v>5456</v>
      </c>
      <c r="N1797" s="216">
        <v>5853</v>
      </c>
      <c r="O1797" s="217"/>
      <c r="P1797" s="217"/>
      <c r="Q1797" s="242" t="s">
        <v>2340</v>
      </c>
      <c r="R1797" s="219">
        <f t="shared" si="28"/>
        <v>2376</v>
      </c>
    </row>
    <row r="1798" spans="1:18">
      <c r="A1798" s="244">
        <v>19003121</v>
      </c>
      <c r="B1798" s="209">
        <v>20002797</v>
      </c>
      <c r="C1798" s="210"/>
      <c r="D1798" s="210"/>
      <c r="E1798" s="251" t="s">
        <v>2147</v>
      </c>
      <c r="F1798" s="251" t="s">
        <v>2766</v>
      </c>
      <c r="G1798" s="231" t="s">
        <v>2504</v>
      </c>
      <c r="H1798" s="231" t="s">
        <v>2488</v>
      </c>
      <c r="I1798" s="232" t="s">
        <v>2525</v>
      </c>
      <c r="J1798" s="233" t="s">
        <v>2751</v>
      </c>
      <c r="K1798" s="212" t="s">
        <v>3039</v>
      </c>
      <c r="L1798" s="214" t="s">
        <v>2355</v>
      </c>
      <c r="M1798" s="215">
        <v>7278</v>
      </c>
      <c r="N1798" s="216">
        <v>7803</v>
      </c>
      <c r="O1798" s="217"/>
      <c r="P1798" s="217"/>
      <c r="Q1798" s="242" t="s">
        <v>2340</v>
      </c>
      <c r="R1798" s="219">
        <f t="shared" si="28"/>
        <v>3167</v>
      </c>
    </row>
    <row r="1799" spans="1:18">
      <c r="A1799" s="208">
        <v>19002669</v>
      </c>
      <c r="B1799" s="209">
        <v>20002798</v>
      </c>
      <c r="C1799" s="210"/>
      <c r="D1799" s="210"/>
      <c r="E1799" s="251" t="s">
        <v>2147</v>
      </c>
      <c r="F1799" s="251" t="s">
        <v>2766</v>
      </c>
      <c r="G1799" s="231" t="s">
        <v>2504</v>
      </c>
      <c r="H1799" s="231" t="s">
        <v>2488</v>
      </c>
      <c r="I1799" s="232" t="s">
        <v>2525</v>
      </c>
      <c r="J1799" s="233" t="s">
        <v>97</v>
      </c>
      <c r="K1799" s="212" t="s">
        <v>3040</v>
      </c>
      <c r="L1799" s="214" t="s">
        <v>2355</v>
      </c>
      <c r="M1799" s="215">
        <v>25483</v>
      </c>
      <c r="N1799" s="216">
        <v>27326</v>
      </c>
      <c r="O1799" s="217"/>
      <c r="P1799" s="217"/>
      <c r="Q1799" s="242" t="s">
        <v>2340</v>
      </c>
      <c r="R1799" s="219">
        <f t="shared" si="28"/>
        <v>11092</v>
      </c>
    </row>
    <row r="1800" spans="1:18">
      <c r="A1800" s="208">
        <v>19002670</v>
      </c>
      <c r="B1800" s="209">
        <v>20002799</v>
      </c>
      <c r="C1800" s="210"/>
      <c r="D1800" s="210"/>
      <c r="E1800" s="251" t="s">
        <v>2147</v>
      </c>
      <c r="F1800" s="251" t="s">
        <v>2766</v>
      </c>
      <c r="G1800" s="231" t="s">
        <v>2504</v>
      </c>
      <c r="H1800" s="231" t="s">
        <v>2530</v>
      </c>
      <c r="I1800" s="232" t="s">
        <v>2531</v>
      </c>
      <c r="J1800" s="233" t="s">
        <v>2152</v>
      </c>
      <c r="K1800" s="212" t="s">
        <v>3041</v>
      </c>
      <c r="L1800" s="214" t="s">
        <v>2220</v>
      </c>
      <c r="M1800" s="215">
        <v>18959</v>
      </c>
      <c r="N1800" s="216">
        <v>20330</v>
      </c>
      <c r="O1800" s="217"/>
      <c r="P1800" s="217"/>
      <c r="Q1800" s="242" t="s">
        <v>2340</v>
      </c>
      <c r="R1800" s="219">
        <f t="shared" si="28"/>
        <v>8252</v>
      </c>
    </row>
    <row r="1801" spans="1:18">
      <c r="A1801" s="208">
        <v>19002671</v>
      </c>
      <c r="B1801" s="209">
        <v>20002800</v>
      </c>
      <c r="C1801" s="210"/>
      <c r="D1801" s="210"/>
      <c r="E1801" s="251" t="s">
        <v>2147</v>
      </c>
      <c r="F1801" s="251" t="s">
        <v>2766</v>
      </c>
      <c r="G1801" s="231" t="s">
        <v>2504</v>
      </c>
      <c r="H1801" s="231" t="s">
        <v>2530</v>
      </c>
      <c r="I1801" s="232" t="s">
        <v>2533</v>
      </c>
      <c r="J1801" s="233" t="s">
        <v>2152</v>
      </c>
      <c r="K1801" s="212" t="s">
        <v>3042</v>
      </c>
      <c r="L1801" s="214" t="s">
        <v>2220</v>
      </c>
      <c r="M1801" s="215">
        <v>15997</v>
      </c>
      <c r="N1801" s="216">
        <v>17192</v>
      </c>
      <c r="O1801" s="217"/>
      <c r="P1801" s="217"/>
      <c r="Q1801" s="242" t="s">
        <v>2340</v>
      </c>
      <c r="R1801" s="219">
        <f t="shared" si="28"/>
        <v>6979</v>
      </c>
    </row>
    <row r="1802" spans="1:18">
      <c r="A1802" s="208">
        <v>19002672</v>
      </c>
      <c r="B1802" s="209">
        <v>20002801</v>
      </c>
      <c r="C1802" s="210"/>
      <c r="D1802" s="210"/>
      <c r="E1802" s="251" t="s">
        <v>2147</v>
      </c>
      <c r="F1802" s="251" t="s">
        <v>2766</v>
      </c>
      <c r="G1802" s="231" t="s">
        <v>2504</v>
      </c>
      <c r="H1802" s="231" t="s">
        <v>2530</v>
      </c>
      <c r="I1802" s="232" t="s">
        <v>2533</v>
      </c>
      <c r="J1802" s="233" t="s">
        <v>2466</v>
      </c>
      <c r="K1802" s="212" t="s">
        <v>3043</v>
      </c>
      <c r="L1802" s="214" t="s">
        <v>2220</v>
      </c>
      <c r="M1802" s="215">
        <v>7996</v>
      </c>
      <c r="N1802" s="216">
        <v>8594</v>
      </c>
      <c r="O1802" s="217"/>
      <c r="P1802" s="217"/>
      <c r="Q1802" s="242" t="s">
        <v>2340</v>
      </c>
      <c r="R1802" s="219">
        <f t="shared" si="28"/>
        <v>3488</v>
      </c>
    </row>
    <row r="1803" spans="1:18">
      <c r="A1803" s="208">
        <v>19002673</v>
      </c>
      <c r="B1803" s="209">
        <v>20002802</v>
      </c>
      <c r="C1803" s="210"/>
      <c r="D1803" s="210"/>
      <c r="E1803" s="251" t="s">
        <v>2147</v>
      </c>
      <c r="F1803" s="251" t="s">
        <v>2766</v>
      </c>
      <c r="G1803" s="231" t="s">
        <v>2504</v>
      </c>
      <c r="H1803" s="231" t="s">
        <v>2530</v>
      </c>
      <c r="I1803" s="232" t="s">
        <v>2533</v>
      </c>
      <c r="J1803" s="233" t="s">
        <v>97</v>
      </c>
      <c r="K1803" s="212" t="s">
        <v>3044</v>
      </c>
      <c r="L1803" s="214" t="s">
        <v>2220</v>
      </c>
      <c r="M1803" s="215">
        <v>24000</v>
      </c>
      <c r="N1803" s="216">
        <v>25788</v>
      </c>
      <c r="O1803" s="217"/>
      <c r="P1803" s="217"/>
      <c r="Q1803" s="242" t="s">
        <v>2340</v>
      </c>
      <c r="R1803" s="219">
        <f t="shared" si="28"/>
        <v>10468</v>
      </c>
    </row>
    <row r="1804" spans="1:18">
      <c r="A1804" s="208">
        <v>19002674</v>
      </c>
      <c r="B1804" s="209">
        <v>20002803</v>
      </c>
      <c r="C1804" s="210"/>
      <c r="D1804" s="210"/>
      <c r="E1804" s="251" t="s">
        <v>2147</v>
      </c>
      <c r="F1804" s="251" t="s">
        <v>2766</v>
      </c>
      <c r="G1804" s="231" t="s">
        <v>2504</v>
      </c>
      <c r="H1804" s="231" t="s">
        <v>2530</v>
      </c>
      <c r="I1804" s="232" t="s">
        <v>2538</v>
      </c>
      <c r="J1804" s="233" t="s">
        <v>2152</v>
      </c>
      <c r="K1804" s="212" t="s">
        <v>3045</v>
      </c>
      <c r="L1804" s="214" t="s">
        <v>2220</v>
      </c>
      <c r="M1804" s="215">
        <v>38705</v>
      </c>
      <c r="N1804" s="216">
        <v>41783</v>
      </c>
      <c r="O1804" s="217"/>
      <c r="P1804" s="217"/>
      <c r="Q1804" s="242" t="s">
        <v>2340</v>
      </c>
      <c r="R1804" s="219">
        <f t="shared" si="28"/>
        <v>16961</v>
      </c>
    </row>
    <row r="1805" spans="1:18">
      <c r="A1805" s="208">
        <v>19002675</v>
      </c>
      <c r="B1805" s="209">
        <v>20002804</v>
      </c>
      <c r="C1805" s="210"/>
      <c r="D1805" s="210"/>
      <c r="E1805" s="251" t="s">
        <v>2147</v>
      </c>
      <c r="F1805" s="251" t="s">
        <v>2766</v>
      </c>
      <c r="G1805" s="231" t="s">
        <v>2504</v>
      </c>
      <c r="H1805" s="231" t="s">
        <v>2530</v>
      </c>
      <c r="I1805" s="232" t="s">
        <v>2538</v>
      </c>
      <c r="J1805" s="233" t="s">
        <v>2466</v>
      </c>
      <c r="K1805" s="212" t="s">
        <v>3046</v>
      </c>
      <c r="L1805" s="214" t="s">
        <v>2220</v>
      </c>
      <c r="M1805" s="215">
        <v>19350</v>
      </c>
      <c r="N1805" s="216">
        <v>20886</v>
      </c>
      <c r="O1805" s="217"/>
      <c r="P1805" s="217"/>
      <c r="Q1805" s="242" t="s">
        <v>2340</v>
      </c>
      <c r="R1805" s="219">
        <f t="shared" si="28"/>
        <v>8478</v>
      </c>
    </row>
    <row r="1806" spans="1:18">
      <c r="A1806" s="208">
        <v>19002676</v>
      </c>
      <c r="B1806" s="209">
        <v>20002805</v>
      </c>
      <c r="C1806" s="210"/>
      <c r="D1806" s="210"/>
      <c r="E1806" s="251" t="s">
        <v>2147</v>
      </c>
      <c r="F1806" s="251" t="s">
        <v>2766</v>
      </c>
      <c r="G1806" s="231" t="s">
        <v>2504</v>
      </c>
      <c r="H1806" s="231" t="s">
        <v>2530</v>
      </c>
      <c r="I1806" s="232" t="s">
        <v>2538</v>
      </c>
      <c r="J1806" s="233" t="s">
        <v>97</v>
      </c>
      <c r="K1806" s="212" t="s">
        <v>3047</v>
      </c>
      <c r="L1806" s="214" t="s">
        <v>2220</v>
      </c>
      <c r="M1806" s="215">
        <v>58062</v>
      </c>
      <c r="N1806" s="216">
        <v>62675</v>
      </c>
      <c r="O1806" s="217"/>
      <c r="P1806" s="217"/>
      <c r="Q1806" s="242" t="s">
        <v>2340</v>
      </c>
      <c r="R1806" s="219">
        <f t="shared" si="28"/>
        <v>25442</v>
      </c>
    </row>
    <row r="1807" spans="1:18">
      <c r="A1807" s="208">
        <v>19002677</v>
      </c>
      <c r="B1807" s="209">
        <v>20002806</v>
      </c>
      <c r="C1807" s="210"/>
      <c r="D1807" s="210"/>
      <c r="E1807" s="251" t="s">
        <v>2147</v>
      </c>
      <c r="F1807" s="251" t="s">
        <v>2766</v>
      </c>
      <c r="G1807" s="231" t="s">
        <v>2504</v>
      </c>
      <c r="H1807" s="231" t="s">
        <v>2530</v>
      </c>
      <c r="I1807" s="232" t="s">
        <v>2542</v>
      </c>
      <c r="J1807" s="233" t="s">
        <v>2152</v>
      </c>
      <c r="K1807" s="212" t="s">
        <v>3048</v>
      </c>
      <c r="L1807" s="214" t="s">
        <v>2220</v>
      </c>
      <c r="M1807" s="215">
        <v>38705</v>
      </c>
      <c r="N1807" s="216">
        <v>41783</v>
      </c>
      <c r="O1807" s="217"/>
      <c r="P1807" s="217"/>
      <c r="Q1807" s="242" t="s">
        <v>2340</v>
      </c>
      <c r="R1807" s="219">
        <f t="shared" si="28"/>
        <v>16961</v>
      </c>
    </row>
    <row r="1808" spans="1:18">
      <c r="A1808" s="208">
        <v>19002678</v>
      </c>
      <c r="B1808" s="209">
        <v>20002807</v>
      </c>
      <c r="C1808" s="210"/>
      <c r="D1808" s="210"/>
      <c r="E1808" s="251" t="s">
        <v>2147</v>
      </c>
      <c r="F1808" s="251" t="s">
        <v>2766</v>
      </c>
      <c r="G1808" s="231" t="s">
        <v>2504</v>
      </c>
      <c r="H1808" s="231" t="s">
        <v>2530</v>
      </c>
      <c r="I1808" s="232" t="s">
        <v>2542</v>
      </c>
      <c r="J1808" s="233" t="s">
        <v>2466</v>
      </c>
      <c r="K1808" s="212" t="s">
        <v>3049</v>
      </c>
      <c r="L1808" s="214" t="s">
        <v>2220</v>
      </c>
      <c r="M1808" s="215">
        <v>19350</v>
      </c>
      <c r="N1808" s="216">
        <v>20886</v>
      </c>
      <c r="O1808" s="217"/>
      <c r="P1808" s="217"/>
      <c r="Q1808" s="242" t="s">
        <v>2340</v>
      </c>
      <c r="R1808" s="219">
        <f t="shared" si="28"/>
        <v>8478</v>
      </c>
    </row>
    <row r="1809" spans="1:18">
      <c r="A1809" s="208">
        <v>19002679</v>
      </c>
      <c r="B1809" s="209">
        <v>20002808</v>
      </c>
      <c r="C1809" s="210"/>
      <c r="D1809" s="210"/>
      <c r="E1809" s="251" t="s">
        <v>2147</v>
      </c>
      <c r="F1809" s="251" t="s">
        <v>2766</v>
      </c>
      <c r="G1809" s="231" t="s">
        <v>2504</v>
      </c>
      <c r="H1809" s="231" t="s">
        <v>2530</v>
      </c>
      <c r="I1809" s="232" t="s">
        <v>2542</v>
      </c>
      <c r="J1809" s="233" t="s">
        <v>97</v>
      </c>
      <c r="K1809" s="212" t="s">
        <v>3050</v>
      </c>
      <c r="L1809" s="214" t="s">
        <v>2220</v>
      </c>
      <c r="M1809" s="215">
        <v>58062</v>
      </c>
      <c r="N1809" s="216">
        <v>62675</v>
      </c>
      <c r="O1809" s="217"/>
      <c r="P1809" s="217"/>
      <c r="Q1809" s="242" t="s">
        <v>2340</v>
      </c>
      <c r="R1809" s="219">
        <f t="shared" si="28"/>
        <v>25442</v>
      </c>
    </row>
    <row r="1810" spans="1:18">
      <c r="A1810" s="208">
        <v>19002680</v>
      </c>
      <c r="B1810" s="209">
        <v>20002809</v>
      </c>
      <c r="C1810" s="210"/>
      <c r="D1810" s="210"/>
      <c r="E1810" s="251" t="s">
        <v>2147</v>
      </c>
      <c r="F1810" s="251" t="s">
        <v>2766</v>
      </c>
      <c r="G1810" s="231" t="s">
        <v>2504</v>
      </c>
      <c r="H1810" s="231" t="s">
        <v>2530</v>
      </c>
      <c r="I1810" s="232" t="s">
        <v>2546</v>
      </c>
      <c r="J1810" s="233" t="s">
        <v>2152</v>
      </c>
      <c r="K1810" s="212" t="s">
        <v>3051</v>
      </c>
      <c r="L1810" s="214" t="s">
        <v>2220</v>
      </c>
      <c r="M1810" s="215">
        <v>18234</v>
      </c>
      <c r="N1810" s="216">
        <v>19656</v>
      </c>
      <c r="O1810" s="217"/>
      <c r="P1810" s="217"/>
      <c r="Q1810" s="242" t="s">
        <v>2340</v>
      </c>
      <c r="R1810" s="219">
        <f t="shared" si="28"/>
        <v>7979</v>
      </c>
    </row>
    <row r="1811" spans="1:18">
      <c r="A1811" s="208">
        <v>19002681</v>
      </c>
      <c r="B1811" s="209">
        <v>20002810</v>
      </c>
      <c r="C1811" s="210"/>
      <c r="D1811" s="210"/>
      <c r="E1811" s="251" t="s">
        <v>2147</v>
      </c>
      <c r="F1811" s="251" t="s">
        <v>2766</v>
      </c>
      <c r="G1811" s="231" t="s">
        <v>2504</v>
      </c>
      <c r="H1811" s="231" t="s">
        <v>2530</v>
      </c>
      <c r="I1811" s="232" t="s">
        <v>2546</v>
      </c>
      <c r="J1811" s="233" t="s">
        <v>2466</v>
      </c>
      <c r="K1811" s="212" t="s">
        <v>3052</v>
      </c>
      <c r="L1811" s="214" t="s">
        <v>2220</v>
      </c>
      <c r="M1811" s="215">
        <v>9114</v>
      </c>
      <c r="N1811" s="216">
        <v>9827</v>
      </c>
      <c r="O1811" s="217"/>
      <c r="P1811" s="217"/>
      <c r="Q1811" s="242" t="s">
        <v>2340</v>
      </c>
      <c r="R1811" s="219">
        <f t="shared" si="28"/>
        <v>3989</v>
      </c>
    </row>
    <row r="1812" spans="1:18">
      <c r="A1812" s="208">
        <v>19002682</v>
      </c>
      <c r="B1812" s="209">
        <v>20002811</v>
      </c>
      <c r="C1812" s="210"/>
      <c r="D1812" s="210"/>
      <c r="E1812" s="251" t="s">
        <v>2147</v>
      </c>
      <c r="F1812" s="251" t="s">
        <v>2766</v>
      </c>
      <c r="G1812" s="231" t="s">
        <v>2504</v>
      </c>
      <c r="H1812" s="231" t="s">
        <v>2530</v>
      </c>
      <c r="I1812" s="232" t="s">
        <v>2546</v>
      </c>
      <c r="J1812" s="233" t="s">
        <v>97</v>
      </c>
      <c r="K1812" s="212" t="s">
        <v>3053</v>
      </c>
      <c r="L1812" s="214" t="s">
        <v>2220</v>
      </c>
      <c r="M1812" s="215">
        <v>27351</v>
      </c>
      <c r="N1812" s="216">
        <v>29483</v>
      </c>
      <c r="O1812" s="217"/>
      <c r="P1812" s="217"/>
      <c r="Q1812" s="242" t="s">
        <v>2340</v>
      </c>
      <c r="R1812" s="219">
        <f t="shared" si="28"/>
        <v>11968</v>
      </c>
    </row>
    <row r="1813" spans="1:18">
      <c r="A1813" s="208">
        <v>19002683</v>
      </c>
      <c r="B1813" s="209">
        <v>20002812</v>
      </c>
      <c r="C1813" s="210"/>
      <c r="D1813" s="210"/>
      <c r="E1813" s="251" t="s">
        <v>2147</v>
      </c>
      <c r="F1813" s="251" t="s">
        <v>2766</v>
      </c>
      <c r="G1813" s="231" t="s">
        <v>2504</v>
      </c>
      <c r="H1813" s="231" t="s">
        <v>2530</v>
      </c>
      <c r="I1813" s="232" t="s">
        <v>2550</v>
      </c>
      <c r="J1813" s="233" t="s">
        <v>2152</v>
      </c>
      <c r="K1813" s="212" t="s">
        <v>3054</v>
      </c>
      <c r="L1813" s="214" t="s">
        <v>2220</v>
      </c>
      <c r="M1813" s="215">
        <v>18234</v>
      </c>
      <c r="N1813" s="216">
        <v>19656</v>
      </c>
      <c r="O1813" s="217"/>
      <c r="P1813" s="217"/>
      <c r="Q1813" s="242" t="s">
        <v>2340</v>
      </c>
      <c r="R1813" s="219">
        <f t="shared" si="28"/>
        <v>7979</v>
      </c>
    </row>
    <row r="1814" spans="1:18">
      <c r="A1814" s="208">
        <v>19002684</v>
      </c>
      <c r="B1814" s="209">
        <v>20002813</v>
      </c>
      <c r="C1814" s="210"/>
      <c r="D1814" s="210"/>
      <c r="E1814" s="251" t="s">
        <v>2147</v>
      </c>
      <c r="F1814" s="251" t="s">
        <v>2766</v>
      </c>
      <c r="G1814" s="231" t="s">
        <v>2504</v>
      </c>
      <c r="H1814" s="231" t="s">
        <v>2530</v>
      </c>
      <c r="I1814" s="232" t="s">
        <v>2550</v>
      </c>
      <c r="J1814" s="233" t="s">
        <v>2466</v>
      </c>
      <c r="K1814" s="212" t="s">
        <v>3055</v>
      </c>
      <c r="L1814" s="214" t="s">
        <v>2220</v>
      </c>
      <c r="M1814" s="215">
        <v>9114</v>
      </c>
      <c r="N1814" s="216">
        <v>9827</v>
      </c>
      <c r="O1814" s="217"/>
      <c r="P1814" s="217"/>
      <c r="Q1814" s="242" t="s">
        <v>2340</v>
      </c>
      <c r="R1814" s="219">
        <f t="shared" si="28"/>
        <v>3989</v>
      </c>
    </row>
    <row r="1815" spans="1:18">
      <c r="A1815" s="208">
        <v>19002685</v>
      </c>
      <c r="B1815" s="209">
        <v>20002814</v>
      </c>
      <c r="C1815" s="210"/>
      <c r="D1815" s="210"/>
      <c r="E1815" s="251" t="s">
        <v>2147</v>
      </c>
      <c r="F1815" s="251" t="s">
        <v>2766</v>
      </c>
      <c r="G1815" s="231" t="s">
        <v>2504</v>
      </c>
      <c r="H1815" s="231" t="s">
        <v>2530</v>
      </c>
      <c r="I1815" s="232" t="s">
        <v>2550</v>
      </c>
      <c r="J1815" s="233" t="s">
        <v>97</v>
      </c>
      <c r="K1815" s="212" t="s">
        <v>3056</v>
      </c>
      <c r="L1815" s="214" t="s">
        <v>2220</v>
      </c>
      <c r="M1815" s="215">
        <v>27351</v>
      </c>
      <c r="N1815" s="216">
        <v>29483</v>
      </c>
      <c r="O1815" s="217"/>
      <c r="P1815" s="217"/>
      <c r="Q1815" s="242" t="s">
        <v>2340</v>
      </c>
      <c r="R1815" s="219">
        <f t="shared" si="28"/>
        <v>11968</v>
      </c>
    </row>
    <row r="1816" spans="1:18">
      <c r="A1816" s="208">
        <v>19002686</v>
      </c>
      <c r="B1816" s="209">
        <v>20002815</v>
      </c>
      <c r="C1816" s="210"/>
      <c r="D1816" s="210"/>
      <c r="E1816" s="251" t="s">
        <v>2147</v>
      </c>
      <c r="F1816" s="251" t="s">
        <v>2766</v>
      </c>
      <c r="G1816" s="231" t="s">
        <v>2504</v>
      </c>
      <c r="H1816" s="231" t="s">
        <v>2530</v>
      </c>
      <c r="I1816" s="232" t="s">
        <v>2554</v>
      </c>
      <c r="J1816" s="233" t="s">
        <v>2152</v>
      </c>
      <c r="K1816" s="212" t="s">
        <v>3057</v>
      </c>
      <c r="L1816" s="214" t="s">
        <v>2220</v>
      </c>
      <c r="M1816" s="215">
        <v>2233</v>
      </c>
      <c r="N1816" s="216">
        <v>2460</v>
      </c>
      <c r="O1816" s="217"/>
      <c r="P1816" s="217"/>
      <c r="Q1816" s="242" t="s">
        <v>2340</v>
      </c>
      <c r="R1816" s="219">
        <f t="shared" si="28"/>
        <v>998</v>
      </c>
    </row>
    <row r="1817" spans="1:18">
      <c r="A1817" s="208">
        <v>19002687</v>
      </c>
      <c r="B1817" s="209">
        <v>20002816</v>
      </c>
      <c r="C1817" s="210"/>
      <c r="D1817" s="210"/>
      <c r="E1817" s="251" t="s">
        <v>2147</v>
      </c>
      <c r="F1817" s="251" t="s">
        <v>2766</v>
      </c>
      <c r="G1817" s="231" t="s">
        <v>2504</v>
      </c>
      <c r="H1817" s="249" t="s">
        <v>2530</v>
      </c>
      <c r="I1817" s="232" t="s">
        <v>2556</v>
      </c>
      <c r="J1817" s="233" t="s">
        <v>2152</v>
      </c>
      <c r="K1817" s="212" t="s">
        <v>3058</v>
      </c>
      <c r="L1817" s="214" t="s">
        <v>2220</v>
      </c>
      <c r="M1817" s="215">
        <v>3950</v>
      </c>
      <c r="N1817" s="216">
        <v>4151</v>
      </c>
      <c r="O1817" s="217"/>
      <c r="P1817" s="217"/>
      <c r="Q1817" s="242" t="s">
        <v>2340</v>
      </c>
      <c r="R1817" s="219">
        <f t="shared" si="28"/>
        <v>1685</v>
      </c>
    </row>
    <row r="1818" spans="1:18">
      <c r="A1818" s="208">
        <v>19002688</v>
      </c>
      <c r="B1818" s="209">
        <v>20002817</v>
      </c>
      <c r="C1818" s="210"/>
      <c r="D1818" s="210"/>
      <c r="E1818" s="251" t="s">
        <v>2147</v>
      </c>
      <c r="F1818" s="251" t="s">
        <v>2766</v>
      </c>
      <c r="G1818" s="231" t="s">
        <v>2504</v>
      </c>
      <c r="H1818" s="249" t="s">
        <v>2530</v>
      </c>
      <c r="I1818" s="232" t="s">
        <v>2556</v>
      </c>
      <c r="J1818" s="233" t="s">
        <v>2466</v>
      </c>
      <c r="K1818" s="212" t="s">
        <v>3059</v>
      </c>
      <c r="L1818" s="214" t="s">
        <v>2220</v>
      </c>
      <c r="M1818" s="215">
        <v>1182</v>
      </c>
      <c r="N1818" s="216">
        <v>1241</v>
      </c>
      <c r="O1818" s="217"/>
      <c r="P1818" s="217"/>
      <c r="Q1818" s="242" t="s">
        <v>2340</v>
      </c>
      <c r="R1818" s="219">
        <f t="shared" si="28"/>
        <v>503</v>
      </c>
    </row>
    <row r="1819" spans="1:18">
      <c r="A1819" s="208">
        <v>19002689</v>
      </c>
      <c r="B1819" s="209">
        <v>20002818</v>
      </c>
      <c r="C1819" s="210"/>
      <c r="D1819" s="210"/>
      <c r="E1819" s="251" t="s">
        <v>2147</v>
      </c>
      <c r="F1819" s="251" t="s">
        <v>2766</v>
      </c>
      <c r="G1819" s="231" t="s">
        <v>2504</v>
      </c>
      <c r="H1819" s="249" t="s">
        <v>2559</v>
      </c>
      <c r="I1819" s="232" t="s">
        <v>2560</v>
      </c>
      <c r="J1819" s="233" t="s">
        <v>2152</v>
      </c>
      <c r="K1819" s="212" t="s">
        <v>3060</v>
      </c>
      <c r="L1819" s="214" t="s">
        <v>173</v>
      </c>
      <c r="M1819" s="215">
        <v>238511</v>
      </c>
      <c r="N1819" s="216">
        <v>258333</v>
      </c>
      <c r="O1819" s="217"/>
      <c r="P1819" s="217"/>
      <c r="Q1819" s="242" t="s">
        <v>2340</v>
      </c>
      <c r="R1819" s="219">
        <f t="shared" si="28"/>
        <v>104870</v>
      </c>
    </row>
    <row r="1820" spans="1:18" ht="27">
      <c r="A1820" s="208">
        <v>19002690</v>
      </c>
      <c r="B1820" s="209">
        <v>20002819</v>
      </c>
      <c r="C1820" s="210"/>
      <c r="D1820" s="210"/>
      <c r="E1820" s="251" t="s">
        <v>2147</v>
      </c>
      <c r="F1820" s="251" t="s">
        <v>2766</v>
      </c>
      <c r="G1820" s="231" t="s">
        <v>2504</v>
      </c>
      <c r="H1820" s="249" t="s">
        <v>2559</v>
      </c>
      <c r="I1820" s="250" t="s">
        <v>2560</v>
      </c>
      <c r="J1820" s="233" t="s">
        <v>2749</v>
      </c>
      <c r="K1820" s="212" t="s">
        <v>3061</v>
      </c>
      <c r="L1820" s="214" t="s">
        <v>173</v>
      </c>
      <c r="M1820" s="215">
        <v>119253</v>
      </c>
      <c r="N1820" s="216">
        <v>129164</v>
      </c>
      <c r="O1820" s="217"/>
      <c r="P1820" s="217"/>
      <c r="Q1820" s="242" t="s">
        <v>2340</v>
      </c>
      <c r="R1820" s="219">
        <f t="shared" si="28"/>
        <v>52434</v>
      </c>
    </row>
    <row r="1821" spans="1:18" ht="27">
      <c r="A1821" s="244">
        <v>19003127</v>
      </c>
      <c r="B1821" s="209">
        <v>20002820</v>
      </c>
      <c r="C1821" s="210"/>
      <c r="D1821" s="210"/>
      <c r="E1821" s="251" t="s">
        <v>2147</v>
      </c>
      <c r="F1821" s="251" t="s">
        <v>2766</v>
      </c>
      <c r="G1821" s="231" t="s">
        <v>2504</v>
      </c>
      <c r="H1821" s="249" t="s">
        <v>2559</v>
      </c>
      <c r="I1821" s="250" t="s">
        <v>2560</v>
      </c>
      <c r="J1821" s="233" t="s">
        <v>2751</v>
      </c>
      <c r="K1821" s="212" t="s">
        <v>3062</v>
      </c>
      <c r="L1821" s="214" t="s">
        <v>173</v>
      </c>
      <c r="M1821" s="215">
        <v>127206</v>
      </c>
      <c r="N1821" s="216">
        <v>206666</v>
      </c>
      <c r="O1821" s="217"/>
      <c r="P1821" s="217"/>
      <c r="Q1821" s="242" t="s">
        <v>2340</v>
      </c>
      <c r="R1821" s="219">
        <f t="shared" si="28"/>
        <v>83896</v>
      </c>
    </row>
    <row r="1822" spans="1:18" ht="27">
      <c r="A1822" s="208">
        <v>19002691</v>
      </c>
      <c r="B1822" s="209">
        <v>20002821</v>
      </c>
      <c r="C1822" s="210"/>
      <c r="D1822" s="210"/>
      <c r="E1822" s="251" t="s">
        <v>2147</v>
      </c>
      <c r="F1822" s="251" t="s">
        <v>2766</v>
      </c>
      <c r="G1822" s="231" t="s">
        <v>2504</v>
      </c>
      <c r="H1822" s="249" t="s">
        <v>2559</v>
      </c>
      <c r="I1822" s="250" t="s">
        <v>2560</v>
      </c>
      <c r="J1822" s="233" t="s">
        <v>97</v>
      </c>
      <c r="K1822" s="212" t="s">
        <v>3063</v>
      </c>
      <c r="L1822" s="214" t="s">
        <v>173</v>
      </c>
      <c r="M1822" s="215">
        <v>429323</v>
      </c>
      <c r="N1822" s="216">
        <v>465003</v>
      </c>
      <c r="O1822" s="217"/>
      <c r="P1822" s="217"/>
      <c r="Q1822" s="242" t="s">
        <v>2340</v>
      </c>
      <c r="R1822" s="219">
        <f t="shared" si="28"/>
        <v>188767</v>
      </c>
    </row>
    <row r="1823" spans="1:18" ht="27">
      <c r="A1823" s="208">
        <v>19002692</v>
      </c>
      <c r="B1823" s="209">
        <v>20002822</v>
      </c>
      <c r="C1823" s="210"/>
      <c r="D1823" s="210"/>
      <c r="E1823" s="251" t="s">
        <v>2147</v>
      </c>
      <c r="F1823" s="251" t="s">
        <v>2766</v>
      </c>
      <c r="G1823" s="231" t="s">
        <v>2504</v>
      </c>
      <c r="H1823" s="249" t="s">
        <v>2559</v>
      </c>
      <c r="I1823" s="250" t="s">
        <v>2560</v>
      </c>
      <c r="J1823" s="233" t="s">
        <v>2310</v>
      </c>
      <c r="K1823" s="212" t="s">
        <v>3064</v>
      </c>
      <c r="L1823" s="214" t="s">
        <v>173</v>
      </c>
      <c r="M1823" s="215">
        <v>429323</v>
      </c>
      <c r="N1823" s="216">
        <v>465003</v>
      </c>
      <c r="O1823" s="217"/>
      <c r="P1823" s="217"/>
      <c r="Q1823" s="242" t="s">
        <v>2340</v>
      </c>
      <c r="R1823" s="219">
        <f t="shared" si="28"/>
        <v>188767</v>
      </c>
    </row>
    <row r="1824" spans="1:18">
      <c r="A1824" s="208">
        <v>19002693</v>
      </c>
      <c r="B1824" s="209">
        <v>20002823</v>
      </c>
      <c r="C1824" s="210"/>
      <c r="D1824" s="210"/>
      <c r="E1824" s="251" t="s">
        <v>2147</v>
      </c>
      <c r="F1824" s="251" t="s">
        <v>2766</v>
      </c>
      <c r="G1824" s="231" t="s">
        <v>2504</v>
      </c>
      <c r="H1824" s="249" t="s">
        <v>2559</v>
      </c>
      <c r="I1824" s="232" t="s">
        <v>2560</v>
      </c>
      <c r="J1824" s="233" t="s">
        <v>2341</v>
      </c>
      <c r="K1824" s="212" t="s">
        <v>3065</v>
      </c>
      <c r="L1824" s="214" t="s">
        <v>173</v>
      </c>
      <c r="M1824" s="215">
        <v>139004</v>
      </c>
      <c r="N1824" s="216">
        <v>152202</v>
      </c>
      <c r="O1824" s="217"/>
      <c r="P1824" s="217"/>
      <c r="Q1824" s="242" t="s">
        <v>2340</v>
      </c>
      <c r="R1824" s="219">
        <f t="shared" si="28"/>
        <v>61786</v>
      </c>
    </row>
    <row r="1825" spans="1:18">
      <c r="A1825" s="208">
        <v>19002694</v>
      </c>
      <c r="B1825" s="209">
        <v>20002824</v>
      </c>
      <c r="C1825" s="210"/>
      <c r="D1825" s="210"/>
      <c r="E1825" s="251" t="s">
        <v>2147</v>
      </c>
      <c r="F1825" s="251" t="s">
        <v>2766</v>
      </c>
      <c r="G1825" s="231" t="s">
        <v>2504</v>
      </c>
      <c r="H1825" s="249" t="s">
        <v>2567</v>
      </c>
      <c r="I1825" s="232" t="s">
        <v>2568</v>
      </c>
      <c r="J1825" s="233" t="s">
        <v>2569</v>
      </c>
      <c r="K1825" s="212" t="s">
        <v>3066</v>
      </c>
      <c r="L1825" s="214" t="s">
        <v>173</v>
      </c>
      <c r="M1825" s="215">
        <v>225831</v>
      </c>
      <c r="N1825" s="216">
        <v>250385</v>
      </c>
      <c r="O1825" s="217"/>
      <c r="P1825" s="217"/>
      <c r="Q1825" s="242" t="s">
        <v>2340</v>
      </c>
      <c r="R1825" s="219">
        <f t="shared" si="28"/>
        <v>101643</v>
      </c>
    </row>
    <row r="1826" spans="1:18">
      <c r="A1826" s="208">
        <v>19002695</v>
      </c>
      <c r="B1826" s="209">
        <v>20002825</v>
      </c>
      <c r="C1826" s="210"/>
      <c r="D1826" s="210"/>
      <c r="E1826" s="251" t="s">
        <v>2147</v>
      </c>
      <c r="F1826" s="251" t="s">
        <v>2766</v>
      </c>
      <c r="G1826" s="231" t="s">
        <v>2504</v>
      </c>
      <c r="H1826" s="249" t="s">
        <v>2567</v>
      </c>
      <c r="I1826" s="232" t="s">
        <v>2568</v>
      </c>
      <c r="J1826" s="233" t="s">
        <v>2571</v>
      </c>
      <c r="K1826" s="212" t="s">
        <v>3067</v>
      </c>
      <c r="L1826" s="214" t="s">
        <v>173</v>
      </c>
      <c r="M1826" s="215">
        <v>213943</v>
      </c>
      <c r="N1826" s="216">
        <v>237207</v>
      </c>
      <c r="O1826" s="217"/>
      <c r="P1826" s="217"/>
      <c r="Q1826" s="242" t="s">
        <v>2340</v>
      </c>
      <c r="R1826" s="219">
        <f t="shared" si="28"/>
        <v>96294</v>
      </c>
    </row>
    <row r="1827" spans="1:18">
      <c r="A1827" s="208">
        <v>19002696</v>
      </c>
      <c r="B1827" s="209">
        <v>20002826</v>
      </c>
      <c r="C1827" s="210"/>
      <c r="D1827" s="210"/>
      <c r="E1827" s="251" t="s">
        <v>2147</v>
      </c>
      <c r="F1827" s="251" t="s">
        <v>2766</v>
      </c>
      <c r="G1827" s="231" t="s">
        <v>2504</v>
      </c>
      <c r="H1827" s="249" t="s">
        <v>2567</v>
      </c>
      <c r="I1827" s="232" t="s">
        <v>2573</v>
      </c>
      <c r="J1827" s="233" t="s">
        <v>2574</v>
      </c>
      <c r="K1827" s="212" t="s">
        <v>3068</v>
      </c>
      <c r="L1827" s="214" t="s">
        <v>173</v>
      </c>
      <c r="M1827" s="215">
        <v>270994</v>
      </c>
      <c r="N1827" s="216">
        <v>300461</v>
      </c>
      <c r="O1827" s="217"/>
      <c r="P1827" s="217"/>
      <c r="Q1827" s="242" t="s">
        <v>2340</v>
      </c>
      <c r="R1827" s="219">
        <f t="shared" si="28"/>
        <v>121972</v>
      </c>
    </row>
    <row r="1828" spans="1:18">
      <c r="A1828" s="208">
        <v>19002697</v>
      </c>
      <c r="B1828" s="209">
        <v>20002827</v>
      </c>
      <c r="C1828" s="210"/>
      <c r="D1828" s="210"/>
      <c r="E1828" s="251" t="s">
        <v>2147</v>
      </c>
      <c r="F1828" s="251" t="s">
        <v>2766</v>
      </c>
      <c r="G1828" s="231" t="s">
        <v>2504</v>
      </c>
      <c r="H1828" s="249" t="s">
        <v>2567</v>
      </c>
      <c r="I1828" s="232" t="s">
        <v>2576</v>
      </c>
      <c r="J1828" s="233" t="s">
        <v>2577</v>
      </c>
      <c r="K1828" s="212" t="s">
        <v>3069</v>
      </c>
      <c r="L1828" s="214" t="s">
        <v>173</v>
      </c>
      <c r="M1828" s="215">
        <v>390551</v>
      </c>
      <c r="N1828" s="216">
        <v>432297</v>
      </c>
      <c r="O1828" s="217"/>
      <c r="P1828" s="217"/>
      <c r="Q1828" s="242" t="s">
        <v>2340</v>
      </c>
      <c r="R1828" s="219">
        <f t="shared" si="28"/>
        <v>175490</v>
      </c>
    </row>
    <row r="1829" spans="1:18">
      <c r="A1829" s="208">
        <v>19002698</v>
      </c>
      <c r="B1829" s="209">
        <v>20002828</v>
      </c>
      <c r="C1829" s="210"/>
      <c r="D1829" s="210"/>
      <c r="E1829" s="251" t="s">
        <v>2147</v>
      </c>
      <c r="F1829" s="251" t="s">
        <v>2766</v>
      </c>
      <c r="G1829" s="231" t="s">
        <v>2149</v>
      </c>
      <c r="H1829" s="249" t="s">
        <v>2567</v>
      </c>
      <c r="I1829" s="232" t="s">
        <v>2579</v>
      </c>
      <c r="J1829" s="233" t="s">
        <v>2580</v>
      </c>
      <c r="K1829" s="212" t="s">
        <v>3070</v>
      </c>
      <c r="L1829" s="214" t="s">
        <v>173</v>
      </c>
      <c r="M1829" s="215">
        <v>108143</v>
      </c>
      <c r="N1829" s="216">
        <v>121527</v>
      </c>
      <c r="O1829" s="217"/>
      <c r="P1829" s="217"/>
      <c r="Q1829" s="242" t="s">
        <v>2340</v>
      </c>
      <c r="R1829" s="219">
        <f t="shared" si="28"/>
        <v>49333</v>
      </c>
    </row>
    <row r="1830" spans="1:18">
      <c r="A1830" s="208">
        <v>19002699</v>
      </c>
      <c r="B1830" s="209">
        <v>20002829</v>
      </c>
      <c r="C1830" s="210"/>
      <c r="D1830" s="210"/>
      <c r="E1830" s="251" t="s">
        <v>2147</v>
      </c>
      <c r="F1830" s="251" t="s">
        <v>2766</v>
      </c>
      <c r="G1830" s="231" t="s">
        <v>2149</v>
      </c>
      <c r="H1830" s="249" t="s">
        <v>2567</v>
      </c>
      <c r="I1830" s="232" t="s">
        <v>2579</v>
      </c>
      <c r="J1830" s="233" t="s">
        <v>2582</v>
      </c>
      <c r="K1830" s="212" t="s">
        <v>3071</v>
      </c>
      <c r="L1830" s="214" t="s">
        <v>173</v>
      </c>
      <c r="M1830" s="215">
        <v>102449</v>
      </c>
      <c r="N1830" s="216">
        <v>115130</v>
      </c>
      <c r="O1830" s="217"/>
      <c r="P1830" s="217"/>
      <c r="Q1830" s="242" t="s">
        <v>2340</v>
      </c>
      <c r="R1830" s="219">
        <f t="shared" si="28"/>
        <v>46737</v>
      </c>
    </row>
    <row r="1831" spans="1:18">
      <c r="A1831" s="208">
        <v>19002700</v>
      </c>
      <c r="B1831" s="209">
        <v>20002830</v>
      </c>
      <c r="C1831" s="210"/>
      <c r="D1831" s="210"/>
      <c r="E1831" s="251" t="s">
        <v>2147</v>
      </c>
      <c r="F1831" s="251" t="s">
        <v>2766</v>
      </c>
      <c r="G1831" s="231" t="s">
        <v>2149</v>
      </c>
      <c r="H1831" s="249" t="s">
        <v>2584</v>
      </c>
      <c r="I1831" s="232" t="s">
        <v>2585</v>
      </c>
      <c r="J1831" s="233" t="s">
        <v>2152</v>
      </c>
      <c r="K1831" s="212" t="s">
        <v>3072</v>
      </c>
      <c r="L1831" s="214" t="s">
        <v>2587</v>
      </c>
      <c r="M1831" s="215">
        <v>539484</v>
      </c>
      <c r="N1831" s="216">
        <v>580838</v>
      </c>
      <c r="O1831" s="217"/>
      <c r="P1831" s="217"/>
      <c r="Q1831" s="242" t="s">
        <v>2340</v>
      </c>
      <c r="R1831" s="219">
        <f t="shared" si="28"/>
        <v>235791</v>
      </c>
    </row>
    <row r="1832" spans="1:18">
      <c r="A1832" s="208">
        <v>19002701</v>
      </c>
      <c r="B1832" s="209">
        <v>20002831</v>
      </c>
      <c r="C1832" s="210"/>
      <c r="D1832" s="210"/>
      <c r="E1832" s="251" t="s">
        <v>2147</v>
      </c>
      <c r="F1832" s="251" t="s">
        <v>2766</v>
      </c>
      <c r="G1832" s="231" t="s">
        <v>2149</v>
      </c>
      <c r="H1832" s="249" t="s">
        <v>2584</v>
      </c>
      <c r="I1832" s="232" t="s">
        <v>2585</v>
      </c>
      <c r="J1832" s="233" t="s">
        <v>2466</v>
      </c>
      <c r="K1832" s="212" t="s">
        <v>3073</v>
      </c>
      <c r="L1832" s="214" t="s">
        <v>2587</v>
      </c>
      <c r="M1832" s="215">
        <v>269739</v>
      </c>
      <c r="N1832" s="216">
        <v>290417</v>
      </c>
      <c r="O1832" s="217"/>
      <c r="P1832" s="217"/>
      <c r="Q1832" s="242" t="s">
        <v>2340</v>
      </c>
      <c r="R1832" s="219">
        <f t="shared" si="28"/>
        <v>117894</v>
      </c>
    </row>
    <row r="1833" spans="1:18">
      <c r="A1833" s="208">
        <v>19002702</v>
      </c>
      <c r="B1833" s="209">
        <v>20002832</v>
      </c>
      <c r="C1833" s="210"/>
      <c r="D1833" s="210"/>
      <c r="E1833" s="251" t="s">
        <v>2147</v>
      </c>
      <c r="F1833" s="251" t="s">
        <v>2766</v>
      </c>
      <c r="G1833" s="231" t="s">
        <v>2149</v>
      </c>
      <c r="H1833" s="249" t="s">
        <v>2584</v>
      </c>
      <c r="I1833" s="232" t="s">
        <v>2585</v>
      </c>
      <c r="J1833" s="233" t="s">
        <v>2589</v>
      </c>
      <c r="K1833" s="212" t="s">
        <v>3074</v>
      </c>
      <c r="L1833" s="214" t="s">
        <v>2587</v>
      </c>
      <c r="M1833" s="215">
        <v>485535</v>
      </c>
      <c r="N1833" s="216">
        <v>522753</v>
      </c>
      <c r="O1833" s="217"/>
      <c r="P1833" s="217"/>
      <c r="Q1833" s="242" t="s">
        <v>2340</v>
      </c>
      <c r="R1833" s="219">
        <f t="shared" si="28"/>
        <v>212211</v>
      </c>
    </row>
    <row r="1834" spans="1:18">
      <c r="A1834" s="208">
        <v>19002703</v>
      </c>
      <c r="B1834" s="209">
        <v>20002833</v>
      </c>
      <c r="C1834" s="210"/>
      <c r="D1834" s="210"/>
      <c r="E1834" s="251" t="s">
        <v>2147</v>
      </c>
      <c r="F1834" s="251" t="s">
        <v>2766</v>
      </c>
      <c r="G1834" s="231" t="s">
        <v>2149</v>
      </c>
      <c r="H1834" s="249" t="s">
        <v>2584</v>
      </c>
      <c r="I1834" s="232" t="s">
        <v>2585</v>
      </c>
      <c r="J1834" s="233" t="s">
        <v>97</v>
      </c>
      <c r="K1834" s="212" t="s">
        <v>3075</v>
      </c>
      <c r="L1834" s="214" t="s">
        <v>2587</v>
      </c>
      <c r="M1834" s="215">
        <v>377637</v>
      </c>
      <c r="N1834" s="216">
        <v>406583</v>
      </c>
      <c r="O1834" s="217"/>
      <c r="P1834" s="217"/>
      <c r="Q1834" s="242" t="s">
        <v>2340</v>
      </c>
      <c r="R1834" s="219">
        <f t="shared" si="28"/>
        <v>165052</v>
      </c>
    </row>
    <row r="1835" spans="1:18">
      <c r="A1835" s="208">
        <v>19002704</v>
      </c>
      <c r="B1835" s="209">
        <v>20002834</v>
      </c>
      <c r="C1835" s="210"/>
      <c r="D1835" s="210"/>
      <c r="E1835" s="251" t="s">
        <v>2147</v>
      </c>
      <c r="F1835" s="251" t="s">
        <v>2766</v>
      </c>
      <c r="G1835" s="231" t="s">
        <v>2149</v>
      </c>
      <c r="H1835" s="231" t="s">
        <v>2584</v>
      </c>
      <c r="I1835" s="232" t="s">
        <v>2585</v>
      </c>
      <c r="J1835" s="233" t="s">
        <v>2592</v>
      </c>
      <c r="K1835" s="212" t="s">
        <v>3076</v>
      </c>
      <c r="L1835" s="214" t="s">
        <v>2587</v>
      </c>
      <c r="M1835" s="215">
        <v>107892</v>
      </c>
      <c r="N1835" s="216">
        <v>116163</v>
      </c>
      <c r="O1835" s="217"/>
      <c r="P1835" s="217"/>
      <c r="Q1835" s="242" t="s">
        <v>2340</v>
      </c>
      <c r="R1835" s="219">
        <f t="shared" si="28"/>
        <v>47156</v>
      </c>
    </row>
    <row r="1836" spans="1:18">
      <c r="A1836" s="208">
        <v>19002705</v>
      </c>
      <c r="B1836" s="209">
        <v>20002835</v>
      </c>
      <c r="C1836" s="210"/>
      <c r="D1836" s="210"/>
      <c r="E1836" s="251" t="s">
        <v>2147</v>
      </c>
      <c r="F1836" s="251" t="s">
        <v>2766</v>
      </c>
      <c r="G1836" s="231" t="s">
        <v>2149</v>
      </c>
      <c r="H1836" s="231" t="s">
        <v>2584</v>
      </c>
      <c r="I1836" s="232" t="s">
        <v>2594</v>
      </c>
      <c r="J1836" s="233" t="s">
        <v>2152</v>
      </c>
      <c r="K1836" s="212" t="s">
        <v>3077</v>
      </c>
      <c r="L1836" s="214" t="s">
        <v>2587</v>
      </c>
      <c r="M1836" s="215">
        <v>583465</v>
      </c>
      <c r="N1836" s="216">
        <v>623490</v>
      </c>
      <c r="O1836" s="217"/>
      <c r="P1836" s="217"/>
      <c r="Q1836" s="242" t="s">
        <v>2340</v>
      </c>
      <c r="R1836" s="219">
        <f t="shared" si="28"/>
        <v>253105</v>
      </c>
    </row>
    <row r="1837" spans="1:18">
      <c r="A1837" s="208">
        <v>19002706</v>
      </c>
      <c r="B1837" s="209">
        <v>20002836</v>
      </c>
      <c r="C1837" s="210"/>
      <c r="D1837" s="210"/>
      <c r="E1837" s="251" t="s">
        <v>2147</v>
      </c>
      <c r="F1837" s="251" t="s">
        <v>2766</v>
      </c>
      <c r="G1837" s="231" t="s">
        <v>2149</v>
      </c>
      <c r="H1837" s="231" t="s">
        <v>2584</v>
      </c>
      <c r="I1837" s="232" t="s">
        <v>2594</v>
      </c>
      <c r="J1837" s="233" t="s">
        <v>2466</v>
      </c>
      <c r="K1837" s="212" t="s">
        <v>3078</v>
      </c>
      <c r="L1837" s="214" t="s">
        <v>2587</v>
      </c>
      <c r="M1837" s="215">
        <v>291728</v>
      </c>
      <c r="N1837" s="216">
        <v>311742</v>
      </c>
      <c r="O1837" s="217"/>
      <c r="P1837" s="217"/>
      <c r="Q1837" s="242" t="s">
        <v>2340</v>
      </c>
      <c r="R1837" s="219">
        <f t="shared" si="28"/>
        <v>126551</v>
      </c>
    </row>
    <row r="1838" spans="1:18">
      <c r="A1838" s="208">
        <v>19002707</v>
      </c>
      <c r="B1838" s="209">
        <v>20002837</v>
      </c>
      <c r="C1838" s="210"/>
      <c r="D1838" s="210"/>
      <c r="E1838" s="251" t="s">
        <v>2147</v>
      </c>
      <c r="F1838" s="251" t="s">
        <v>2766</v>
      </c>
      <c r="G1838" s="231" t="s">
        <v>2149</v>
      </c>
      <c r="H1838" s="231" t="s">
        <v>2584</v>
      </c>
      <c r="I1838" s="232" t="s">
        <v>2594</v>
      </c>
      <c r="J1838" s="233" t="s">
        <v>2589</v>
      </c>
      <c r="K1838" s="212" t="s">
        <v>3079</v>
      </c>
      <c r="L1838" s="214" t="s">
        <v>2587</v>
      </c>
      <c r="M1838" s="215">
        <v>466774</v>
      </c>
      <c r="N1838" s="216">
        <v>498794</v>
      </c>
      <c r="O1838" s="217"/>
      <c r="P1838" s="217"/>
      <c r="Q1838" s="242" t="s">
        <v>2340</v>
      </c>
      <c r="R1838" s="219">
        <f t="shared" si="28"/>
        <v>202485</v>
      </c>
    </row>
    <row r="1839" spans="1:18">
      <c r="A1839" s="208">
        <v>19002708</v>
      </c>
      <c r="B1839" s="209">
        <v>20002838</v>
      </c>
      <c r="C1839" s="210"/>
      <c r="D1839" s="210"/>
      <c r="E1839" s="251" t="s">
        <v>2147</v>
      </c>
      <c r="F1839" s="251" t="s">
        <v>2766</v>
      </c>
      <c r="G1839" s="231" t="s">
        <v>2149</v>
      </c>
      <c r="H1839" s="231" t="s">
        <v>2584</v>
      </c>
      <c r="I1839" s="232" t="s">
        <v>2594</v>
      </c>
      <c r="J1839" s="233" t="s">
        <v>97</v>
      </c>
      <c r="K1839" s="212" t="s">
        <v>3080</v>
      </c>
      <c r="L1839" s="214" t="s">
        <v>2587</v>
      </c>
      <c r="M1839" s="215">
        <v>408425</v>
      </c>
      <c r="N1839" s="216">
        <v>436443</v>
      </c>
      <c r="O1839" s="217"/>
      <c r="P1839" s="217"/>
      <c r="Q1839" s="242" t="s">
        <v>2340</v>
      </c>
      <c r="R1839" s="219">
        <f t="shared" si="28"/>
        <v>177174</v>
      </c>
    </row>
    <row r="1840" spans="1:18">
      <c r="A1840" s="208">
        <v>19002709</v>
      </c>
      <c r="B1840" s="209">
        <v>20002839</v>
      </c>
      <c r="C1840" s="210"/>
      <c r="D1840" s="210"/>
      <c r="E1840" s="251" t="s">
        <v>2147</v>
      </c>
      <c r="F1840" s="251" t="s">
        <v>2766</v>
      </c>
      <c r="G1840" s="231" t="s">
        <v>2599</v>
      </c>
      <c r="H1840" s="231" t="s">
        <v>2600</v>
      </c>
      <c r="I1840" s="232" t="s">
        <v>2601</v>
      </c>
      <c r="J1840" s="233" t="s">
        <v>2602</v>
      </c>
      <c r="K1840" s="212" t="s">
        <v>3081</v>
      </c>
      <c r="L1840" s="214" t="s">
        <v>2587</v>
      </c>
      <c r="M1840" s="215">
        <v>351820</v>
      </c>
      <c r="N1840" s="216">
        <v>381201</v>
      </c>
      <c r="O1840" s="217"/>
      <c r="P1840" s="217"/>
      <c r="Q1840" s="242" t="s">
        <v>2340</v>
      </c>
      <c r="R1840" s="219">
        <f t="shared" si="28"/>
        <v>154748</v>
      </c>
    </row>
    <row r="1841" spans="1:18">
      <c r="A1841" s="208">
        <v>19002710</v>
      </c>
      <c r="B1841" s="209">
        <v>20002840</v>
      </c>
      <c r="C1841" s="210"/>
      <c r="D1841" s="210"/>
      <c r="E1841" s="251" t="s">
        <v>2147</v>
      </c>
      <c r="F1841" s="251" t="s">
        <v>2766</v>
      </c>
      <c r="G1841" s="231" t="s">
        <v>2599</v>
      </c>
      <c r="H1841" s="231" t="s">
        <v>2600</v>
      </c>
      <c r="I1841" s="232" t="s">
        <v>2601</v>
      </c>
      <c r="J1841" s="233" t="s">
        <v>2604</v>
      </c>
      <c r="K1841" s="212" t="s">
        <v>3082</v>
      </c>
      <c r="L1841" s="214" t="s">
        <v>2587</v>
      </c>
      <c r="M1841" s="215">
        <v>374531</v>
      </c>
      <c r="N1841" s="216">
        <v>405794</v>
      </c>
      <c r="O1841" s="217"/>
      <c r="P1841" s="217"/>
      <c r="Q1841" s="242" t="s">
        <v>2340</v>
      </c>
      <c r="R1841" s="219">
        <f t="shared" si="28"/>
        <v>164732</v>
      </c>
    </row>
    <row r="1842" spans="1:18">
      <c r="A1842" s="208">
        <v>19002711</v>
      </c>
      <c r="B1842" s="209">
        <v>20002841</v>
      </c>
      <c r="C1842" s="210"/>
      <c r="D1842" s="210"/>
      <c r="E1842" s="251" t="s">
        <v>2147</v>
      </c>
      <c r="F1842" s="251" t="s">
        <v>2766</v>
      </c>
      <c r="G1842" s="231" t="s">
        <v>2599</v>
      </c>
      <c r="H1842" s="231" t="s">
        <v>2600</v>
      </c>
      <c r="I1842" s="232" t="s">
        <v>2601</v>
      </c>
      <c r="J1842" s="233" t="s">
        <v>2606</v>
      </c>
      <c r="K1842" s="212" t="s">
        <v>3083</v>
      </c>
      <c r="L1842" s="214" t="s">
        <v>2587</v>
      </c>
      <c r="M1842" s="215">
        <v>399479</v>
      </c>
      <c r="N1842" s="216">
        <v>432849</v>
      </c>
      <c r="O1842" s="217"/>
      <c r="P1842" s="217"/>
      <c r="Q1842" s="242" t="s">
        <v>2340</v>
      </c>
      <c r="R1842" s="219">
        <f t="shared" si="28"/>
        <v>175715</v>
      </c>
    </row>
    <row r="1843" spans="1:18">
      <c r="A1843" s="208">
        <v>19002712</v>
      </c>
      <c r="B1843" s="209">
        <v>20002842</v>
      </c>
      <c r="C1843" s="210"/>
      <c r="D1843" s="210"/>
      <c r="E1843" s="251" t="s">
        <v>2147</v>
      </c>
      <c r="F1843" s="251" t="s">
        <v>2766</v>
      </c>
      <c r="G1843" s="231" t="s">
        <v>2599</v>
      </c>
      <c r="H1843" s="231" t="s">
        <v>2608</v>
      </c>
      <c r="I1843" s="232" t="s">
        <v>2609</v>
      </c>
      <c r="J1843" s="233" t="s">
        <v>2610</v>
      </c>
      <c r="K1843" s="212" t="s">
        <v>3084</v>
      </c>
      <c r="L1843" s="214" t="s">
        <v>2612</v>
      </c>
      <c r="M1843" s="215">
        <v>98080</v>
      </c>
      <c r="N1843" s="216">
        <v>103227</v>
      </c>
      <c r="O1843" s="217"/>
      <c r="P1843" s="217"/>
      <c r="Q1843" s="242" t="s">
        <v>2340</v>
      </c>
      <c r="R1843" s="219">
        <f t="shared" si="28"/>
        <v>41905</v>
      </c>
    </row>
    <row r="1844" spans="1:18">
      <c r="A1844" s="208">
        <v>19002713</v>
      </c>
      <c r="B1844" s="209">
        <v>20002843</v>
      </c>
      <c r="C1844" s="210"/>
      <c r="D1844" s="210"/>
      <c r="E1844" s="251" t="s">
        <v>2147</v>
      </c>
      <c r="F1844" s="251" t="s">
        <v>2766</v>
      </c>
      <c r="G1844" s="231" t="s">
        <v>2599</v>
      </c>
      <c r="H1844" s="231" t="s">
        <v>2608</v>
      </c>
      <c r="I1844" s="236" t="s">
        <v>2609</v>
      </c>
      <c r="J1844" s="232" t="s">
        <v>2613</v>
      </c>
      <c r="K1844" s="212" t="s">
        <v>3085</v>
      </c>
      <c r="L1844" s="214" t="s">
        <v>2612</v>
      </c>
      <c r="M1844" s="215">
        <v>71331</v>
      </c>
      <c r="N1844" s="216">
        <v>75074</v>
      </c>
      <c r="O1844" s="217"/>
      <c r="P1844" s="217"/>
      <c r="Q1844" s="242" t="s">
        <v>2340</v>
      </c>
      <c r="R1844" s="219">
        <f t="shared" si="28"/>
        <v>30476</v>
      </c>
    </row>
    <row r="1845" spans="1:18">
      <c r="A1845" s="208">
        <v>19002714</v>
      </c>
      <c r="B1845" s="209">
        <v>20002844</v>
      </c>
      <c r="C1845" s="210"/>
      <c r="D1845" s="210"/>
      <c r="E1845" s="251" t="s">
        <v>2147</v>
      </c>
      <c r="F1845" s="251" t="s">
        <v>2766</v>
      </c>
      <c r="G1845" s="231" t="s">
        <v>2599</v>
      </c>
      <c r="H1845" s="231" t="s">
        <v>2608</v>
      </c>
      <c r="I1845" s="236" t="s">
        <v>2609</v>
      </c>
      <c r="J1845" s="232" t="s">
        <v>2615</v>
      </c>
      <c r="K1845" s="212" t="s">
        <v>3086</v>
      </c>
      <c r="L1845" s="214" t="s">
        <v>2612</v>
      </c>
      <c r="M1845" s="215">
        <v>53495</v>
      </c>
      <c r="N1845" s="216">
        <v>56304</v>
      </c>
      <c r="O1845" s="217"/>
      <c r="P1845" s="217"/>
      <c r="Q1845" s="242" t="s">
        <v>2340</v>
      </c>
      <c r="R1845" s="219">
        <f t="shared" si="28"/>
        <v>22856</v>
      </c>
    </row>
    <row r="1846" spans="1:18">
      <c r="A1846" s="208">
        <v>19002715</v>
      </c>
      <c r="B1846" s="209">
        <v>20002845</v>
      </c>
      <c r="C1846" s="210"/>
      <c r="D1846" s="210"/>
      <c r="E1846" s="251" t="s">
        <v>2147</v>
      </c>
      <c r="F1846" s="251" t="s">
        <v>2766</v>
      </c>
      <c r="G1846" s="231" t="s">
        <v>2599</v>
      </c>
      <c r="H1846" s="231" t="s">
        <v>2608</v>
      </c>
      <c r="I1846" s="236" t="s">
        <v>2609</v>
      </c>
      <c r="J1846" s="232" t="s">
        <v>2617</v>
      </c>
      <c r="K1846" s="212" t="s">
        <v>3087</v>
      </c>
      <c r="L1846" s="214" t="s">
        <v>2612</v>
      </c>
      <c r="M1846" s="215">
        <v>24067</v>
      </c>
      <c r="N1846" s="216">
        <v>25203</v>
      </c>
      <c r="O1846" s="217"/>
      <c r="P1846" s="217"/>
      <c r="Q1846" s="242" t="s">
        <v>2340</v>
      </c>
      <c r="R1846" s="219">
        <f t="shared" si="28"/>
        <v>10231</v>
      </c>
    </row>
    <row r="1847" spans="1:18">
      <c r="A1847" s="208">
        <v>19002716</v>
      </c>
      <c r="B1847" s="209">
        <v>20002846</v>
      </c>
      <c r="C1847" s="210"/>
      <c r="D1847" s="210"/>
      <c r="E1847" s="251" t="s">
        <v>2147</v>
      </c>
      <c r="F1847" s="251" t="s">
        <v>2766</v>
      </c>
      <c r="G1847" s="231" t="s">
        <v>2599</v>
      </c>
      <c r="H1847" s="231" t="s">
        <v>2608</v>
      </c>
      <c r="I1847" s="232" t="s">
        <v>2619</v>
      </c>
      <c r="J1847" s="233" t="s">
        <v>2610</v>
      </c>
      <c r="K1847" s="212" t="s">
        <v>3088</v>
      </c>
      <c r="L1847" s="214" t="s">
        <v>2612</v>
      </c>
      <c r="M1847" s="215">
        <v>312082</v>
      </c>
      <c r="N1847" s="216">
        <v>328466</v>
      </c>
      <c r="O1847" s="217"/>
      <c r="P1847" s="217"/>
      <c r="Q1847" s="242" t="s">
        <v>2340</v>
      </c>
      <c r="R1847" s="219">
        <f t="shared" si="28"/>
        <v>133340</v>
      </c>
    </row>
    <row r="1848" spans="1:18">
      <c r="A1848" s="208">
        <v>19002717</v>
      </c>
      <c r="B1848" s="209">
        <v>20002847</v>
      </c>
      <c r="C1848" s="210"/>
      <c r="D1848" s="210"/>
      <c r="E1848" s="251" t="s">
        <v>2147</v>
      </c>
      <c r="F1848" s="251" t="s">
        <v>2766</v>
      </c>
      <c r="G1848" s="231" t="s">
        <v>2599</v>
      </c>
      <c r="H1848" s="231" t="s">
        <v>2608</v>
      </c>
      <c r="I1848" s="232" t="s">
        <v>2619</v>
      </c>
      <c r="J1848" s="233" t="s">
        <v>2613</v>
      </c>
      <c r="K1848" s="212" t="s">
        <v>3089</v>
      </c>
      <c r="L1848" s="214" t="s">
        <v>2612</v>
      </c>
      <c r="M1848" s="215">
        <v>222917</v>
      </c>
      <c r="N1848" s="216">
        <v>234620</v>
      </c>
      <c r="O1848" s="217"/>
      <c r="P1848" s="217"/>
      <c r="Q1848" s="242" t="s">
        <v>2340</v>
      </c>
      <c r="R1848" s="219">
        <f t="shared" si="28"/>
        <v>95243</v>
      </c>
    </row>
    <row r="1849" spans="1:18">
      <c r="A1849" s="208">
        <v>19002718</v>
      </c>
      <c r="B1849" s="209">
        <v>20002848</v>
      </c>
      <c r="C1849" s="210"/>
      <c r="D1849" s="210"/>
      <c r="E1849" s="251" t="s">
        <v>2147</v>
      </c>
      <c r="F1849" s="251" t="s">
        <v>2766</v>
      </c>
      <c r="G1849" s="231" t="s">
        <v>2599</v>
      </c>
      <c r="H1849" s="231" t="s">
        <v>2608</v>
      </c>
      <c r="I1849" s="232" t="s">
        <v>2619</v>
      </c>
      <c r="J1849" s="233" t="s">
        <v>2615</v>
      </c>
      <c r="K1849" s="212" t="s">
        <v>3090</v>
      </c>
      <c r="L1849" s="214" t="s">
        <v>2612</v>
      </c>
      <c r="M1849" s="215">
        <v>208641</v>
      </c>
      <c r="N1849" s="216">
        <v>219342</v>
      </c>
      <c r="O1849" s="217"/>
      <c r="P1849" s="217"/>
      <c r="Q1849" s="242" t="s">
        <v>2340</v>
      </c>
      <c r="R1849" s="219">
        <f t="shared" si="28"/>
        <v>89041</v>
      </c>
    </row>
    <row r="1850" spans="1:18">
      <c r="A1850" s="208">
        <v>19002719</v>
      </c>
      <c r="B1850" s="209">
        <v>20002849</v>
      </c>
      <c r="C1850" s="210"/>
      <c r="D1850" s="210"/>
      <c r="E1850" s="251" t="s">
        <v>2147</v>
      </c>
      <c r="F1850" s="251" t="s">
        <v>2766</v>
      </c>
      <c r="G1850" s="231" t="s">
        <v>2599</v>
      </c>
      <c r="H1850" s="231" t="s">
        <v>2608</v>
      </c>
      <c r="I1850" s="232" t="s">
        <v>2619</v>
      </c>
      <c r="J1850" s="233" t="s">
        <v>2617</v>
      </c>
      <c r="K1850" s="212" t="s">
        <v>3091</v>
      </c>
      <c r="L1850" s="214" t="s">
        <v>2612</v>
      </c>
      <c r="M1850" s="215">
        <v>172974</v>
      </c>
      <c r="N1850" s="216">
        <v>181805</v>
      </c>
      <c r="O1850" s="217"/>
      <c r="P1850" s="217"/>
      <c r="Q1850" s="242" t="s">
        <v>2340</v>
      </c>
      <c r="R1850" s="219">
        <f t="shared" si="28"/>
        <v>73803</v>
      </c>
    </row>
    <row r="1851" spans="1:18">
      <c r="A1851" s="208">
        <v>19002720</v>
      </c>
      <c r="B1851" s="209">
        <v>20002850</v>
      </c>
      <c r="C1851" s="210"/>
      <c r="D1851" s="210"/>
      <c r="E1851" s="251" t="s">
        <v>2147</v>
      </c>
      <c r="F1851" s="251" t="s">
        <v>2766</v>
      </c>
      <c r="G1851" s="231" t="s">
        <v>2599</v>
      </c>
      <c r="H1851" s="231" t="s">
        <v>2624</v>
      </c>
      <c r="I1851" s="232" t="s">
        <v>2625</v>
      </c>
      <c r="J1851" s="233" t="s">
        <v>2610</v>
      </c>
      <c r="K1851" s="212" t="s">
        <v>3092</v>
      </c>
      <c r="L1851" s="214" t="s">
        <v>2612</v>
      </c>
      <c r="M1851" s="215">
        <v>124828</v>
      </c>
      <c r="N1851" s="216">
        <v>131384</v>
      </c>
      <c r="O1851" s="217"/>
      <c r="P1851" s="217"/>
      <c r="Q1851" s="242" t="s">
        <v>2340</v>
      </c>
      <c r="R1851" s="219">
        <f t="shared" si="28"/>
        <v>53335</v>
      </c>
    </row>
    <row r="1852" spans="1:18">
      <c r="A1852" s="208">
        <v>19002721</v>
      </c>
      <c r="B1852" s="209">
        <v>20002851</v>
      </c>
      <c r="C1852" s="210"/>
      <c r="D1852" s="210"/>
      <c r="E1852" s="251" t="s">
        <v>2147</v>
      </c>
      <c r="F1852" s="251" t="s">
        <v>2766</v>
      </c>
      <c r="G1852" s="231" t="s">
        <v>2599</v>
      </c>
      <c r="H1852" s="231" t="s">
        <v>2627</v>
      </c>
      <c r="I1852" s="232" t="s">
        <v>2625</v>
      </c>
      <c r="J1852" s="233" t="s">
        <v>2628</v>
      </c>
      <c r="K1852" s="212" t="s">
        <v>3093</v>
      </c>
      <c r="L1852" s="214" t="s">
        <v>2612</v>
      </c>
      <c r="M1852" s="215">
        <v>98961</v>
      </c>
      <c r="N1852" s="216">
        <v>103776</v>
      </c>
      <c r="O1852" s="217"/>
      <c r="P1852" s="217"/>
      <c r="Q1852" s="242" t="s">
        <v>2340</v>
      </c>
      <c r="R1852" s="219">
        <f t="shared" si="28"/>
        <v>42127</v>
      </c>
    </row>
    <row r="1853" spans="1:18">
      <c r="A1853" s="208">
        <v>19002722</v>
      </c>
      <c r="B1853" s="209">
        <v>20002852</v>
      </c>
      <c r="C1853" s="210"/>
      <c r="D1853" s="210"/>
      <c r="E1853" s="251" t="s">
        <v>2147</v>
      </c>
      <c r="F1853" s="251" t="s">
        <v>2766</v>
      </c>
      <c r="G1853" s="231" t="s">
        <v>2599</v>
      </c>
      <c r="H1853" s="231" t="s">
        <v>2630</v>
      </c>
      <c r="I1853" s="232" t="s">
        <v>2625</v>
      </c>
      <c r="J1853" s="233" t="s">
        <v>2617</v>
      </c>
      <c r="K1853" s="212" t="s">
        <v>3094</v>
      </c>
      <c r="L1853" s="214" t="s">
        <v>2612</v>
      </c>
      <c r="M1853" s="215">
        <v>65972</v>
      </c>
      <c r="N1853" s="216">
        <v>69183</v>
      </c>
      <c r="O1853" s="217"/>
      <c r="P1853" s="217"/>
      <c r="Q1853" s="242" t="s">
        <v>2340</v>
      </c>
      <c r="R1853" s="219">
        <f t="shared" si="28"/>
        <v>28084</v>
      </c>
    </row>
    <row r="1854" spans="1:18">
      <c r="A1854" s="208">
        <v>19002723</v>
      </c>
      <c r="B1854" s="209">
        <v>20002853</v>
      </c>
      <c r="C1854" s="210"/>
      <c r="D1854" s="210"/>
      <c r="E1854" s="251" t="s">
        <v>2147</v>
      </c>
      <c r="F1854" s="251" t="s">
        <v>2766</v>
      </c>
      <c r="G1854" s="231" t="s">
        <v>2599</v>
      </c>
      <c r="H1854" s="231" t="s">
        <v>2630</v>
      </c>
      <c r="I1854" s="232" t="s">
        <v>2632</v>
      </c>
      <c r="J1854" s="233" t="s">
        <v>2624</v>
      </c>
      <c r="K1854" s="212" t="s">
        <v>3095</v>
      </c>
      <c r="L1854" s="214" t="s">
        <v>2634</v>
      </c>
      <c r="M1854" s="215">
        <v>454750</v>
      </c>
      <c r="N1854" s="216">
        <v>478625</v>
      </c>
      <c r="O1854" s="217"/>
      <c r="P1854" s="217"/>
      <c r="Q1854" s="242" t="s">
        <v>2340</v>
      </c>
      <c r="R1854" s="219">
        <f t="shared" si="28"/>
        <v>194297</v>
      </c>
    </row>
    <row r="1855" spans="1:18">
      <c r="A1855" s="208">
        <v>19002724</v>
      </c>
      <c r="B1855" s="209">
        <v>20002854</v>
      </c>
      <c r="C1855" s="210"/>
      <c r="D1855" s="210"/>
      <c r="E1855" s="251" t="s">
        <v>2147</v>
      </c>
      <c r="F1855" s="251" t="s">
        <v>2766</v>
      </c>
      <c r="G1855" s="231" t="s">
        <v>2599</v>
      </c>
      <c r="H1855" s="231" t="s">
        <v>2630</v>
      </c>
      <c r="I1855" s="232" t="s">
        <v>2627</v>
      </c>
      <c r="J1855" s="233" t="s">
        <v>2624</v>
      </c>
      <c r="K1855" s="212" t="s">
        <v>3096</v>
      </c>
      <c r="L1855" s="214" t="s">
        <v>2634</v>
      </c>
      <c r="M1855" s="215">
        <v>693821</v>
      </c>
      <c r="N1855" s="216">
        <v>733842</v>
      </c>
      <c r="O1855" s="217"/>
      <c r="P1855" s="217"/>
      <c r="Q1855" s="242" t="s">
        <v>2340</v>
      </c>
      <c r="R1855" s="219">
        <f t="shared" si="28"/>
        <v>297903</v>
      </c>
    </row>
    <row r="1856" spans="1:18">
      <c r="A1856" s="208">
        <v>19002725</v>
      </c>
      <c r="B1856" s="209">
        <v>20002855</v>
      </c>
      <c r="C1856" s="210"/>
      <c r="D1856" s="210"/>
      <c r="E1856" s="251" t="s">
        <v>2147</v>
      </c>
      <c r="F1856" s="251" t="s">
        <v>2766</v>
      </c>
      <c r="G1856" s="231" t="s">
        <v>2599</v>
      </c>
      <c r="H1856" s="231" t="s">
        <v>2636</v>
      </c>
      <c r="I1856" s="232" t="s">
        <v>2637</v>
      </c>
      <c r="J1856" s="233" t="s">
        <v>2638</v>
      </c>
      <c r="K1856" s="212" t="s">
        <v>3097</v>
      </c>
      <c r="L1856" s="214" t="s">
        <v>2612</v>
      </c>
      <c r="M1856" s="215">
        <v>128387</v>
      </c>
      <c r="N1856" s="216">
        <v>134877</v>
      </c>
      <c r="O1856" s="217"/>
      <c r="P1856" s="217"/>
      <c r="Q1856" s="242" t="s">
        <v>2340</v>
      </c>
      <c r="R1856" s="219">
        <f t="shared" si="28"/>
        <v>54753</v>
      </c>
    </row>
    <row r="1857" spans="1:18">
      <c r="A1857" s="208">
        <v>19002726</v>
      </c>
      <c r="B1857" s="209">
        <v>20002856</v>
      </c>
      <c r="C1857" s="210"/>
      <c r="D1857" s="210"/>
      <c r="E1857" s="251" t="s">
        <v>2147</v>
      </c>
      <c r="F1857" s="251" t="s">
        <v>2766</v>
      </c>
      <c r="G1857" s="231" t="s">
        <v>2599</v>
      </c>
      <c r="H1857" s="231" t="s">
        <v>2636</v>
      </c>
      <c r="I1857" s="232" t="s">
        <v>2637</v>
      </c>
      <c r="J1857" s="233" t="s">
        <v>2640</v>
      </c>
      <c r="K1857" s="212" t="s">
        <v>3098</v>
      </c>
      <c r="L1857" s="214" t="s">
        <v>2612</v>
      </c>
      <c r="M1857" s="215">
        <v>98080</v>
      </c>
      <c r="N1857" s="216">
        <v>103227</v>
      </c>
      <c r="O1857" s="217"/>
      <c r="P1857" s="217"/>
      <c r="Q1857" s="242" t="s">
        <v>2340</v>
      </c>
      <c r="R1857" s="219">
        <f t="shared" si="28"/>
        <v>41905</v>
      </c>
    </row>
    <row r="1858" spans="1:18">
      <c r="A1858" s="208">
        <v>19002727</v>
      </c>
      <c r="B1858" s="209">
        <v>20002857</v>
      </c>
      <c r="C1858" s="210"/>
      <c r="D1858" s="210"/>
      <c r="E1858" s="251" t="s">
        <v>2147</v>
      </c>
      <c r="F1858" s="251" t="s">
        <v>2766</v>
      </c>
      <c r="G1858" s="231" t="s">
        <v>2599</v>
      </c>
      <c r="H1858" s="231" t="s">
        <v>2636</v>
      </c>
      <c r="I1858" s="232" t="s">
        <v>2637</v>
      </c>
      <c r="J1858" s="233" t="s">
        <v>2642</v>
      </c>
      <c r="K1858" s="212" t="s">
        <v>3099</v>
      </c>
      <c r="L1858" s="214" t="s">
        <v>2612</v>
      </c>
      <c r="M1858" s="215">
        <v>196164</v>
      </c>
      <c r="N1858" s="216">
        <v>206465</v>
      </c>
      <c r="O1858" s="217"/>
      <c r="P1858" s="217"/>
      <c r="Q1858" s="242" t="s">
        <v>2340</v>
      </c>
      <c r="R1858" s="219">
        <f t="shared" si="28"/>
        <v>83814</v>
      </c>
    </row>
    <row r="1859" spans="1:18">
      <c r="A1859" s="208">
        <v>19002728</v>
      </c>
      <c r="B1859" s="209">
        <v>20002858</v>
      </c>
      <c r="C1859" s="210"/>
      <c r="D1859" s="210"/>
      <c r="E1859" s="251" t="s">
        <v>2147</v>
      </c>
      <c r="F1859" s="251" t="s">
        <v>2766</v>
      </c>
      <c r="G1859" s="231" t="s">
        <v>2599</v>
      </c>
      <c r="H1859" s="231" t="s">
        <v>2645</v>
      </c>
      <c r="I1859" s="232" t="s">
        <v>2636</v>
      </c>
      <c r="J1859" s="233" t="s">
        <v>2646</v>
      </c>
      <c r="K1859" s="212" t="s">
        <v>3100</v>
      </c>
      <c r="L1859" s="214" t="s">
        <v>2652</v>
      </c>
      <c r="M1859" s="215">
        <v>57433</v>
      </c>
      <c r="N1859" s="216">
        <v>61985</v>
      </c>
      <c r="O1859" s="217"/>
      <c r="P1859" s="217"/>
      <c r="Q1859" s="242" t="s">
        <v>2340</v>
      </c>
      <c r="R1859" s="219">
        <f t="shared" ref="R1859:R1922" si="29">IF(Q1859="유지보수",INT(N1859*$T$2*$T$3),IF(Q1859="단순정비",INT(N1859*$T$2*$T$4),IF(Q1859="지장전주",INT(N1859*$T$2*$T$5),"")))</f>
        <v>25162</v>
      </c>
    </row>
    <row r="1860" spans="1:18">
      <c r="A1860" s="208">
        <v>19002729</v>
      </c>
      <c r="B1860" s="209">
        <v>20002859</v>
      </c>
      <c r="C1860" s="210"/>
      <c r="D1860" s="210"/>
      <c r="E1860" s="251" t="s">
        <v>2147</v>
      </c>
      <c r="F1860" s="251" t="s">
        <v>2766</v>
      </c>
      <c r="G1860" s="231" t="s">
        <v>2599</v>
      </c>
      <c r="H1860" s="231" t="s">
        <v>2645</v>
      </c>
      <c r="I1860" s="232" t="s">
        <v>2636</v>
      </c>
      <c r="J1860" s="233" t="s">
        <v>2466</v>
      </c>
      <c r="K1860" s="212" t="s">
        <v>3101</v>
      </c>
      <c r="L1860" s="214" t="s">
        <v>2652</v>
      </c>
      <c r="M1860" s="215">
        <v>28714</v>
      </c>
      <c r="N1860" s="216">
        <v>30989</v>
      </c>
      <c r="O1860" s="217"/>
      <c r="P1860" s="217"/>
      <c r="Q1860" s="242" t="s">
        <v>2340</v>
      </c>
      <c r="R1860" s="219">
        <f t="shared" si="29"/>
        <v>12579</v>
      </c>
    </row>
    <row r="1861" spans="1:18">
      <c r="A1861" s="208">
        <v>19002730</v>
      </c>
      <c r="B1861" s="209">
        <v>20002860</v>
      </c>
      <c r="C1861" s="210"/>
      <c r="D1861" s="210"/>
      <c r="E1861" s="251" t="s">
        <v>2147</v>
      </c>
      <c r="F1861" s="251" t="s">
        <v>2766</v>
      </c>
      <c r="G1861" s="231" t="s">
        <v>2599</v>
      </c>
      <c r="H1861" s="231" t="s">
        <v>2645</v>
      </c>
      <c r="I1861" s="232" t="s">
        <v>2636</v>
      </c>
      <c r="J1861" s="233" t="s">
        <v>2650</v>
      </c>
      <c r="K1861" s="212" t="s">
        <v>3102</v>
      </c>
      <c r="L1861" s="214" t="s">
        <v>2652</v>
      </c>
      <c r="M1861" s="215">
        <v>45945</v>
      </c>
      <c r="N1861" s="216">
        <v>49587</v>
      </c>
      <c r="O1861" s="217"/>
      <c r="P1861" s="217"/>
      <c r="Q1861" s="242" t="s">
        <v>2340</v>
      </c>
      <c r="R1861" s="219">
        <f t="shared" si="29"/>
        <v>20129</v>
      </c>
    </row>
    <row r="1862" spans="1:18">
      <c r="A1862" s="208">
        <v>19002731</v>
      </c>
      <c r="B1862" s="209">
        <v>20002861</v>
      </c>
      <c r="C1862" s="210"/>
      <c r="D1862" s="210"/>
      <c r="E1862" s="251" t="s">
        <v>2147</v>
      </c>
      <c r="F1862" s="251" t="s">
        <v>2766</v>
      </c>
      <c r="G1862" s="231" t="s">
        <v>2599</v>
      </c>
      <c r="H1862" s="231" t="s">
        <v>2653</v>
      </c>
      <c r="I1862" s="232" t="s">
        <v>2645</v>
      </c>
      <c r="J1862" s="233" t="s">
        <v>2646</v>
      </c>
      <c r="K1862" s="212" t="s">
        <v>3103</v>
      </c>
      <c r="L1862" s="214" t="s">
        <v>173</v>
      </c>
      <c r="M1862" s="215">
        <v>146782</v>
      </c>
      <c r="N1862" s="216">
        <v>158412</v>
      </c>
      <c r="O1862" s="217"/>
      <c r="P1862" s="217"/>
      <c r="Q1862" s="242" t="s">
        <v>2340</v>
      </c>
      <c r="R1862" s="219">
        <f t="shared" si="29"/>
        <v>64307</v>
      </c>
    </row>
    <row r="1863" spans="1:18">
      <c r="A1863" s="208">
        <v>19002732</v>
      </c>
      <c r="B1863" s="209">
        <v>20002862</v>
      </c>
      <c r="C1863" s="210"/>
      <c r="D1863" s="210"/>
      <c r="E1863" s="251" t="s">
        <v>2147</v>
      </c>
      <c r="F1863" s="251" t="s">
        <v>2766</v>
      </c>
      <c r="G1863" s="231" t="s">
        <v>2599</v>
      </c>
      <c r="H1863" s="231" t="s">
        <v>2653</v>
      </c>
      <c r="I1863" s="232" t="s">
        <v>2645</v>
      </c>
      <c r="J1863" s="233" t="s">
        <v>2466</v>
      </c>
      <c r="K1863" s="212" t="s">
        <v>3104</v>
      </c>
      <c r="L1863" s="214" t="s">
        <v>173</v>
      </c>
      <c r="M1863" s="215">
        <v>73390</v>
      </c>
      <c r="N1863" s="216">
        <v>79205</v>
      </c>
      <c r="O1863" s="217"/>
      <c r="P1863" s="217"/>
      <c r="Q1863" s="242" t="s">
        <v>2340</v>
      </c>
      <c r="R1863" s="219">
        <f t="shared" si="29"/>
        <v>32153</v>
      </c>
    </row>
    <row r="1864" spans="1:18">
      <c r="A1864" s="208">
        <v>19002733</v>
      </c>
      <c r="B1864" s="209">
        <v>20002863</v>
      </c>
      <c r="C1864" s="210"/>
      <c r="D1864" s="210"/>
      <c r="E1864" s="251" t="s">
        <v>2147</v>
      </c>
      <c r="F1864" s="251" t="s">
        <v>2766</v>
      </c>
      <c r="G1864" s="231" t="s">
        <v>2599</v>
      </c>
      <c r="H1864" s="231" t="s">
        <v>2653</v>
      </c>
      <c r="I1864" s="232" t="s">
        <v>2645</v>
      </c>
      <c r="J1864" s="233" t="s">
        <v>2650</v>
      </c>
      <c r="K1864" s="212" t="s">
        <v>3105</v>
      </c>
      <c r="L1864" s="214" t="s">
        <v>173</v>
      </c>
      <c r="M1864" s="215">
        <v>117424</v>
      </c>
      <c r="N1864" s="216">
        <v>126732</v>
      </c>
      <c r="O1864" s="217"/>
      <c r="P1864" s="217"/>
      <c r="Q1864" s="242" t="s">
        <v>2340</v>
      </c>
      <c r="R1864" s="219">
        <f t="shared" si="29"/>
        <v>51446</v>
      </c>
    </row>
    <row r="1865" spans="1:18">
      <c r="A1865" s="208">
        <v>19002734</v>
      </c>
      <c r="B1865" s="209">
        <v>20002864</v>
      </c>
      <c r="C1865" s="210"/>
      <c r="D1865" s="210"/>
      <c r="E1865" s="251" t="s">
        <v>2147</v>
      </c>
      <c r="F1865" s="251" t="s">
        <v>2766</v>
      </c>
      <c r="G1865" s="231" t="s">
        <v>2599</v>
      </c>
      <c r="H1865" s="231" t="s">
        <v>2625</v>
      </c>
      <c r="I1865" s="232" t="s">
        <v>2653</v>
      </c>
      <c r="J1865" s="233" t="s">
        <v>2646</v>
      </c>
      <c r="K1865" s="212" t="s">
        <v>3106</v>
      </c>
      <c r="L1865" s="214" t="s">
        <v>2652</v>
      </c>
      <c r="M1865" s="215">
        <v>153773</v>
      </c>
      <c r="N1865" s="216">
        <v>165224</v>
      </c>
      <c r="O1865" s="217"/>
      <c r="P1865" s="217"/>
      <c r="Q1865" s="242" t="s">
        <v>2340</v>
      </c>
      <c r="R1865" s="219">
        <f t="shared" si="29"/>
        <v>67072</v>
      </c>
    </row>
    <row r="1866" spans="1:18">
      <c r="A1866" s="208">
        <v>19002735</v>
      </c>
      <c r="B1866" s="209">
        <v>20002865</v>
      </c>
      <c r="C1866" s="210"/>
      <c r="D1866" s="210"/>
      <c r="E1866" s="251" t="s">
        <v>2147</v>
      </c>
      <c r="F1866" s="251" t="s">
        <v>2766</v>
      </c>
      <c r="G1866" s="231" t="s">
        <v>2599</v>
      </c>
      <c r="H1866" s="231" t="s">
        <v>2625</v>
      </c>
      <c r="I1866" s="232" t="s">
        <v>2653</v>
      </c>
      <c r="J1866" s="233" t="s">
        <v>2466</v>
      </c>
      <c r="K1866" s="212" t="s">
        <v>3107</v>
      </c>
      <c r="L1866" s="214" t="s">
        <v>2652</v>
      </c>
      <c r="M1866" s="215">
        <v>76884</v>
      </c>
      <c r="N1866" s="216">
        <v>82611</v>
      </c>
      <c r="O1866" s="217"/>
      <c r="P1866" s="217"/>
      <c r="Q1866" s="242" t="s">
        <v>2340</v>
      </c>
      <c r="R1866" s="219">
        <f t="shared" si="29"/>
        <v>33535</v>
      </c>
    </row>
    <row r="1867" spans="1:18">
      <c r="A1867" s="208">
        <v>19002736</v>
      </c>
      <c r="B1867" s="209">
        <v>20002866</v>
      </c>
      <c r="C1867" s="210"/>
      <c r="D1867" s="210"/>
      <c r="E1867" s="251" t="s">
        <v>2147</v>
      </c>
      <c r="F1867" s="251" t="s">
        <v>2766</v>
      </c>
      <c r="G1867" s="231" t="s">
        <v>2599</v>
      </c>
      <c r="H1867" s="231" t="s">
        <v>2625</v>
      </c>
      <c r="I1867" s="232" t="s">
        <v>2653</v>
      </c>
      <c r="J1867" s="233" t="s">
        <v>2650</v>
      </c>
      <c r="K1867" s="212" t="s">
        <v>3108</v>
      </c>
      <c r="L1867" s="214" t="s">
        <v>2652</v>
      </c>
      <c r="M1867" s="215">
        <v>123018</v>
      </c>
      <c r="N1867" s="216">
        <v>132176</v>
      </c>
      <c r="O1867" s="217"/>
      <c r="P1867" s="217"/>
      <c r="Q1867" s="242" t="s">
        <v>2340</v>
      </c>
      <c r="R1867" s="219">
        <f t="shared" si="29"/>
        <v>53656</v>
      </c>
    </row>
    <row r="1868" spans="1:18">
      <c r="A1868" s="208">
        <v>19002737</v>
      </c>
      <c r="B1868" s="209">
        <v>20002867</v>
      </c>
      <c r="C1868" s="210"/>
      <c r="D1868" s="210"/>
      <c r="E1868" s="251" t="s">
        <v>2147</v>
      </c>
      <c r="F1868" s="251" t="s">
        <v>2766</v>
      </c>
      <c r="G1868" s="231" t="s">
        <v>2599</v>
      </c>
      <c r="H1868" s="231" t="s">
        <v>2660</v>
      </c>
      <c r="I1868" s="232" t="s">
        <v>2661</v>
      </c>
      <c r="J1868" s="233" t="s">
        <v>2152</v>
      </c>
      <c r="K1868" s="212" t="s">
        <v>3109</v>
      </c>
      <c r="L1868" s="214" t="s">
        <v>2652</v>
      </c>
      <c r="M1868" s="215">
        <v>34646</v>
      </c>
      <c r="N1868" s="216">
        <v>37734</v>
      </c>
      <c r="O1868" s="217"/>
      <c r="P1868" s="217"/>
      <c r="Q1868" s="242" t="s">
        <v>2340</v>
      </c>
      <c r="R1868" s="219">
        <f t="shared" si="29"/>
        <v>15318</v>
      </c>
    </row>
    <row r="1869" spans="1:18">
      <c r="A1869" s="208">
        <v>19002738</v>
      </c>
      <c r="B1869" s="209">
        <v>20002868</v>
      </c>
      <c r="C1869" s="210"/>
      <c r="D1869" s="210"/>
      <c r="E1869" s="251" t="s">
        <v>2147</v>
      </c>
      <c r="F1869" s="251" t="s">
        <v>2766</v>
      </c>
      <c r="G1869" s="231" t="s">
        <v>2599</v>
      </c>
      <c r="H1869" s="231" t="s">
        <v>2660</v>
      </c>
      <c r="I1869" s="232" t="s">
        <v>2661</v>
      </c>
      <c r="J1869" s="233" t="s">
        <v>2466</v>
      </c>
      <c r="K1869" s="212" t="s">
        <v>3110</v>
      </c>
      <c r="L1869" s="214" t="s">
        <v>2652</v>
      </c>
      <c r="M1869" s="215">
        <v>10389</v>
      </c>
      <c r="N1869" s="216">
        <v>11316</v>
      </c>
      <c r="O1869" s="217"/>
      <c r="P1869" s="217"/>
      <c r="Q1869" s="242" t="s">
        <v>2340</v>
      </c>
      <c r="R1869" s="219">
        <f t="shared" si="29"/>
        <v>4593</v>
      </c>
    </row>
    <row r="1870" spans="1:18">
      <c r="A1870" s="208">
        <v>19002739</v>
      </c>
      <c r="B1870" s="209">
        <v>20002869</v>
      </c>
      <c r="C1870" s="210"/>
      <c r="D1870" s="210"/>
      <c r="E1870" s="251" t="s">
        <v>2147</v>
      </c>
      <c r="F1870" s="251" t="s">
        <v>2766</v>
      </c>
      <c r="G1870" s="231" t="s">
        <v>2599</v>
      </c>
      <c r="H1870" s="231" t="s">
        <v>2660</v>
      </c>
      <c r="I1870" s="232" t="s">
        <v>2661</v>
      </c>
      <c r="J1870" s="233" t="s">
        <v>2650</v>
      </c>
      <c r="K1870" s="212" t="s">
        <v>3111</v>
      </c>
      <c r="L1870" s="214" t="s">
        <v>2652</v>
      </c>
      <c r="M1870" s="215">
        <v>17322</v>
      </c>
      <c r="N1870" s="216">
        <v>18864</v>
      </c>
      <c r="O1870" s="217"/>
      <c r="P1870" s="217"/>
      <c r="Q1870" s="242" t="s">
        <v>2340</v>
      </c>
      <c r="R1870" s="219">
        <f t="shared" si="29"/>
        <v>7657</v>
      </c>
    </row>
    <row r="1871" spans="1:18">
      <c r="A1871" s="208">
        <v>19002740</v>
      </c>
      <c r="B1871" s="209">
        <v>20002870</v>
      </c>
      <c r="C1871" s="210"/>
      <c r="D1871" s="210"/>
      <c r="E1871" s="251" t="s">
        <v>2147</v>
      </c>
      <c r="F1871" s="251" t="s">
        <v>2766</v>
      </c>
      <c r="G1871" s="231" t="s">
        <v>2599</v>
      </c>
      <c r="H1871" s="231" t="s">
        <v>2660</v>
      </c>
      <c r="I1871" s="232" t="s">
        <v>2661</v>
      </c>
      <c r="J1871" s="233" t="s">
        <v>97</v>
      </c>
      <c r="K1871" s="212" t="s">
        <v>3112</v>
      </c>
      <c r="L1871" s="214" t="s">
        <v>2652</v>
      </c>
      <c r="M1871" s="215">
        <v>51970</v>
      </c>
      <c r="N1871" s="216">
        <v>56600</v>
      </c>
      <c r="O1871" s="217"/>
      <c r="P1871" s="217"/>
      <c r="Q1871" s="242" t="s">
        <v>2340</v>
      </c>
      <c r="R1871" s="219">
        <f t="shared" si="29"/>
        <v>22976</v>
      </c>
    </row>
    <row r="1872" spans="1:18">
      <c r="A1872" s="208">
        <v>19002741</v>
      </c>
      <c r="B1872" s="209">
        <v>20002871</v>
      </c>
      <c r="C1872" s="210"/>
      <c r="D1872" s="210"/>
      <c r="E1872" s="251" t="s">
        <v>2147</v>
      </c>
      <c r="F1872" s="251" t="s">
        <v>2766</v>
      </c>
      <c r="G1872" s="231" t="s">
        <v>2599</v>
      </c>
      <c r="H1872" s="231" t="s">
        <v>2660</v>
      </c>
      <c r="I1872" s="232" t="s">
        <v>2666</v>
      </c>
      <c r="J1872" s="233" t="s">
        <v>2152</v>
      </c>
      <c r="K1872" s="212" t="s">
        <v>3113</v>
      </c>
      <c r="L1872" s="214" t="s">
        <v>2652</v>
      </c>
      <c r="M1872" s="215">
        <v>12198</v>
      </c>
      <c r="N1872" s="216">
        <v>13256</v>
      </c>
      <c r="O1872" s="217"/>
      <c r="P1872" s="217"/>
      <c r="Q1872" s="242" t="s">
        <v>2340</v>
      </c>
      <c r="R1872" s="219">
        <f t="shared" si="29"/>
        <v>5381</v>
      </c>
    </row>
    <row r="1873" spans="1:18">
      <c r="A1873" s="208">
        <v>19002742</v>
      </c>
      <c r="B1873" s="209">
        <v>20002872</v>
      </c>
      <c r="C1873" s="210"/>
      <c r="D1873" s="210"/>
      <c r="E1873" s="251" t="s">
        <v>2147</v>
      </c>
      <c r="F1873" s="251" t="s">
        <v>2766</v>
      </c>
      <c r="G1873" s="231" t="s">
        <v>2599</v>
      </c>
      <c r="H1873" s="231" t="s">
        <v>2660</v>
      </c>
      <c r="I1873" s="232" t="s">
        <v>2666</v>
      </c>
      <c r="J1873" s="233" t="s">
        <v>2466</v>
      </c>
      <c r="K1873" s="212" t="s">
        <v>3114</v>
      </c>
      <c r="L1873" s="214" t="s">
        <v>2652</v>
      </c>
      <c r="M1873" s="215">
        <v>6098</v>
      </c>
      <c r="N1873" s="216">
        <v>6626</v>
      </c>
      <c r="O1873" s="217"/>
      <c r="P1873" s="217"/>
      <c r="Q1873" s="242" t="s">
        <v>2340</v>
      </c>
      <c r="R1873" s="219">
        <f t="shared" si="29"/>
        <v>2689</v>
      </c>
    </row>
    <row r="1874" spans="1:18">
      <c r="A1874" s="208">
        <v>19002743</v>
      </c>
      <c r="B1874" s="209">
        <v>20002873</v>
      </c>
      <c r="C1874" s="210"/>
      <c r="D1874" s="210"/>
      <c r="E1874" s="251" t="s">
        <v>2147</v>
      </c>
      <c r="F1874" s="251" t="s">
        <v>2766</v>
      </c>
      <c r="G1874" s="231" t="s">
        <v>2599</v>
      </c>
      <c r="H1874" s="231" t="s">
        <v>2660</v>
      </c>
      <c r="I1874" s="232" t="s">
        <v>2666</v>
      </c>
      <c r="J1874" s="233" t="s">
        <v>2650</v>
      </c>
      <c r="K1874" s="212" t="s">
        <v>3115</v>
      </c>
      <c r="L1874" s="214" t="s">
        <v>2652</v>
      </c>
      <c r="M1874" s="215">
        <v>9760</v>
      </c>
      <c r="N1874" s="216">
        <v>10601</v>
      </c>
      <c r="O1874" s="217"/>
      <c r="P1874" s="217"/>
      <c r="Q1874" s="242" t="s">
        <v>2340</v>
      </c>
      <c r="R1874" s="219">
        <f t="shared" si="29"/>
        <v>4303</v>
      </c>
    </row>
    <row r="1875" spans="1:18">
      <c r="A1875" s="208">
        <v>19002744</v>
      </c>
      <c r="B1875" s="209">
        <v>20002874</v>
      </c>
      <c r="C1875" s="210"/>
      <c r="D1875" s="210"/>
      <c r="E1875" s="251" t="s">
        <v>2147</v>
      </c>
      <c r="F1875" s="251" t="s">
        <v>2766</v>
      </c>
      <c r="G1875" s="231" t="s">
        <v>2599</v>
      </c>
      <c r="H1875" s="231" t="s">
        <v>2660</v>
      </c>
      <c r="I1875" s="232" t="s">
        <v>2666</v>
      </c>
      <c r="J1875" s="233" t="s">
        <v>97</v>
      </c>
      <c r="K1875" s="212" t="s">
        <v>3116</v>
      </c>
      <c r="L1875" s="214" t="s">
        <v>2652</v>
      </c>
      <c r="M1875" s="215">
        <v>21958</v>
      </c>
      <c r="N1875" s="216">
        <v>23864</v>
      </c>
      <c r="O1875" s="217"/>
      <c r="P1875" s="217"/>
      <c r="Q1875" s="242" t="s">
        <v>2340</v>
      </c>
      <c r="R1875" s="219">
        <f t="shared" si="29"/>
        <v>9687</v>
      </c>
    </row>
    <row r="1876" spans="1:18">
      <c r="A1876" s="208">
        <v>19002745</v>
      </c>
      <c r="B1876" s="209">
        <v>20002875</v>
      </c>
      <c r="C1876" s="210"/>
      <c r="D1876" s="210"/>
      <c r="E1876" s="251" t="s">
        <v>2147</v>
      </c>
      <c r="F1876" s="251" t="s">
        <v>2766</v>
      </c>
      <c r="G1876" s="231" t="s">
        <v>2599</v>
      </c>
      <c r="H1876" s="231" t="s">
        <v>2660</v>
      </c>
      <c r="I1876" s="232" t="s">
        <v>2671</v>
      </c>
      <c r="J1876" s="233" t="s">
        <v>2152</v>
      </c>
      <c r="K1876" s="212" t="s">
        <v>3117</v>
      </c>
      <c r="L1876" s="214" t="s">
        <v>2652</v>
      </c>
      <c r="M1876" s="215">
        <v>50527</v>
      </c>
      <c r="N1876" s="216">
        <v>55029</v>
      </c>
      <c r="O1876" s="217"/>
      <c r="P1876" s="217"/>
      <c r="Q1876" s="242" t="s">
        <v>2340</v>
      </c>
      <c r="R1876" s="219">
        <f t="shared" si="29"/>
        <v>22339</v>
      </c>
    </row>
    <row r="1877" spans="1:18">
      <c r="A1877" s="208">
        <v>19002746</v>
      </c>
      <c r="B1877" s="209">
        <v>20002876</v>
      </c>
      <c r="C1877" s="210"/>
      <c r="D1877" s="210"/>
      <c r="E1877" s="251" t="s">
        <v>2147</v>
      </c>
      <c r="F1877" s="251" t="s">
        <v>2766</v>
      </c>
      <c r="G1877" s="231" t="s">
        <v>2599</v>
      </c>
      <c r="H1877" s="231" t="s">
        <v>2660</v>
      </c>
      <c r="I1877" s="232" t="s">
        <v>2671</v>
      </c>
      <c r="J1877" s="233" t="s">
        <v>2466</v>
      </c>
      <c r="K1877" s="212" t="s">
        <v>3118</v>
      </c>
      <c r="L1877" s="214" t="s">
        <v>2652</v>
      </c>
      <c r="M1877" s="215">
        <v>25262</v>
      </c>
      <c r="N1877" s="216">
        <v>27510</v>
      </c>
      <c r="O1877" s="217"/>
      <c r="P1877" s="217"/>
      <c r="Q1877" s="242" t="s">
        <v>2340</v>
      </c>
      <c r="R1877" s="219">
        <f t="shared" si="29"/>
        <v>11167</v>
      </c>
    </row>
    <row r="1878" spans="1:18">
      <c r="A1878" s="208">
        <v>19002747</v>
      </c>
      <c r="B1878" s="209">
        <v>20002877</v>
      </c>
      <c r="C1878" s="210"/>
      <c r="D1878" s="210"/>
      <c r="E1878" s="251" t="s">
        <v>2147</v>
      </c>
      <c r="F1878" s="251" t="s">
        <v>2766</v>
      </c>
      <c r="G1878" s="231" t="s">
        <v>2599</v>
      </c>
      <c r="H1878" s="231" t="s">
        <v>2660</v>
      </c>
      <c r="I1878" s="232" t="s">
        <v>2674</v>
      </c>
      <c r="J1878" s="233" t="s">
        <v>2152</v>
      </c>
      <c r="K1878" s="212" t="s">
        <v>3119</v>
      </c>
      <c r="L1878" s="214" t="s">
        <v>2587</v>
      </c>
      <c r="M1878" s="215">
        <v>367029</v>
      </c>
      <c r="N1878" s="216">
        <v>399717</v>
      </c>
      <c r="O1878" s="217"/>
      <c r="P1878" s="217"/>
      <c r="Q1878" s="242" t="s">
        <v>2340</v>
      </c>
      <c r="R1878" s="219">
        <f t="shared" si="29"/>
        <v>162265</v>
      </c>
    </row>
    <row r="1879" spans="1:18">
      <c r="A1879" s="208">
        <v>19002748</v>
      </c>
      <c r="B1879" s="209">
        <v>20002878</v>
      </c>
      <c r="C1879" s="210"/>
      <c r="D1879" s="210"/>
      <c r="E1879" s="251" t="s">
        <v>2147</v>
      </c>
      <c r="F1879" s="251" t="s">
        <v>2766</v>
      </c>
      <c r="G1879" s="231" t="s">
        <v>2599</v>
      </c>
      <c r="H1879" s="231" t="s">
        <v>2660</v>
      </c>
      <c r="I1879" s="232" t="s">
        <v>2674</v>
      </c>
      <c r="J1879" s="233" t="s">
        <v>2466</v>
      </c>
      <c r="K1879" s="212" t="s">
        <v>3120</v>
      </c>
      <c r="L1879" s="214" t="s">
        <v>2587</v>
      </c>
      <c r="M1879" s="215">
        <v>183512</v>
      </c>
      <c r="N1879" s="216">
        <v>199857</v>
      </c>
      <c r="O1879" s="217"/>
      <c r="P1879" s="217"/>
      <c r="Q1879" s="242" t="s">
        <v>2340</v>
      </c>
      <c r="R1879" s="219">
        <f t="shared" si="29"/>
        <v>81131</v>
      </c>
    </row>
    <row r="1880" spans="1:18">
      <c r="A1880" s="208">
        <v>19002749</v>
      </c>
      <c r="B1880" s="209">
        <v>20002879</v>
      </c>
      <c r="C1880" s="210"/>
      <c r="D1880" s="210"/>
      <c r="E1880" s="251" t="s">
        <v>2147</v>
      </c>
      <c r="F1880" s="251" t="s">
        <v>2766</v>
      </c>
      <c r="G1880" s="231" t="s">
        <v>2599</v>
      </c>
      <c r="H1880" s="231" t="s">
        <v>2660</v>
      </c>
      <c r="I1880" s="232" t="s">
        <v>2674</v>
      </c>
      <c r="J1880" s="233" t="s">
        <v>2650</v>
      </c>
      <c r="K1880" s="212" t="s">
        <v>3121</v>
      </c>
      <c r="L1880" s="214" t="s">
        <v>2587</v>
      </c>
      <c r="M1880" s="215">
        <v>293623</v>
      </c>
      <c r="N1880" s="216">
        <v>319773</v>
      </c>
      <c r="O1880" s="217"/>
      <c r="P1880" s="217"/>
      <c r="Q1880" s="242" t="s">
        <v>2340</v>
      </c>
      <c r="R1880" s="219">
        <f t="shared" si="29"/>
        <v>129811</v>
      </c>
    </row>
    <row r="1881" spans="1:18">
      <c r="A1881" s="208">
        <v>19002750</v>
      </c>
      <c r="B1881" s="209">
        <v>20002880</v>
      </c>
      <c r="C1881" s="210"/>
      <c r="D1881" s="210"/>
      <c r="E1881" s="251" t="s">
        <v>2147</v>
      </c>
      <c r="F1881" s="251" t="s">
        <v>2766</v>
      </c>
      <c r="G1881" s="231" t="s">
        <v>2599</v>
      </c>
      <c r="H1881" s="231" t="s">
        <v>2660</v>
      </c>
      <c r="I1881" s="232" t="s">
        <v>2674</v>
      </c>
      <c r="J1881" s="233" t="s">
        <v>97</v>
      </c>
      <c r="K1881" s="212" t="s">
        <v>3122</v>
      </c>
      <c r="L1881" s="214" t="s">
        <v>2587</v>
      </c>
      <c r="M1881" s="215">
        <v>660656</v>
      </c>
      <c r="N1881" s="216">
        <v>719495</v>
      </c>
      <c r="O1881" s="217"/>
      <c r="P1881" s="217"/>
      <c r="Q1881" s="242" t="s">
        <v>2340</v>
      </c>
      <c r="R1881" s="219">
        <f t="shared" si="29"/>
        <v>292078</v>
      </c>
    </row>
    <row r="1882" spans="1:18">
      <c r="A1882" s="208">
        <v>19002751</v>
      </c>
      <c r="B1882" s="209">
        <v>20002881</v>
      </c>
      <c r="C1882" s="210"/>
      <c r="D1882" s="210"/>
      <c r="E1882" s="251" t="s">
        <v>2147</v>
      </c>
      <c r="F1882" s="251" t="s">
        <v>2766</v>
      </c>
      <c r="G1882" s="231" t="s">
        <v>2599</v>
      </c>
      <c r="H1882" s="231" t="s">
        <v>2679</v>
      </c>
      <c r="I1882" s="232" t="s">
        <v>2679</v>
      </c>
      <c r="J1882" s="233" t="s">
        <v>2152</v>
      </c>
      <c r="K1882" s="212" t="s">
        <v>3123</v>
      </c>
      <c r="L1882" s="214" t="s">
        <v>2681</v>
      </c>
      <c r="M1882" s="215">
        <v>1625034</v>
      </c>
      <c r="N1882" s="216">
        <v>1720793</v>
      </c>
      <c r="O1882" s="217"/>
      <c r="P1882" s="217"/>
      <c r="Q1882" s="242" t="s">
        <v>2340</v>
      </c>
      <c r="R1882" s="219">
        <f t="shared" si="29"/>
        <v>698555</v>
      </c>
    </row>
    <row r="1883" spans="1:18">
      <c r="A1883" s="208">
        <v>19002752</v>
      </c>
      <c r="B1883" s="209">
        <v>20002882</v>
      </c>
      <c r="C1883" s="210"/>
      <c r="D1883" s="210"/>
      <c r="E1883" s="251" t="s">
        <v>2147</v>
      </c>
      <c r="F1883" s="251" t="s">
        <v>2766</v>
      </c>
      <c r="G1883" s="231" t="s">
        <v>2599</v>
      </c>
      <c r="H1883" s="231" t="s">
        <v>2679</v>
      </c>
      <c r="I1883" s="232" t="s">
        <v>2679</v>
      </c>
      <c r="J1883" s="233" t="s">
        <v>2466</v>
      </c>
      <c r="K1883" s="212" t="s">
        <v>3124</v>
      </c>
      <c r="L1883" s="214" t="s">
        <v>2681</v>
      </c>
      <c r="M1883" s="215">
        <v>812515</v>
      </c>
      <c r="N1883" s="216">
        <v>860394</v>
      </c>
      <c r="O1883" s="217"/>
      <c r="P1883" s="217"/>
      <c r="Q1883" s="242" t="s">
        <v>2340</v>
      </c>
      <c r="R1883" s="219">
        <f t="shared" si="29"/>
        <v>349276</v>
      </c>
    </row>
    <row r="1884" spans="1:18">
      <c r="A1884" s="208">
        <v>19002753</v>
      </c>
      <c r="B1884" s="209">
        <v>20002883</v>
      </c>
      <c r="C1884" s="210"/>
      <c r="D1884" s="210"/>
      <c r="E1884" s="251" t="s">
        <v>2147</v>
      </c>
      <c r="F1884" s="251" t="s">
        <v>2766</v>
      </c>
      <c r="G1884" s="231" t="s">
        <v>2599</v>
      </c>
      <c r="H1884" s="231" t="s">
        <v>2683</v>
      </c>
      <c r="I1884" s="232" t="s">
        <v>2684</v>
      </c>
      <c r="J1884" s="233" t="s">
        <v>2152</v>
      </c>
      <c r="K1884" s="212" t="s">
        <v>3125</v>
      </c>
      <c r="L1884" s="214" t="s">
        <v>173</v>
      </c>
      <c r="M1884" s="215">
        <v>163785</v>
      </c>
      <c r="N1884" s="216">
        <v>176808</v>
      </c>
      <c r="O1884" s="217"/>
      <c r="P1884" s="217"/>
      <c r="Q1884" s="242" t="s">
        <v>2340</v>
      </c>
      <c r="R1884" s="219">
        <f t="shared" si="29"/>
        <v>71775</v>
      </c>
    </row>
    <row r="1885" spans="1:18">
      <c r="A1885" s="208">
        <v>19002754</v>
      </c>
      <c r="B1885" s="209">
        <v>20002884</v>
      </c>
      <c r="C1885" s="210"/>
      <c r="D1885" s="210"/>
      <c r="E1885" s="251" t="s">
        <v>2147</v>
      </c>
      <c r="F1885" s="251" t="s">
        <v>2766</v>
      </c>
      <c r="G1885" s="231" t="s">
        <v>2599</v>
      </c>
      <c r="H1885" s="231" t="s">
        <v>2683</v>
      </c>
      <c r="I1885" s="232" t="s">
        <v>2684</v>
      </c>
      <c r="J1885" s="233" t="s">
        <v>2466</v>
      </c>
      <c r="K1885" s="212" t="s">
        <v>3126</v>
      </c>
      <c r="L1885" s="214" t="s">
        <v>173</v>
      </c>
      <c r="M1885" s="215">
        <v>49130</v>
      </c>
      <c r="N1885" s="216">
        <v>53040</v>
      </c>
      <c r="O1885" s="217"/>
      <c r="P1885" s="217"/>
      <c r="Q1885" s="242" t="s">
        <v>2340</v>
      </c>
      <c r="R1885" s="219">
        <f t="shared" si="29"/>
        <v>21531</v>
      </c>
    </row>
    <row r="1886" spans="1:18">
      <c r="A1886" s="208">
        <v>19002755</v>
      </c>
      <c r="B1886" s="209">
        <v>20002885</v>
      </c>
      <c r="C1886" s="210"/>
      <c r="D1886" s="210"/>
      <c r="E1886" s="251" t="s">
        <v>2147</v>
      </c>
      <c r="F1886" s="251" t="s">
        <v>2766</v>
      </c>
      <c r="G1886" s="231" t="s">
        <v>2599</v>
      </c>
      <c r="H1886" s="231" t="s">
        <v>2683</v>
      </c>
      <c r="I1886" s="232" t="s">
        <v>2684</v>
      </c>
      <c r="J1886" s="233" t="s">
        <v>2650</v>
      </c>
      <c r="K1886" s="212" t="s">
        <v>3127</v>
      </c>
      <c r="L1886" s="214" t="s">
        <v>173</v>
      </c>
      <c r="M1886" s="215">
        <v>131028</v>
      </c>
      <c r="N1886" s="216">
        <v>141447</v>
      </c>
      <c r="O1886" s="217"/>
      <c r="P1886" s="217"/>
      <c r="Q1886" s="242" t="s">
        <v>2340</v>
      </c>
      <c r="R1886" s="219">
        <f t="shared" si="29"/>
        <v>57420</v>
      </c>
    </row>
    <row r="1887" spans="1:18">
      <c r="A1887" s="208">
        <v>19002756</v>
      </c>
      <c r="B1887" s="209">
        <v>20002886</v>
      </c>
      <c r="C1887" s="210"/>
      <c r="D1887" s="210"/>
      <c r="E1887" s="251" t="s">
        <v>2147</v>
      </c>
      <c r="F1887" s="251" t="s">
        <v>2766</v>
      </c>
      <c r="G1887" s="231" t="s">
        <v>2599</v>
      </c>
      <c r="H1887" s="231" t="s">
        <v>2683</v>
      </c>
      <c r="I1887" s="232" t="s">
        <v>2684</v>
      </c>
      <c r="J1887" s="233" t="s">
        <v>97</v>
      </c>
      <c r="K1887" s="212" t="s">
        <v>3128</v>
      </c>
      <c r="L1887" s="214" t="s">
        <v>173</v>
      </c>
      <c r="M1887" s="215">
        <v>294815</v>
      </c>
      <c r="N1887" s="216">
        <v>318261</v>
      </c>
      <c r="O1887" s="217"/>
      <c r="P1887" s="217"/>
      <c r="Q1887" s="242" t="s">
        <v>2340</v>
      </c>
      <c r="R1887" s="219">
        <f t="shared" si="29"/>
        <v>129198</v>
      </c>
    </row>
    <row r="1888" spans="1:18">
      <c r="A1888" s="208">
        <v>19002757</v>
      </c>
      <c r="B1888" s="209">
        <v>20002887</v>
      </c>
      <c r="C1888" s="210"/>
      <c r="D1888" s="210"/>
      <c r="E1888" s="251" t="s">
        <v>2147</v>
      </c>
      <c r="F1888" s="251" t="s">
        <v>2766</v>
      </c>
      <c r="G1888" s="231" t="s">
        <v>2599</v>
      </c>
      <c r="H1888" s="231" t="s">
        <v>2683</v>
      </c>
      <c r="I1888" s="232" t="s">
        <v>2689</v>
      </c>
      <c r="J1888" s="233" t="s">
        <v>2152</v>
      </c>
      <c r="K1888" s="212" t="s">
        <v>3129</v>
      </c>
      <c r="L1888" s="214" t="s">
        <v>173</v>
      </c>
      <c r="M1888" s="215">
        <v>122838</v>
      </c>
      <c r="N1888" s="216">
        <v>132605</v>
      </c>
      <c r="O1888" s="217"/>
      <c r="P1888" s="217"/>
      <c r="Q1888" s="242" t="s">
        <v>2340</v>
      </c>
      <c r="R1888" s="219">
        <f t="shared" si="29"/>
        <v>53830</v>
      </c>
    </row>
    <row r="1889" spans="1:18">
      <c r="A1889" s="208">
        <v>19002758</v>
      </c>
      <c r="B1889" s="209">
        <v>20002888</v>
      </c>
      <c r="C1889" s="210"/>
      <c r="D1889" s="210"/>
      <c r="E1889" s="251" t="s">
        <v>2147</v>
      </c>
      <c r="F1889" s="251" t="s">
        <v>2766</v>
      </c>
      <c r="G1889" s="231" t="s">
        <v>2599</v>
      </c>
      <c r="H1889" s="231" t="s">
        <v>2683</v>
      </c>
      <c r="I1889" s="232" t="s">
        <v>2689</v>
      </c>
      <c r="J1889" s="233" t="s">
        <v>2466</v>
      </c>
      <c r="K1889" s="212" t="s">
        <v>3130</v>
      </c>
      <c r="L1889" s="214" t="s">
        <v>173</v>
      </c>
      <c r="M1889" s="215">
        <v>36848</v>
      </c>
      <c r="N1889" s="216">
        <v>39780</v>
      </c>
      <c r="O1889" s="217"/>
      <c r="P1889" s="217"/>
      <c r="Q1889" s="242" t="s">
        <v>2340</v>
      </c>
      <c r="R1889" s="219">
        <f t="shared" si="29"/>
        <v>16148</v>
      </c>
    </row>
    <row r="1890" spans="1:18">
      <c r="A1890" s="208">
        <v>19002759</v>
      </c>
      <c r="B1890" s="209">
        <v>20002889</v>
      </c>
      <c r="C1890" s="210"/>
      <c r="D1890" s="210"/>
      <c r="E1890" s="251" t="s">
        <v>2147</v>
      </c>
      <c r="F1890" s="251" t="s">
        <v>2766</v>
      </c>
      <c r="G1890" s="231" t="s">
        <v>2599</v>
      </c>
      <c r="H1890" s="231" t="s">
        <v>2683</v>
      </c>
      <c r="I1890" s="232" t="s">
        <v>2689</v>
      </c>
      <c r="J1890" s="233" t="s">
        <v>2650</v>
      </c>
      <c r="K1890" s="212" t="s">
        <v>3131</v>
      </c>
      <c r="L1890" s="214" t="s">
        <v>173</v>
      </c>
      <c r="M1890" s="215">
        <v>98269</v>
      </c>
      <c r="N1890" s="216">
        <v>106086</v>
      </c>
      <c r="O1890" s="217"/>
      <c r="P1890" s="217"/>
      <c r="Q1890" s="242" t="s">
        <v>2340</v>
      </c>
      <c r="R1890" s="219">
        <f t="shared" si="29"/>
        <v>43065</v>
      </c>
    </row>
    <row r="1891" spans="1:18">
      <c r="A1891" s="208">
        <v>19002760</v>
      </c>
      <c r="B1891" s="209">
        <v>20002890</v>
      </c>
      <c r="C1891" s="210"/>
      <c r="D1891" s="210"/>
      <c r="E1891" s="251" t="s">
        <v>2147</v>
      </c>
      <c r="F1891" s="251" t="s">
        <v>2766</v>
      </c>
      <c r="G1891" s="231" t="s">
        <v>2599</v>
      </c>
      <c r="H1891" s="231" t="s">
        <v>2683</v>
      </c>
      <c r="I1891" s="232" t="s">
        <v>2689</v>
      </c>
      <c r="J1891" s="233" t="s">
        <v>97</v>
      </c>
      <c r="K1891" s="212" t="s">
        <v>3132</v>
      </c>
      <c r="L1891" s="214" t="s">
        <v>173</v>
      </c>
      <c r="M1891" s="215">
        <v>221109</v>
      </c>
      <c r="N1891" s="216">
        <v>238698</v>
      </c>
      <c r="O1891" s="217"/>
      <c r="P1891" s="217"/>
      <c r="Q1891" s="242" t="s">
        <v>2340</v>
      </c>
      <c r="R1891" s="219">
        <f t="shared" si="29"/>
        <v>96899</v>
      </c>
    </row>
    <row r="1892" spans="1:18">
      <c r="A1892" s="208">
        <v>19002761</v>
      </c>
      <c r="B1892" s="209">
        <v>20002891</v>
      </c>
      <c r="C1892" s="210"/>
      <c r="D1892" s="210"/>
      <c r="E1892" s="251" t="s">
        <v>2147</v>
      </c>
      <c r="F1892" s="251" t="s">
        <v>2766</v>
      </c>
      <c r="G1892" s="231" t="s">
        <v>2599</v>
      </c>
      <c r="H1892" s="231" t="s">
        <v>2683</v>
      </c>
      <c r="I1892" s="232" t="s">
        <v>2694</v>
      </c>
      <c r="J1892" s="233" t="s">
        <v>2152</v>
      </c>
      <c r="K1892" s="212" t="s">
        <v>3133</v>
      </c>
      <c r="L1892" s="214" t="s">
        <v>173</v>
      </c>
      <c r="M1892" s="215">
        <v>218380</v>
      </c>
      <c r="N1892" s="216">
        <v>235749</v>
      </c>
      <c r="O1892" s="217"/>
      <c r="P1892" s="217"/>
      <c r="Q1892" s="242" t="s">
        <v>2340</v>
      </c>
      <c r="R1892" s="219">
        <f t="shared" si="29"/>
        <v>95702</v>
      </c>
    </row>
    <row r="1893" spans="1:18">
      <c r="A1893" s="208">
        <v>19002762</v>
      </c>
      <c r="B1893" s="209">
        <v>20002892</v>
      </c>
      <c r="C1893" s="210"/>
      <c r="D1893" s="210"/>
      <c r="E1893" s="251" t="s">
        <v>2147</v>
      </c>
      <c r="F1893" s="251" t="s">
        <v>2766</v>
      </c>
      <c r="G1893" s="231" t="s">
        <v>2683</v>
      </c>
      <c r="H1893" s="231" t="s">
        <v>2683</v>
      </c>
      <c r="I1893" s="232" t="s">
        <v>2694</v>
      </c>
      <c r="J1893" s="233" t="s">
        <v>2466</v>
      </c>
      <c r="K1893" s="212" t="s">
        <v>3134</v>
      </c>
      <c r="L1893" s="214" t="s">
        <v>173</v>
      </c>
      <c r="M1893" s="215">
        <v>65512</v>
      </c>
      <c r="N1893" s="216">
        <v>70722</v>
      </c>
      <c r="O1893" s="217"/>
      <c r="P1893" s="217"/>
      <c r="Q1893" s="242" t="s">
        <v>2154</v>
      </c>
      <c r="R1893" s="219">
        <f t="shared" si="29"/>
        <v>34451</v>
      </c>
    </row>
    <row r="1894" spans="1:18">
      <c r="A1894" s="208">
        <v>19002763</v>
      </c>
      <c r="B1894" s="209">
        <v>20002893</v>
      </c>
      <c r="C1894" s="210"/>
      <c r="D1894" s="210"/>
      <c r="E1894" s="251" t="s">
        <v>2147</v>
      </c>
      <c r="F1894" s="251" t="s">
        <v>2766</v>
      </c>
      <c r="G1894" s="231" t="s">
        <v>2683</v>
      </c>
      <c r="H1894" s="231" t="s">
        <v>2683</v>
      </c>
      <c r="I1894" s="232" t="s">
        <v>2694</v>
      </c>
      <c r="J1894" s="233" t="s">
        <v>2650</v>
      </c>
      <c r="K1894" s="212" t="s">
        <v>3135</v>
      </c>
      <c r="L1894" s="214" t="s">
        <v>173</v>
      </c>
      <c r="M1894" s="215">
        <v>174702</v>
      </c>
      <c r="N1894" s="216">
        <v>188598</v>
      </c>
      <c r="O1894" s="217"/>
      <c r="P1894" s="217"/>
      <c r="Q1894" s="242" t="s">
        <v>2154</v>
      </c>
      <c r="R1894" s="219">
        <f t="shared" si="29"/>
        <v>91873</v>
      </c>
    </row>
    <row r="1895" spans="1:18">
      <c r="A1895" s="208">
        <v>19002764</v>
      </c>
      <c r="B1895" s="209">
        <v>20002894</v>
      </c>
      <c r="C1895" s="210"/>
      <c r="D1895" s="210"/>
      <c r="E1895" s="251" t="s">
        <v>2147</v>
      </c>
      <c r="F1895" s="251" t="s">
        <v>2766</v>
      </c>
      <c r="G1895" s="231" t="s">
        <v>2683</v>
      </c>
      <c r="H1895" s="231" t="s">
        <v>2683</v>
      </c>
      <c r="I1895" s="232" t="s">
        <v>2694</v>
      </c>
      <c r="J1895" s="233" t="s">
        <v>97</v>
      </c>
      <c r="K1895" s="212" t="s">
        <v>3136</v>
      </c>
      <c r="L1895" s="214" t="s">
        <v>173</v>
      </c>
      <c r="M1895" s="215">
        <v>393088</v>
      </c>
      <c r="N1895" s="216">
        <v>424352</v>
      </c>
      <c r="O1895" s="217"/>
      <c r="P1895" s="217"/>
      <c r="Q1895" s="242" t="s">
        <v>2154</v>
      </c>
      <c r="R1895" s="219">
        <f t="shared" si="29"/>
        <v>206718</v>
      </c>
    </row>
    <row r="1896" spans="1:18">
      <c r="A1896" s="208">
        <v>19002765</v>
      </c>
      <c r="B1896" s="209">
        <v>20002895</v>
      </c>
      <c r="C1896" s="210"/>
      <c r="D1896" s="210"/>
      <c r="E1896" s="251" t="s">
        <v>2147</v>
      </c>
      <c r="F1896" s="251" t="s">
        <v>2766</v>
      </c>
      <c r="G1896" s="231" t="s">
        <v>2683</v>
      </c>
      <c r="H1896" s="231" t="s">
        <v>2683</v>
      </c>
      <c r="I1896" s="232" t="s">
        <v>2699</v>
      </c>
      <c r="J1896" s="233" t="s">
        <v>2152</v>
      </c>
      <c r="K1896" s="212" t="s">
        <v>3137</v>
      </c>
      <c r="L1896" s="214" t="s">
        <v>173</v>
      </c>
      <c r="M1896" s="215">
        <v>146782</v>
      </c>
      <c r="N1896" s="216">
        <v>158412</v>
      </c>
      <c r="O1896" s="217"/>
      <c r="P1896" s="217"/>
      <c r="Q1896" s="242" t="s">
        <v>2154</v>
      </c>
      <c r="R1896" s="219">
        <f t="shared" si="29"/>
        <v>77168</v>
      </c>
    </row>
    <row r="1897" spans="1:18">
      <c r="A1897" s="208">
        <v>19002766</v>
      </c>
      <c r="B1897" s="209">
        <v>20002896</v>
      </c>
      <c r="C1897" s="210"/>
      <c r="D1897" s="210"/>
      <c r="E1897" s="251" t="s">
        <v>2147</v>
      </c>
      <c r="F1897" s="251" t="s">
        <v>2766</v>
      </c>
      <c r="G1897" s="231" t="s">
        <v>2683</v>
      </c>
      <c r="H1897" s="231" t="s">
        <v>2683</v>
      </c>
      <c r="I1897" s="232" t="s">
        <v>2699</v>
      </c>
      <c r="J1897" s="233" t="s">
        <v>2466</v>
      </c>
      <c r="K1897" s="212" t="s">
        <v>3138</v>
      </c>
      <c r="L1897" s="214" t="s">
        <v>173</v>
      </c>
      <c r="M1897" s="215">
        <v>44028</v>
      </c>
      <c r="N1897" s="216">
        <v>47520</v>
      </c>
      <c r="O1897" s="217"/>
      <c r="P1897" s="217"/>
      <c r="Q1897" s="242" t="s">
        <v>2154</v>
      </c>
      <c r="R1897" s="219">
        <f t="shared" si="29"/>
        <v>23148</v>
      </c>
    </row>
    <row r="1898" spans="1:18">
      <c r="A1898" s="208">
        <v>19002767</v>
      </c>
      <c r="B1898" s="209">
        <v>20002897</v>
      </c>
      <c r="C1898" s="210"/>
      <c r="D1898" s="210"/>
      <c r="E1898" s="251" t="s">
        <v>2147</v>
      </c>
      <c r="F1898" s="251" t="s">
        <v>2766</v>
      </c>
      <c r="G1898" s="231" t="s">
        <v>2683</v>
      </c>
      <c r="H1898" s="231" t="s">
        <v>2683</v>
      </c>
      <c r="I1898" s="232" t="s">
        <v>2699</v>
      </c>
      <c r="J1898" s="233" t="s">
        <v>2650</v>
      </c>
      <c r="K1898" s="212" t="s">
        <v>3139</v>
      </c>
      <c r="L1898" s="214" t="s">
        <v>173</v>
      </c>
      <c r="M1898" s="215">
        <v>117424</v>
      </c>
      <c r="N1898" s="216">
        <v>126732</v>
      </c>
      <c r="O1898" s="217"/>
      <c r="P1898" s="217"/>
      <c r="Q1898" s="242" t="s">
        <v>2154</v>
      </c>
      <c r="R1898" s="219">
        <f t="shared" si="29"/>
        <v>61736</v>
      </c>
    </row>
    <row r="1899" spans="1:18">
      <c r="A1899" s="208">
        <v>19002768</v>
      </c>
      <c r="B1899" s="209">
        <v>20002898</v>
      </c>
      <c r="C1899" s="210"/>
      <c r="D1899" s="210"/>
      <c r="E1899" s="251" t="s">
        <v>2147</v>
      </c>
      <c r="F1899" s="251" t="s">
        <v>2766</v>
      </c>
      <c r="G1899" s="231" t="s">
        <v>2683</v>
      </c>
      <c r="H1899" s="231" t="s">
        <v>2683</v>
      </c>
      <c r="I1899" s="232" t="s">
        <v>2699</v>
      </c>
      <c r="J1899" s="233" t="s">
        <v>97</v>
      </c>
      <c r="K1899" s="212" t="s">
        <v>3140</v>
      </c>
      <c r="L1899" s="214" t="s">
        <v>173</v>
      </c>
      <c r="M1899" s="215">
        <v>264212</v>
      </c>
      <c r="N1899" s="216">
        <v>285149</v>
      </c>
      <c r="O1899" s="217"/>
      <c r="P1899" s="217"/>
      <c r="Q1899" s="242" t="s">
        <v>2154</v>
      </c>
      <c r="R1899" s="219">
        <f t="shared" si="29"/>
        <v>138907</v>
      </c>
    </row>
    <row r="1900" spans="1:18">
      <c r="A1900" s="208">
        <v>19002769</v>
      </c>
      <c r="B1900" s="209">
        <v>20002899</v>
      </c>
      <c r="C1900" s="210"/>
      <c r="D1900" s="210"/>
      <c r="E1900" s="251" t="s">
        <v>2147</v>
      </c>
      <c r="F1900" s="251" t="s">
        <v>2766</v>
      </c>
      <c r="G1900" s="231" t="s">
        <v>2683</v>
      </c>
      <c r="H1900" s="231" t="s">
        <v>2683</v>
      </c>
      <c r="I1900" s="232" t="s">
        <v>2699</v>
      </c>
      <c r="J1900" s="233" t="s">
        <v>2704</v>
      </c>
      <c r="K1900" s="212" t="s">
        <v>3141</v>
      </c>
      <c r="L1900" s="214" t="s">
        <v>173</v>
      </c>
      <c r="M1900" s="215">
        <v>293571</v>
      </c>
      <c r="N1900" s="216">
        <v>316833</v>
      </c>
      <c r="O1900" s="217"/>
      <c r="P1900" s="217"/>
      <c r="Q1900" s="242" t="s">
        <v>2154</v>
      </c>
      <c r="R1900" s="219">
        <f t="shared" si="29"/>
        <v>154342</v>
      </c>
    </row>
    <row r="1901" spans="1:18">
      <c r="A1901" s="208">
        <v>19002770</v>
      </c>
      <c r="B1901" s="209">
        <v>20002900</v>
      </c>
      <c r="C1901" s="210"/>
      <c r="D1901" s="210"/>
      <c r="E1901" s="251" t="s">
        <v>2147</v>
      </c>
      <c r="F1901" s="251" t="s">
        <v>2766</v>
      </c>
      <c r="G1901" s="231" t="s">
        <v>2683</v>
      </c>
      <c r="H1901" s="231" t="s">
        <v>2683</v>
      </c>
      <c r="I1901" s="232" t="s">
        <v>2706</v>
      </c>
      <c r="J1901" s="233" t="s">
        <v>2152</v>
      </c>
      <c r="K1901" s="212" t="s">
        <v>3142</v>
      </c>
      <c r="L1901" s="214" t="s">
        <v>173</v>
      </c>
      <c r="M1901" s="215">
        <v>197841</v>
      </c>
      <c r="N1901" s="216">
        <v>213515</v>
      </c>
      <c r="O1901" s="217"/>
      <c r="P1901" s="217"/>
      <c r="Q1901" s="242" t="s">
        <v>2154</v>
      </c>
      <c r="R1901" s="219">
        <f t="shared" si="29"/>
        <v>104011</v>
      </c>
    </row>
    <row r="1902" spans="1:18">
      <c r="A1902" s="208">
        <v>19002771</v>
      </c>
      <c r="B1902" s="209">
        <v>20002901</v>
      </c>
      <c r="C1902" s="210"/>
      <c r="D1902" s="210"/>
      <c r="E1902" s="251" t="s">
        <v>2147</v>
      </c>
      <c r="F1902" s="251" t="s">
        <v>2766</v>
      </c>
      <c r="G1902" s="231" t="s">
        <v>2683</v>
      </c>
      <c r="H1902" s="231" t="s">
        <v>2683</v>
      </c>
      <c r="I1902" s="232" t="s">
        <v>2706</v>
      </c>
      <c r="J1902" s="233" t="s">
        <v>2466</v>
      </c>
      <c r="K1902" s="212" t="s">
        <v>3143</v>
      </c>
      <c r="L1902" s="214" t="s">
        <v>173</v>
      </c>
      <c r="M1902" s="215">
        <v>59348</v>
      </c>
      <c r="N1902" s="216">
        <v>64053</v>
      </c>
      <c r="O1902" s="217"/>
      <c r="P1902" s="217"/>
      <c r="Q1902" s="242" t="s">
        <v>2154</v>
      </c>
      <c r="R1902" s="219">
        <f t="shared" si="29"/>
        <v>31202</v>
      </c>
    </row>
    <row r="1903" spans="1:18">
      <c r="A1903" s="208">
        <v>19002772</v>
      </c>
      <c r="B1903" s="209">
        <v>20002902</v>
      </c>
      <c r="C1903" s="210"/>
      <c r="D1903" s="210"/>
      <c r="E1903" s="251" t="s">
        <v>2147</v>
      </c>
      <c r="F1903" s="251" t="s">
        <v>2766</v>
      </c>
      <c r="G1903" s="231" t="s">
        <v>2683</v>
      </c>
      <c r="H1903" s="231" t="s">
        <v>2683</v>
      </c>
      <c r="I1903" s="232" t="s">
        <v>2706</v>
      </c>
      <c r="J1903" s="233" t="s">
        <v>2650</v>
      </c>
      <c r="K1903" s="212" t="s">
        <v>3144</v>
      </c>
      <c r="L1903" s="214" t="s">
        <v>173</v>
      </c>
      <c r="M1903" s="215">
        <v>158273</v>
      </c>
      <c r="N1903" s="216">
        <v>170811</v>
      </c>
      <c r="O1903" s="217"/>
      <c r="P1903" s="217"/>
      <c r="Q1903" s="242" t="s">
        <v>2154</v>
      </c>
      <c r="R1903" s="219">
        <f t="shared" si="29"/>
        <v>83208</v>
      </c>
    </row>
    <row r="1904" spans="1:18">
      <c r="A1904" s="208">
        <v>19002773</v>
      </c>
      <c r="B1904" s="209">
        <v>20002903</v>
      </c>
      <c r="C1904" s="210"/>
      <c r="D1904" s="210"/>
      <c r="E1904" s="251" t="s">
        <v>2147</v>
      </c>
      <c r="F1904" s="251" t="s">
        <v>2766</v>
      </c>
      <c r="G1904" s="231" t="s">
        <v>2683</v>
      </c>
      <c r="H1904" s="231" t="s">
        <v>2683</v>
      </c>
      <c r="I1904" s="232" t="s">
        <v>2706</v>
      </c>
      <c r="J1904" s="233" t="s">
        <v>97</v>
      </c>
      <c r="K1904" s="212" t="s">
        <v>3145</v>
      </c>
      <c r="L1904" s="214" t="s">
        <v>173</v>
      </c>
      <c r="M1904" s="215">
        <v>356114</v>
      </c>
      <c r="N1904" s="216">
        <v>384332</v>
      </c>
      <c r="O1904" s="217"/>
      <c r="P1904" s="217"/>
      <c r="Q1904" s="242" t="s">
        <v>2154</v>
      </c>
      <c r="R1904" s="219">
        <f t="shared" si="29"/>
        <v>187223</v>
      </c>
    </row>
    <row r="1905" spans="1:18">
      <c r="A1905" s="208">
        <v>19002774</v>
      </c>
      <c r="B1905" s="209">
        <v>20002904</v>
      </c>
      <c r="C1905" s="210"/>
      <c r="D1905" s="210"/>
      <c r="E1905" s="251" t="s">
        <v>2147</v>
      </c>
      <c r="F1905" s="251" t="s">
        <v>2766</v>
      </c>
      <c r="G1905" s="231" t="s">
        <v>2683</v>
      </c>
      <c r="H1905" s="231" t="s">
        <v>2683</v>
      </c>
      <c r="I1905" s="232" t="s">
        <v>2706</v>
      </c>
      <c r="J1905" s="233" t="s">
        <v>2704</v>
      </c>
      <c r="K1905" s="212" t="s">
        <v>3146</v>
      </c>
      <c r="L1905" s="214" t="s">
        <v>173</v>
      </c>
      <c r="M1905" s="215">
        <v>395685</v>
      </c>
      <c r="N1905" s="216">
        <v>427035</v>
      </c>
      <c r="O1905" s="217"/>
      <c r="P1905" s="217"/>
      <c r="Q1905" s="242" t="s">
        <v>2154</v>
      </c>
      <c r="R1905" s="219">
        <f t="shared" si="29"/>
        <v>208025</v>
      </c>
    </row>
    <row r="1906" spans="1:18">
      <c r="A1906" s="208">
        <v>19002775</v>
      </c>
      <c r="B1906" s="209">
        <v>20002905</v>
      </c>
      <c r="C1906" s="210"/>
      <c r="D1906" s="210"/>
      <c r="E1906" s="251" t="s">
        <v>2147</v>
      </c>
      <c r="F1906" s="251" t="s">
        <v>2766</v>
      </c>
      <c r="G1906" s="231" t="s">
        <v>2683</v>
      </c>
      <c r="H1906" s="231" t="s">
        <v>2683</v>
      </c>
      <c r="I1906" s="232" t="s">
        <v>2712</v>
      </c>
      <c r="J1906" s="233" t="s">
        <v>2152</v>
      </c>
      <c r="K1906" s="212" t="s">
        <v>3147</v>
      </c>
      <c r="L1906" s="214" t="s">
        <v>173</v>
      </c>
      <c r="M1906" s="215">
        <v>319505</v>
      </c>
      <c r="N1906" s="216">
        <v>346209</v>
      </c>
      <c r="O1906" s="217"/>
      <c r="P1906" s="217"/>
      <c r="Q1906" s="242" t="s">
        <v>2154</v>
      </c>
      <c r="R1906" s="219">
        <f t="shared" si="29"/>
        <v>168652</v>
      </c>
    </row>
    <row r="1907" spans="1:18">
      <c r="A1907" s="208">
        <v>19002776</v>
      </c>
      <c r="B1907" s="209">
        <v>20002906</v>
      </c>
      <c r="C1907" s="210"/>
      <c r="D1907" s="210"/>
      <c r="E1907" s="251" t="s">
        <v>2147</v>
      </c>
      <c r="F1907" s="251" t="s">
        <v>2766</v>
      </c>
      <c r="G1907" s="231" t="s">
        <v>2683</v>
      </c>
      <c r="H1907" s="231" t="s">
        <v>2683</v>
      </c>
      <c r="I1907" s="232" t="s">
        <v>2712</v>
      </c>
      <c r="J1907" s="233" t="s">
        <v>2466</v>
      </c>
      <c r="K1907" s="212" t="s">
        <v>3148</v>
      </c>
      <c r="L1907" s="214" t="s">
        <v>173</v>
      </c>
      <c r="M1907" s="215">
        <v>95848</v>
      </c>
      <c r="N1907" s="216">
        <v>103859</v>
      </c>
      <c r="O1907" s="217"/>
      <c r="P1907" s="217"/>
      <c r="Q1907" s="242" t="s">
        <v>2154</v>
      </c>
      <c r="R1907" s="219">
        <f t="shared" si="29"/>
        <v>50593</v>
      </c>
    </row>
    <row r="1908" spans="1:18">
      <c r="A1908" s="208">
        <v>19002777</v>
      </c>
      <c r="B1908" s="209">
        <v>20002907</v>
      </c>
      <c r="C1908" s="210"/>
      <c r="D1908" s="210"/>
      <c r="E1908" s="251" t="s">
        <v>2147</v>
      </c>
      <c r="F1908" s="251" t="s">
        <v>2766</v>
      </c>
      <c r="G1908" s="231" t="s">
        <v>2683</v>
      </c>
      <c r="H1908" s="231" t="s">
        <v>2683</v>
      </c>
      <c r="I1908" s="232" t="s">
        <v>2712</v>
      </c>
      <c r="J1908" s="233" t="s">
        <v>2650</v>
      </c>
      <c r="K1908" s="212" t="s">
        <v>3149</v>
      </c>
      <c r="L1908" s="214" t="s">
        <v>173</v>
      </c>
      <c r="M1908" s="215">
        <v>255606</v>
      </c>
      <c r="N1908" s="216">
        <v>276965</v>
      </c>
      <c r="O1908" s="217"/>
      <c r="P1908" s="217"/>
      <c r="Q1908" s="242" t="s">
        <v>2154</v>
      </c>
      <c r="R1908" s="219">
        <f t="shared" si="29"/>
        <v>134920</v>
      </c>
    </row>
    <row r="1909" spans="1:18">
      <c r="A1909" s="208">
        <v>19002778</v>
      </c>
      <c r="B1909" s="209">
        <v>20002908</v>
      </c>
      <c r="C1909" s="210"/>
      <c r="D1909" s="210"/>
      <c r="E1909" s="251" t="s">
        <v>2147</v>
      </c>
      <c r="F1909" s="251" t="s">
        <v>2766</v>
      </c>
      <c r="G1909" s="231" t="s">
        <v>2683</v>
      </c>
      <c r="H1909" s="231" t="s">
        <v>2683</v>
      </c>
      <c r="I1909" s="232" t="s">
        <v>2712</v>
      </c>
      <c r="J1909" s="233" t="s">
        <v>97</v>
      </c>
      <c r="K1909" s="212" t="s">
        <v>3150</v>
      </c>
      <c r="L1909" s="214" t="s">
        <v>173</v>
      </c>
      <c r="M1909" s="215">
        <v>575118</v>
      </c>
      <c r="N1909" s="216">
        <v>623177</v>
      </c>
      <c r="O1909" s="217"/>
      <c r="P1909" s="217"/>
      <c r="Q1909" s="242" t="s">
        <v>2154</v>
      </c>
      <c r="R1909" s="219">
        <f t="shared" si="29"/>
        <v>303574</v>
      </c>
    </row>
    <row r="1910" spans="1:18">
      <c r="A1910" s="208">
        <v>19002779</v>
      </c>
      <c r="B1910" s="209">
        <v>20002909</v>
      </c>
      <c r="C1910" s="210"/>
      <c r="D1910" s="210"/>
      <c r="E1910" s="251" t="s">
        <v>2147</v>
      </c>
      <c r="F1910" s="251" t="s">
        <v>2766</v>
      </c>
      <c r="G1910" s="231" t="s">
        <v>2683</v>
      </c>
      <c r="H1910" s="231" t="s">
        <v>2683</v>
      </c>
      <c r="I1910" s="232" t="s">
        <v>2717</v>
      </c>
      <c r="J1910" s="233" t="s">
        <v>2152</v>
      </c>
      <c r="K1910" s="212" t="s">
        <v>3151</v>
      </c>
      <c r="L1910" s="214" t="s">
        <v>173</v>
      </c>
      <c r="M1910" s="215">
        <v>344542</v>
      </c>
      <c r="N1910" s="216">
        <v>368217</v>
      </c>
      <c r="O1910" s="217"/>
      <c r="P1910" s="217"/>
      <c r="Q1910" s="242" t="s">
        <v>2154</v>
      </c>
      <c r="R1910" s="219">
        <f t="shared" si="29"/>
        <v>179373</v>
      </c>
    </row>
    <row r="1911" spans="1:18">
      <c r="A1911" s="208">
        <v>19002780</v>
      </c>
      <c r="B1911" s="209">
        <v>20002910</v>
      </c>
      <c r="C1911" s="210"/>
      <c r="D1911" s="210"/>
      <c r="E1911" s="251" t="s">
        <v>2147</v>
      </c>
      <c r="F1911" s="251" t="s">
        <v>2766</v>
      </c>
      <c r="G1911" s="231" t="s">
        <v>2683</v>
      </c>
      <c r="H1911" s="231" t="s">
        <v>2683</v>
      </c>
      <c r="I1911" s="232" t="s">
        <v>2717</v>
      </c>
      <c r="J1911" s="233" t="s">
        <v>2466</v>
      </c>
      <c r="K1911" s="212" t="s">
        <v>3152</v>
      </c>
      <c r="L1911" s="214" t="s">
        <v>173</v>
      </c>
      <c r="M1911" s="215">
        <v>103360</v>
      </c>
      <c r="N1911" s="216">
        <v>110463</v>
      </c>
      <c r="O1911" s="217"/>
      <c r="P1911" s="217"/>
      <c r="Q1911" s="242" t="s">
        <v>2154</v>
      </c>
      <c r="R1911" s="219">
        <f t="shared" si="29"/>
        <v>53810</v>
      </c>
    </row>
    <row r="1912" spans="1:18">
      <c r="A1912" s="208">
        <v>19002781</v>
      </c>
      <c r="B1912" s="209">
        <v>20002911</v>
      </c>
      <c r="C1912" s="210"/>
      <c r="D1912" s="210"/>
      <c r="E1912" s="251" t="s">
        <v>2147</v>
      </c>
      <c r="F1912" s="251" t="s">
        <v>2766</v>
      </c>
      <c r="G1912" s="231" t="s">
        <v>2683</v>
      </c>
      <c r="H1912" s="231" t="s">
        <v>2683</v>
      </c>
      <c r="I1912" s="232" t="s">
        <v>2717</v>
      </c>
      <c r="J1912" s="233" t="s">
        <v>2650</v>
      </c>
      <c r="K1912" s="212" t="s">
        <v>3153</v>
      </c>
      <c r="L1912" s="214" t="s">
        <v>173</v>
      </c>
      <c r="M1912" s="215">
        <v>275634</v>
      </c>
      <c r="N1912" s="216">
        <v>294575</v>
      </c>
      <c r="O1912" s="217"/>
      <c r="P1912" s="217"/>
      <c r="Q1912" s="242" t="s">
        <v>2154</v>
      </c>
      <c r="R1912" s="219">
        <f t="shared" si="29"/>
        <v>143499</v>
      </c>
    </row>
    <row r="1913" spans="1:18">
      <c r="A1913" s="208">
        <v>19002782</v>
      </c>
      <c r="B1913" s="209">
        <v>20002912</v>
      </c>
      <c r="C1913" s="210"/>
      <c r="D1913" s="210"/>
      <c r="E1913" s="251" t="s">
        <v>2147</v>
      </c>
      <c r="F1913" s="251" t="s">
        <v>2766</v>
      </c>
      <c r="G1913" s="231" t="s">
        <v>2683</v>
      </c>
      <c r="H1913" s="231" t="s">
        <v>2683</v>
      </c>
      <c r="I1913" s="232" t="s">
        <v>2717</v>
      </c>
      <c r="J1913" s="233" t="s">
        <v>97</v>
      </c>
      <c r="K1913" s="212" t="s">
        <v>3154</v>
      </c>
      <c r="L1913" s="214" t="s">
        <v>173</v>
      </c>
      <c r="M1913" s="215">
        <v>620183</v>
      </c>
      <c r="N1913" s="216">
        <v>662796</v>
      </c>
      <c r="O1913" s="217"/>
      <c r="P1913" s="217"/>
      <c r="Q1913" s="242" t="s">
        <v>2154</v>
      </c>
      <c r="R1913" s="219">
        <f t="shared" si="29"/>
        <v>322874</v>
      </c>
    </row>
    <row r="1914" spans="1:18">
      <c r="A1914" s="208">
        <v>19002783</v>
      </c>
      <c r="B1914" s="209">
        <v>20002913</v>
      </c>
      <c r="C1914" s="210"/>
      <c r="D1914" s="210"/>
      <c r="E1914" s="251" t="s">
        <v>2147</v>
      </c>
      <c r="F1914" s="251" t="s">
        <v>2766</v>
      </c>
      <c r="G1914" s="231" t="s">
        <v>2683</v>
      </c>
      <c r="H1914" s="231" t="s">
        <v>2683</v>
      </c>
      <c r="I1914" s="232" t="s">
        <v>2722</v>
      </c>
      <c r="J1914" s="233" t="s">
        <v>2152</v>
      </c>
      <c r="K1914" s="212" t="s">
        <v>3155</v>
      </c>
      <c r="L1914" s="214" t="s">
        <v>173</v>
      </c>
      <c r="M1914" s="215">
        <v>57433</v>
      </c>
      <c r="N1914" s="216">
        <v>61985</v>
      </c>
      <c r="O1914" s="217"/>
      <c r="P1914" s="217"/>
      <c r="Q1914" s="242" t="s">
        <v>2154</v>
      </c>
      <c r="R1914" s="219">
        <f t="shared" si="29"/>
        <v>30195</v>
      </c>
    </row>
    <row r="1915" spans="1:18">
      <c r="A1915" s="208">
        <v>19002784</v>
      </c>
      <c r="B1915" s="209">
        <v>20002914</v>
      </c>
      <c r="C1915" s="210"/>
      <c r="D1915" s="210"/>
      <c r="E1915" s="251" t="s">
        <v>2147</v>
      </c>
      <c r="F1915" s="251" t="s">
        <v>2766</v>
      </c>
      <c r="G1915" s="231" t="s">
        <v>2683</v>
      </c>
      <c r="H1915" s="231" t="s">
        <v>2683</v>
      </c>
      <c r="I1915" s="232" t="s">
        <v>2722</v>
      </c>
      <c r="J1915" s="233" t="s">
        <v>2466</v>
      </c>
      <c r="K1915" s="212" t="s">
        <v>3156</v>
      </c>
      <c r="L1915" s="214" t="s">
        <v>173</v>
      </c>
      <c r="M1915" s="215">
        <v>17228</v>
      </c>
      <c r="N1915" s="216">
        <v>18596</v>
      </c>
      <c r="O1915" s="217"/>
      <c r="P1915" s="217"/>
      <c r="Q1915" s="242" t="s">
        <v>2154</v>
      </c>
      <c r="R1915" s="219">
        <f t="shared" si="29"/>
        <v>9058</v>
      </c>
    </row>
    <row r="1916" spans="1:18">
      <c r="A1916" s="208">
        <v>19002785</v>
      </c>
      <c r="B1916" s="209">
        <v>20002915</v>
      </c>
      <c r="C1916" s="210"/>
      <c r="D1916" s="210"/>
      <c r="E1916" s="251" t="s">
        <v>2147</v>
      </c>
      <c r="F1916" s="251" t="s">
        <v>2766</v>
      </c>
      <c r="G1916" s="231" t="s">
        <v>2683</v>
      </c>
      <c r="H1916" s="231" t="s">
        <v>2683</v>
      </c>
      <c r="I1916" s="232" t="s">
        <v>2722</v>
      </c>
      <c r="J1916" s="233" t="s">
        <v>2650</v>
      </c>
      <c r="K1916" s="212" t="s">
        <v>3157</v>
      </c>
      <c r="L1916" s="214" t="s">
        <v>173</v>
      </c>
      <c r="M1916" s="215">
        <v>45945</v>
      </c>
      <c r="N1916" s="216">
        <v>49587</v>
      </c>
      <c r="O1916" s="217"/>
      <c r="P1916" s="217"/>
      <c r="Q1916" s="242" t="s">
        <v>2154</v>
      </c>
      <c r="R1916" s="219">
        <f t="shared" si="29"/>
        <v>24155</v>
      </c>
    </row>
    <row r="1917" spans="1:18">
      <c r="A1917" s="208">
        <v>19002786</v>
      </c>
      <c r="B1917" s="209">
        <v>20002916</v>
      </c>
      <c r="C1917" s="210"/>
      <c r="D1917" s="210"/>
      <c r="E1917" s="251" t="s">
        <v>2147</v>
      </c>
      <c r="F1917" s="251" t="s">
        <v>2766</v>
      </c>
      <c r="G1917" s="231" t="s">
        <v>2683</v>
      </c>
      <c r="H1917" s="231" t="s">
        <v>2683</v>
      </c>
      <c r="I1917" s="232" t="s">
        <v>2722</v>
      </c>
      <c r="J1917" s="233" t="s">
        <v>97</v>
      </c>
      <c r="K1917" s="212" t="s">
        <v>3158</v>
      </c>
      <c r="L1917" s="214" t="s">
        <v>173</v>
      </c>
      <c r="M1917" s="215">
        <v>103385</v>
      </c>
      <c r="N1917" s="216">
        <v>111579</v>
      </c>
      <c r="O1917" s="217"/>
      <c r="P1917" s="217"/>
      <c r="Q1917" s="242" t="s">
        <v>2154</v>
      </c>
      <c r="R1917" s="219">
        <f t="shared" si="29"/>
        <v>54354</v>
      </c>
    </row>
    <row r="1918" spans="1:18">
      <c r="A1918" s="208">
        <v>19002787</v>
      </c>
      <c r="B1918" s="209">
        <v>20002917</v>
      </c>
      <c r="C1918" s="210"/>
      <c r="D1918" s="210"/>
      <c r="E1918" s="251" t="s">
        <v>2147</v>
      </c>
      <c r="F1918" s="251" t="s">
        <v>2766</v>
      </c>
      <c r="G1918" s="231" t="s">
        <v>2683</v>
      </c>
      <c r="H1918" s="231" t="s">
        <v>2683</v>
      </c>
      <c r="I1918" s="232" t="s">
        <v>2727</v>
      </c>
      <c r="J1918" s="233" t="s">
        <v>2152</v>
      </c>
      <c r="K1918" s="212" t="s">
        <v>3159</v>
      </c>
      <c r="L1918" s="214" t="s">
        <v>173</v>
      </c>
      <c r="M1918" s="215">
        <v>318256</v>
      </c>
      <c r="N1918" s="216">
        <v>345413</v>
      </c>
      <c r="O1918" s="217"/>
      <c r="P1918" s="217"/>
      <c r="Q1918" s="242" t="s">
        <v>2154</v>
      </c>
      <c r="R1918" s="219">
        <f t="shared" si="29"/>
        <v>168264</v>
      </c>
    </row>
    <row r="1919" spans="1:18">
      <c r="A1919" s="208">
        <v>19002788</v>
      </c>
      <c r="B1919" s="209">
        <v>20002918</v>
      </c>
      <c r="C1919" s="210"/>
      <c r="D1919" s="210"/>
      <c r="E1919" s="251" t="s">
        <v>2147</v>
      </c>
      <c r="F1919" s="251" t="s">
        <v>2766</v>
      </c>
      <c r="G1919" s="231" t="s">
        <v>2683</v>
      </c>
      <c r="H1919" s="231" t="s">
        <v>2683</v>
      </c>
      <c r="I1919" s="232" t="s">
        <v>2727</v>
      </c>
      <c r="J1919" s="233" t="s">
        <v>2466</v>
      </c>
      <c r="K1919" s="212" t="s">
        <v>3160</v>
      </c>
      <c r="L1919" s="214" t="s">
        <v>173</v>
      </c>
      <c r="M1919" s="215">
        <v>95473</v>
      </c>
      <c r="N1919" s="216">
        <v>103625</v>
      </c>
      <c r="O1919" s="217"/>
      <c r="P1919" s="217"/>
      <c r="Q1919" s="242" t="s">
        <v>2154</v>
      </c>
      <c r="R1919" s="219">
        <f t="shared" si="29"/>
        <v>50479</v>
      </c>
    </row>
    <row r="1920" spans="1:18">
      <c r="A1920" s="208">
        <v>19002789</v>
      </c>
      <c r="B1920" s="209">
        <v>20002919</v>
      </c>
      <c r="C1920" s="210"/>
      <c r="D1920" s="210"/>
      <c r="E1920" s="251" t="s">
        <v>2147</v>
      </c>
      <c r="F1920" s="251" t="s">
        <v>2766</v>
      </c>
      <c r="G1920" s="231" t="s">
        <v>2683</v>
      </c>
      <c r="H1920" s="231" t="s">
        <v>2683</v>
      </c>
      <c r="I1920" s="232" t="s">
        <v>2727</v>
      </c>
      <c r="J1920" s="233" t="s">
        <v>2650</v>
      </c>
      <c r="K1920" s="212" t="s">
        <v>3161</v>
      </c>
      <c r="L1920" s="214" t="s">
        <v>173</v>
      </c>
      <c r="M1920" s="215">
        <v>254603</v>
      </c>
      <c r="N1920" s="216">
        <v>276329</v>
      </c>
      <c r="O1920" s="217"/>
      <c r="P1920" s="217"/>
      <c r="Q1920" s="242" t="s">
        <v>2154</v>
      </c>
      <c r="R1920" s="219">
        <f t="shared" si="29"/>
        <v>134610</v>
      </c>
    </row>
    <row r="1921" spans="1:18">
      <c r="A1921" s="208">
        <v>19002790</v>
      </c>
      <c r="B1921" s="209">
        <v>20002920</v>
      </c>
      <c r="C1921" s="210"/>
      <c r="D1921" s="210"/>
      <c r="E1921" s="251" t="s">
        <v>2147</v>
      </c>
      <c r="F1921" s="251" t="s">
        <v>2766</v>
      </c>
      <c r="G1921" s="231" t="s">
        <v>2683</v>
      </c>
      <c r="H1921" s="231" t="s">
        <v>2683</v>
      </c>
      <c r="I1921" s="232" t="s">
        <v>2727</v>
      </c>
      <c r="J1921" s="233" t="s">
        <v>97</v>
      </c>
      <c r="K1921" s="212" t="s">
        <v>3162</v>
      </c>
      <c r="L1921" s="214" t="s">
        <v>173</v>
      </c>
      <c r="M1921" s="215">
        <v>572867</v>
      </c>
      <c r="N1921" s="216">
        <v>621746</v>
      </c>
      <c r="O1921" s="217"/>
      <c r="P1921" s="217"/>
      <c r="Q1921" s="242" t="s">
        <v>2154</v>
      </c>
      <c r="R1921" s="219">
        <f t="shared" si="29"/>
        <v>302877</v>
      </c>
    </row>
    <row r="1922" spans="1:18">
      <c r="A1922" s="208">
        <v>19002791</v>
      </c>
      <c r="B1922" s="209">
        <v>20002921</v>
      </c>
      <c r="C1922" s="210"/>
      <c r="D1922" s="210"/>
      <c r="E1922" s="251" t="s">
        <v>2147</v>
      </c>
      <c r="F1922" s="251" t="s">
        <v>2766</v>
      </c>
      <c r="G1922" s="231" t="s">
        <v>2683</v>
      </c>
      <c r="H1922" s="231" t="s">
        <v>2683</v>
      </c>
      <c r="I1922" s="232" t="s">
        <v>2732</v>
      </c>
      <c r="J1922" s="233" t="s">
        <v>2152</v>
      </c>
      <c r="K1922" s="212" t="s">
        <v>3163</v>
      </c>
      <c r="L1922" s="214" t="s">
        <v>173</v>
      </c>
      <c r="M1922" s="215">
        <v>633790</v>
      </c>
      <c r="N1922" s="216">
        <v>682667</v>
      </c>
      <c r="O1922" s="217"/>
      <c r="P1922" s="217"/>
      <c r="Q1922" s="242" t="s">
        <v>2154</v>
      </c>
      <c r="R1922" s="219">
        <f t="shared" si="29"/>
        <v>332554</v>
      </c>
    </row>
    <row r="1923" spans="1:18">
      <c r="A1923" s="208">
        <v>19002792</v>
      </c>
      <c r="B1923" s="209">
        <v>20002922</v>
      </c>
      <c r="C1923" s="210"/>
      <c r="D1923" s="210"/>
      <c r="E1923" s="251" t="s">
        <v>2147</v>
      </c>
      <c r="F1923" s="251" t="s">
        <v>2766</v>
      </c>
      <c r="G1923" s="231" t="s">
        <v>2683</v>
      </c>
      <c r="H1923" s="231" t="s">
        <v>2683</v>
      </c>
      <c r="I1923" s="232" t="s">
        <v>2732</v>
      </c>
      <c r="J1923" s="233" t="s">
        <v>2466</v>
      </c>
      <c r="K1923" s="212" t="s">
        <v>3164</v>
      </c>
      <c r="L1923" s="214" t="s">
        <v>173</v>
      </c>
      <c r="M1923" s="215">
        <v>190133</v>
      </c>
      <c r="N1923" s="216">
        <v>204795</v>
      </c>
      <c r="O1923" s="217"/>
      <c r="P1923" s="217"/>
      <c r="Q1923" s="242" t="s">
        <v>2154</v>
      </c>
      <c r="R1923" s="219">
        <f t="shared" ref="R1923:R1986" si="30">IF(Q1923="유지보수",INT(N1923*$T$2*$T$3),IF(Q1923="단순정비",INT(N1923*$T$2*$T$4),IF(Q1923="지장전주",INT(N1923*$T$2*$T$5),"")))</f>
        <v>99763</v>
      </c>
    </row>
    <row r="1924" spans="1:18">
      <c r="A1924" s="208">
        <v>19002793</v>
      </c>
      <c r="B1924" s="209">
        <v>20002923</v>
      </c>
      <c r="C1924" s="210"/>
      <c r="D1924" s="210"/>
      <c r="E1924" s="251" t="s">
        <v>2147</v>
      </c>
      <c r="F1924" s="251" t="s">
        <v>2766</v>
      </c>
      <c r="G1924" s="231" t="s">
        <v>2683</v>
      </c>
      <c r="H1924" s="231" t="s">
        <v>2683</v>
      </c>
      <c r="I1924" s="232" t="s">
        <v>2732</v>
      </c>
      <c r="J1924" s="233" t="s">
        <v>2650</v>
      </c>
      <c r="K1924" s="212" t="s">
        <v>3165</v>
      </c>
      <c r="L1924" s="214" t="s">
        <v>173</v>
      </c>
      <c r="M1924" s="215">
        <v>507031</v>
      </c>
      <c r="N1924" s="216">
        <v>546132</v>
      </c>
      <c r="O1924" s="217"/>
      <c r="P1924" s="217"/>
      <c r="Q1924" s="242" t="s">
        <v>2154</v>
      </c>
      <c r="R1924" s="219">
        <f t="shared" si="30"/>
        <v>266042</v>
      </c>
    </row>
    <row r="1925" spans="1:18">
      <c r="A1925" s="208">
        <v>19002794</v>
      </c>
      <c r="B1925" s="209">
        <v>20002924</v>
      </c>
      <c r="C1925" s="210"/>
      <c r="D1925" s="210"/>
      <c r="E1925" s="251" t="s">
        <v>2147</v>
      </c>
      <c r="F1925" s="251" t="s">
        <v>2766</v>
      </c>
      <c r="G1925" s="231" t="s">
        <v>2683</v>
      </c>
      <c r="H1925" s="231" t="s">
        <v>2683</v>
      </c>
      <c r="I1925" s="232" t="s">
        <v>2732</v>
      </c>
      <c r="J1925" s="233" t="s">
        <v>97</v>
      </c>
      <c r="K1925" s="212" t="s">
        <v>3166</v>
      </c>
      <c r="L1925" s="214" t="s">
        <v>173</v>
      </c>
      <c r="M1925" s="215">
        <v>1140825</v>
      </c>
      <c r="N1925" s="216">
        <v>1228803</v>
      </c>
      <c r="O1925" s="217"/>
      <c r="P1925" s="217"/>
      <c r="Q1925" s="242" t="s">
        <v>2154</v>
      </c>
      <c r="R1925" s="219">
        <f t="shared" si="30"/>
        <v>598599</v>
      </c>
    </row>
    <row r="1926" spans="1:18">
      <c r="A1926" s="208">
        <v>19002795</v>
      </c>
      <c r="B1926" s="209">
        <v>20002925</v>
      </c>
      <c r="C1926" s="210"/>
      <c r="D1926" s="210"/>
      <c r="E1926" s="251" t="s">
        <v>2147</v>
      </c>
      <c r="F1926" s="251" t="s">
        <v>2766</v>
      </c>
      <c r="G1926" s="231" t="s">
        <v>2683</v>
      </c>
      <c r="H1926" s="231" t="s">
        <v>2683</v>
      </c>
      <c r="I1926" s="232" t="s">
        <v>2737</v>
      </c>
      <c r="J1926" s="233" t="s">
        <v>2152</v>
      </c>
      <c r="K1926" s="212" t="s">
        <v>3167</v>
      </c>
      <c r="L1926" s="214" t="s">
        <v>173</v>
      </c>
      <c r="M1926" s="215">
        <v>152313</v>
      </c>
      <c r="N1926" s="216">
        <v>164951</v>
      </c>
      <c r="O1926" s="217"/>
      <c r="P1926" s="217"/>
      <c r="Q1926" s="242" t="s">
        <v>2154</v>
      </c>
      <c r="R1926" s="219">
        <f t="shared" si="30"/>
        <v>80354</v>
      </c>
    </row>
    <row r="1927" spans="1:18">
      <c r="A1927" s="208">
        <v>19002796</v>
      </c>
      <c r="B1927" s="209">
        <v>20002926</v>
      </c>
      <c r="C1927" s="210"/>
      <c r="D1927" s="210"/>
      <c r="E1927" s="251" t="s">
        <v>2147</v>
      </c>
      <c r="F1927" s="251" t="s">
        <v>2766</v>
      </c>
      <c r="G1927" s="231" t="s">
        <v>2683</v>
      </c>
      <c r="H1927" s="231" t="s">
        <v>2683</v>
      </c>
      <c r="I1927" s="232" t="s">
        <v>2737</v>
      </c>
      <c r="J1927" s="233" t="s">
        <v>2466</v>
      </c>
      <c r="K1927" s="212" t="s">
        <v>3168</v>
      </c>
      <c r="L1927" s="214" t="s">
        <v>173</v>
      </c>
      <c r="M1927" s="215">
        <v>45689</v>
      </c>
      <c r="N1927" s="216">
        <v>49481</v>
      </c>
      <c r="O1927" s="217"/>
      <c r="P1927" s="217"/>
      <c r="Q1927" s="242" t="s">
        <v>2154</v>
      </c>
      <c r="R1927" s="219">
        <f t="shared" si="30"/>
        <v>24104</v>
      </c>
    </row>
    <row r="1928" spans="1:18">
      <c r="A1928" s="208">
        <v>19002797</v>
      </c>
      <c r="B1928" s="209">
        <v>20002927</v>
      </c>
      <c r="C1928" s="210"/>
      <c r="D1928" s="210"/>
      <c r="E1928" s="251" t="s">
        <v>2147</v>
      </c>
      <c r="F1928" s="251" t="s">
        <v>2766</v>
      </c>
      <c r="G1928" s="231" t="s">
        <v>2683</v>
      </c>
      <c r="H1928" s="231" t="s">
        <v>2683</v>
      </c>
      <c r="I1928" s="232" t="s">
        <v>2737</v>
      </c>
      <c r="J1928" s="233" t="s">
        <v>2650</v>
      </c>
      <c r="K1928" s="212" t="s">
        <v>3169</v>
      </c>
      <c r="L1928" s="214" t="s">
        <v>173</v>
      </c>
      <c r="M1928" s="215">
        <v>121847</v>
      </c>
      <c r="N1928" s="216">
        <v>131960</v>
      </c>
      <c r="O1928" s="217"/>
      <c r="P1928" s="217"/>
      <c r="Q1928" s="242" t="s">
        <v>2154</v>
      </c>
      <c r="R1928" s="219">
        <f t="shared" si="30"/>
        <v>64282</v>
      </c>
    </row>
    <row r="1929" spans="1:18">
      <c r="A1929" s="208">
        <v>19002798</v>
      </c>
      <c r="B1929" s="209">
        <v>20002928</v>
      </c>
      <c r="C1929" s="210"/>
      <c r="D1929" s="210"/>
      <c r="E1929" s="251" t="s">
        <v>2147</v>
      </c>
      <c r="F1929" s="251" t="s">
        <v>2766</v>
      </c>
      <c r="G1929" s="231" t="s">
        <v>2683</v>
      </c>
      <c r="H1929" s="231" t="s">
        <v>2683</v>
      </c>
      <c r="I1929" s="232" t="s">
        <v>2737</v>
      </c>
      <c r="J1929" s="233" t="s">
        <v>97</v>
      </c>
      <c r="K1929" s="212" t="s">
        <v>3170</v>
      </c>
      <c r="L1929" s="214" t="s">
        <v>173</v>
      </c>
      <c r="M1929" s="215">
        <v>274168</v>
      </c>
      <c r="N1929" s="216">
        <v>296916</v>
      </c>
      <c r="O1929" s="217"/>
      <c r="P1929" s="217"/>
      <c r="Q1929" s="242" t="s">
        <v>2154</v>
      </c>
      <c r="R1929" s="219">
        <f t="shared" si="30"/>
        <v>144639</v>
      </c>
    </row>
    <row r="1930" spans="1:18">
      <c r="A1930" s="208">
        <v>19002799</v>
      </c>
      <c r="B1930" s="209">
        <v>20002929</v>
      </c>
      <c r="C1930" s="210"/>
      <c r="D1930" s="210"/>
      <c r="E1930" s="251" t="s">
        <v>2147</v>
      </c>
      <c r="F1930" s="251" t="s">
        <v>2766</v>
      </c>
      <c r="G1930" s="231" t="s">
        <v>2683</v>
      </c>
      <c r="H1930" s="231" t="s">
        <v>2683</v>
      </c>
      <c r="I1930" s="232" t="s">
        <v>2742</v>
      </c>
      <c r="J1930" s="233" t="s">
        <v>2152</v>
      </c>
      <c r="K1930" s="212" t="s">
        <v>3171</v>
      </c>
      <c r="L1930" s="214" t="s">
        <v>173</v>
      </c>
      <c r="M1930" s="215">
        <v>192557</v>
      </c>
      <c r="N1930" s="216">
        <v>209331</v>
      </c>
      <c r="O1930" s="217"/>
      <c r="P1930" s="217"/>
      <c r="Q1930" s="242" t="s">
        <v>2154</v>
      </c>
      <c r="R1930" s="219">
        <f t="shared" si="30"/>
        <v>101973</v>
      </c>
    </row>
    <row r="1931" spans="1:18">
      <c r="A1931" s="208">
        <v>19002800</v>
      </c>
      <c r="B1931" s="209">
        <v>20002930</v>
      </c>
      <c r="C1931" s="210"/>
      <c r="D1931" s="210"/>
      <c r="E1931" s="251" t="s">
        <v>2147</v>
      </c>
      <c r="F1931" s="251" t="s">
        <v>2766</v>
      </c>
      <c r="G1931" s="231" t="s">
        <v>2683</v>
      </c>
      <c r="H1931" s="231" t="s">
        <v>2683</v>
      </c>
      <c r="I1931" s="232" t="s">
        <v>2742</v>
      </c>
      <c r="J1931" s="233" t="s">
        <v>2466</v>
      </c>
      <c r="K1931" s="212" t="s">
        <v>3172</v>
      </c>
      <c r="L1931" s="214" t="s">
        <v>173</v>
      </c>
      <c r="M1931" s="215">
        <v>57765</v>
      </c>
      <c r="N1931" s="216">
        <v>62796</v>
      </c>
      <c r="O1931" s="217"/>
      <c r="P1931" s="217"/>
      <c r="Q1931" s="242" t="s">
        <v>2154</v>
      </c>
      <c r="R1931" s="219">
        <f t="shared" si="30"/>
        <v>30590</v>
      </c>
    </row>
    <row r="1932" spans="1:18">
      <c r="A1932" s="208">
        <v>19002801</v>
      </c>
      <c r="B1932" s="209">
        <v>20002931</v>
      </c>
      <c r="C1932" s="210"/>
      <c r="D1932" s="210"/>
      <c r="E1932" s="251" t="s">
        <v>2147</v>
      </c>
      <c r="F1932" s="251" t="s">
        <v>2766</v>
      </c>
      <c r="G1932" s="231" t="s">
        <v>2683</v>
      </c>
      <c r="H1932" s="231" t="s">
        <v>2683</v>
      </c>
      <c r="I1932" s="232" t="s">
        <v>2742</v>
      </c>
      <c r="J1932" s="233" t="s">
        <v>2650</v>
      </c>
      <c r="K1932" s="212" t="s">
        <v>3173</v>
      </c>
      <c r="L1932" s="214" t="s">
        <v>173</v>
      </c>
      <c r="M1932" s="215">
        <v>154044</v>
      </c>
      <c r="N1932" s="216">
        <v>167466</v>
      </c>
      <c r="O1932" s="217"/>
      <c r="P1932" s="217"/>
      <c r="Q1932" s="242" t="s">
        <v>2154</v>
      </c>
      <c r="R1932" s="219">
        <f t="shared" si="30"/>
        <v>81579</v>
      </c>
    </row>
    <row r="1933" spans="1:18">
      <c r="A1933" s="208">
        <v>19002802</v>
      </c>
      <c r="B1933" s="209">
        <v>20002932</v>
      </c>
      <c r="C1933" s="210"/>
      <c r="D1933" s="210"/>
      <c r="E1933" s="251" t="s">
        <v>2147</v>
      </c>
      <c r="F1933" s="251" t="s">
        <v>2766</v>
      </c>
      <c r="G1933" s="231" t="s">
        <v>2683</v>
      </c>
      <c r="H1933" s="231" t="s">
        <v>2683</v>
      </c>
      <c r="I1933" s="232" t="s">
        <v>2742</v>
      </c>
      <c r="J1933" s="233" t="s">
        <v>97</v>
      </c>
      <c r="K1933" s="212" t="s">
        <v>3174</v>
      </c>
      <c r="L1933" s="214" t="s">
        <v>173</v>
      </c>
      <c r="M1933" s="215">
        <v>346610</v>
      </c>
      <c r="N1933" s="216">
        <v>376803</v>
      </c>
      <c r="O1933" s="217"/>
      <c r="P1933" s="217"/>
      <c r="Q1933" s="242" t="s">
        <v>2154</v>
      </c>
      <c r="R1933" s="219">
        <f t="shared" si="30"/>
        <v>183555</v>
      </c>
    </row>
    <row r="1934" spans="1:18">
      <c r="A1934" s="208">
        <v>19002803</v>
      </c>
      <c r="B1934" s="209">
        <v>20002933</v>
      </c>
      <c r="C1934" s="210"/>
      <c r="D1934" s="210"/>
      <c r="E1934" s="251" t="s">
        <v>2147</v>
      </c>
      <c r="F1934" s="251" t="s">
        <v>2766</v>
      </c>
      <c r="G1934" s="231" t="s">
        <v>2683</v>
      </c>
      <c r="H1934" s="231" t="s">
        <v>2683</v>
      </c>
      <c r="I1934" s="232" t="s">
        <v>2747</v>
      </c>
      <c r="J1934" s="233" t="s">
        <v>2152</v>
      </c>
      <c r="K1934" s="212" t="s">
        <v>3175</v>
      </c>
      <c r="L1934" s="214" t="s">
        <v>173</v>
      </c>
      <c r="M1934" s="215">
        <v>218635</v>
      </c>
      <c r="N1934" s="216">
        <v>236804</v>
      </c>
      <c r="O1934" s="217"/>
      <c r="P1934" s="217"/>
      <c r="Q1934" s="242" t="s">
        <v>2154</v>
      </c>
      <c r="R1934" s="219">
        <f t="shared" si="30"/>
        <v>115356</v>
      </c>
    </row>
    <row r="1935" spans="1:18">
      <c r="A1935" s="208">
        <v>19002804</v>
      </c>
      <c r="B1935" s="209">
        <v>20002934</v>
      </c>
      <c r="C1935" s="210"/>
      <c r="D1935" s="210"/>
      <c r="E1935" s="251" t="s">
        <v>2147</v>
      </c>
      <c r="F1935" s="251" t="s">
        <v>2766</v>
      </c>
      <c r="G1935" s="231" t="s">
        <v>2683</v>
      </c>
      <c r="H1935" s="231" t="s">
        <v>2683</v>
      </c>
      <c r="I1935" s="232" t="s">
        <v>2747</v>
      </c>
      <c r="J1935" s="233" t="s">
        <v>2749</v>
      </c>
      <c r="K1935" s="212" t="s">
        <v>3176</v>
      </c>
      <c r="L1935" s="214" t="s">
        <v>173</v>
      </c>
      <c r="M1935" s="215">
        <v>27361</v>
      </c>
      <c r="N1935" s="216">
        <v>29184</v>
      </c>
      <c r="O1935" s="217"/>
      <c r="P1935" s="217"/>
      <c r="Q1935" s="242" t="s">
        <v>2154</v>
      </c>
      <c r="R1935" s="219">
        <f t="shared" si="30"/>
        <v>14216</v>
      </c>
    </row>
    <row r="1936" spans="1:18">
      <c r="A1936" s="208">
        <v>19002805</v>
      </c>
      <c r="B1936" s="209">
        <v>20002935</v>
      </c>
      <c r="C1936" s="210"/>
      <c r="D1936" s="210"/>
      <c r="E1936" s="251" t="s">
        <v>2147</v>
      </c>
      <c r="F1936" s="251" t="s">
        <v>2766</v>
      </c>
      <c r="G1936" s="231" t="s">
        <v>2683</v>
      </c>
      <c r="H1936" s="231" t="s">
        <v>2683</v>
      </c>
      <c r="I1936" s="232" t="s">
        <v>2747</v>
      </c>
      <c r="J1936" s="233" t="s">
        <v>2751</v>
      </c>
      <c r="K1936" s="212" t="s">
        <v>3177</v>
      </c>
      <c r="L1936" s="214" t="s">
        <v>173</v>
      </c>
      <c r="M1936" s="215">
        <v>72968</v>
      </c>
      <c r="N1936" s="216">
        <v>77826</v>
      </c>
      <c r="O1936" s="217"/>
      <c r="P1936" s="217"/>
      <c r="Q1936" s="242" t="s">
        <v>2154</v>
      </c>
      <c r="R1936" s="219">
        <f t="shared" si="30"/>
        <v>37912</v>
      </c>
    </row>
    <row r="1937" spans="1:18">
      <c r="A1937" s="208">
        <v>19002806</v>
      </c>
      <c r="B1937" s="209">
        <v>20002936</v>
      </c>
      <c r="C1937" s="210"/>
      <c r="D1937" s="210"/>
      <c r="E1937" s="251" t="s">
        <v>2147</v>
      </c>
      <c r="F1937" s="251" t="s">
        <v>2766</v>
      </c>
      <c r="G1937" s="231" t="s">
        <v>2683</v>
      </c>
      <c r="H1937" s="231" t="s">
        <v>2683</v>
      </c>
      <c r="I1937" s="232" t="s">
        <v>2747</v>
      </c>
      <c r="J1937" s="233" t="s">
        <v>2753</v>
      </c>
      <c r="K1937" s="212" t="s">
        <v>3178</v>
      </c>
      <c r="L1937" s="214" t="s">
        <v>173</v>
      </c>
      <c r="M1937" s="215">
        <v>291606</v>
      </c>
      <c r="N1937" s="216">
        <v>314636</v>
      </c>
      <c r="O1937" s="217"/>
      <c r="P1937" s="217"/>
      <c r="Q1937" s="242" t="s">
        <v>2154</v>
      </c>
      <c r="R1937" s="219">
        <f t="shared" si="30"/>
        <v>153271</v>
      </c>
    </row>
    <row r="1938" spans="1:18">
      <c r="A1938" s="208">
        <v>19002807</v>
      </c>
      <c r="B1938" s="209">
        <v>20002937</v>
      </c>
      <c r="C1938" s="210"/>
      <c r="D1938" s="210"/>
      <c r="E1938" s="251" t="s">
        <v>2147</v>
      </c>
      <c r="F1938" s="251" t="s">
        <v>2766</v>
      </c>
      <c r="G1938" s="231" t="s">
        <v>2683</v>
      </c>
      <c r="H1938" s="231" t="s">
        <v>2683</v>
      </c>
      <c r="I1938" s="232" t="s">
        <v>2755</v>
      </c>
      <c r="J1938" s="233" t="s">
        <v>2318</v>
      </c>
      <c r="K1938" s="212" t="s">
        <v>3179</v>
      </c>
      <c r="L1938" s="214" t="s">
        <v>173</v>
      </c>
      <c r="M1938" s="215">
        <v>174908</v>
      </c>
      <c r="N1938" s="216">
        <v>189443</v>
      </c>
      <c r="O1938" s="217"/>
      <c r="P1938" s="217"/>
      <c r="Q1938" s="242" t="s">
        <v>2154</v>
      </c>
      <c r="R1938" s="219">
        <f t="shared" si="30"/>
        <v>92285</v>
      </c>
    </row>
    <row r="1939" spans="1:18">
      <c r="A1939" s="208">
        <v>19002808</v>
      </c>
      <c r="B1939" s="209">
        <v>20002938</v>
      </c>
      <c r="C1939" s="210"/>
      <c r="D1939" s="210"/>
      <c r="E1939" s="251" t="s">
        <v>2147</v>
      </c>
      <c r="F1939" s="251" t="s">
        <v>2766</v>
      </c>
      <c r="G1939" s="231" t="s">
        <v>2683</v>
      </c>
      <c r="H1939" s="231" t="s">
        <v>2683</v>
      </c>
      <c r="I1939" s="232" t="s">
        <v>2755</v>
      </c>
      <c r="J1939" s="233" t="s">
        <v>2757</v>
      </c>
      <c r="K1939" s="212" t="s">
        <v>3180</v>
      </c>
      <c r="L1939" s="214" t="s">
        <v>173</v>
      </c>
      <c r="M1939" s="215">
        <v>101936</v>
      </c>
      <c r="N1939" s="216">
        <v>111612</v>
      </c>
      <c r="O1939" s="217"/>
      <c r="P1939" s="217"/>
      <c r="Q1939" s="242" t="s">
        <v>2154</v>
      </c>
      <c r="R1939" s="219">
        <f t="shared" si="30"/>
        <v>54370</v>
      </c>
    </row>
    <row r="1940" spans="1:18">
      <c r="A1940" s="208">
        <v>19002809</v>
      </c>
      <c r="B1940" s="209">
        <v>20002939</v>
      </c>
      <c r="C1940" s="210"/>
      <c r="D1940" s="210"/>
      <c r="E1940" s="251" t="s">
        <v>2147</v>
      </c>
      <c r="F1940" s="251" t="s">
        <v>2766</v>
      </c>
      <c r="G1940" s="231" t="s">
        <v>2683</v>
      </c>
      <c r="H1940" s="231" t="s">
        <v>2683</v>
      </c>
      <c r="I1940" s="232" t="s">
        <v>2759</v>
      </c>
      <c r="J1940" s="233" t="s">
        <v>2760</v>
      </c>
      <c r="K1940" s="212" t="s">
        <v>3181</v>
      </c>
      <c r="L1940" s="214" t="s">
        <v>173</v>
      </c>
      <c r="M1940" s="215">
        <v>6436</v>
      </c>
      <c r="N1940" s="216">
        <v>7098</v>
      </c>
      <c r="O1940" s="217"/>
      <c r="P1940" s="217"/>
      <c r="Q1940" s="242" t="s">
        <v>2154</v>
      </c>
      <c r="R1940" s="219">
        <f t="shared" si="30"/>
        <v>3457</v>
      </c>
    </row>
    <row r="1941" spans="1:18">
      <c r="A1941" s="208">
        <v>19002810</v>
      </c>
      <c r="B1941" s="209">
        <v>20002940</v>
      </c>
      <c r="C1941" s="210"/>
      <c r="D1941" s="210"/>
      <c r="E1941" s="251" t="s">
        <v>2147</v>
      </c>
      <c r="F1941" s="251" t="s">
        <v>2766</v>
      </c>
      <c r="G1941" s="231" t="s">
        <v>2683</v>
      </c>
      <c r="H1941" s="231" t="s">
        <v>2683</v>
      </c>
      <c r="I1941" s="232" t="s">
        <v>2759</v>
      </c>
      <c r="J1941" s="233" t="s">
        <v>2762</v>
      </c>
      <c r="K1941" s="212" t="s">
        <v>3182</v>
      </c>
      <c r="L1941" s="214" t="s">
        <v>173</v>
      </c>
      <c r="M1941" s="215">
        <v>15556</v>
      </c>
      <c r="N1941" s="216">
        <v>17159</v>
      </c>
      <c r="O1941" s="217"/>
      <c r="P1941" s="217"/>
      <c r="Q1941" s="242" t="s">
        <v>2154</v>
      </c>
      <c r="R1941" s="219">
        <f t="shared" si="30"/>
        <v>8358</v>
      </c>
    </row>
    <row r="1942" spans="1:18">
      <c r="A1942" s="208">
        <v>19002811</v>
      </c>
      <c r="B1942" s="209">
        <v>20002941</v>
      </c>
      <c r="C1942" s="210"/>
      <c r="D1942" s="210"/>
      <c r="E1942" s="251" t="s">
        <v>2147</v>
      </c>
      <c r="F1942" s="251" t="s">
        <v>2766</v>
      </c>
      <c r="G1942" s="231" t="s">
        <v>2683</v>
      </c>
      <c r="H1942" s="247" t="s">
        <v>2683</v>
      </c>
      <c r="I1942" s="232" t="s">
        <v>2759</v>
      </c>
      <c r="J1942" s="233" t="s">
        <v>2764</v>
      </c>
      <c r="K1942" s="212" t="s">
        <v>3183</v>
      </c>
      <c r="L1942" s="214" t="s">
        <v>173</v>
      </c>
      <c r="M1942" s="215">
        <v>25215</v>
      </c>
      <c r="N1942" s="216">
        <v>27806</v>
      </c>
      <c r="O1942" s="217"/>
      <c r="P1942" s="217"/>
      <c r="Q1942" s="242" t="s">
        <v>2154</v>
      </c>
      <c r="R1942" s="219">
        <f t="shared" si="30"/>
        <v>13545</v>
      </c>
    </row>
    <row r="1943" spans="1:18">
      <c r="A1943" s="208">
        <v>19002812</v>
      </c>
      <c r="B1943" s="209">
        <v>20002942</v>
      </c>
      <c r="C1943" s="210"/>
      <c r="D1943" s="210"/>
      <c r="E1943" s="240" t="s">
        <v>2147</v>
      </c>
      <c r="F1943" s="240" t="s">
        <v>2148</v>
      </c>
      <c r="G1943" s="231" t="s">
        <v>2369</v>
      </c>
      <c r="H1943" s="231" t="s">
        <v>3184</v>
      </c>
      <c r="I1943" s="252" t="s">
        <v>3185</v>
      </c>
      <c r="J1943" s="212" t="s">
        <v>3186</v>
      </c>
      <c r="K1943" s="212" t="s">
        <v>3187</v>
      </c>
      <c r="L1943" s="214" t="s">
        <v>2355</v>
      </c>
      <c r="M1943" s="215">
        <v>12131</v>
      </c>
      <c r="N1943" s="234">
        <v>12620</v>
      </c>
      <c r="O1943" s="234"/>
      <c r="P1943" s="234"/>
      <c r="Q1943" s="242" t="s">
        <v>2154</v>
      </c>
      <c r="R1943" s="219">
        <f t="shared" si="30"/>
        <v>6147</v>
      </c>
    </row>
    <row r="1944" spans="1:18">
      <c r="A1944" s="208">
        <v>19002813</v>
      </c>
      <c r="B1944" s="209">
        <v>20002943</v>
      </c>
      <c r="C1944" s="210"/>
      <c r="D1944" s="210"/>
      <c r="E1944" s="240" t="s">
        <v>2147</v>
      </c>
      <c r="F1944" s="240" t="s">
        <v>2148</v>
      </c>
      <c r="G1944" s="231" t="s">
        <v>2369</v>
      </c>
      <c r="H1944" s="231" t="s">
        <v>3184</v>
      </c>
      <c r="I1944" s="252" t="s">
        <v>3188</v>
      </c>
      <c r="J1944" s="212" t="s">
        <v>3186</v>
      </c>
      <c r="K1944" s="212" t="s">
        <v>3189</v>
      </c>
      <c r="L1944" s="214" t="s">
        <v>2355</v>
      </c>
      <c r="M1944" s="215">
        <v>17522</v>
      </c>
      <c r="N1944" s="234">
        <v>18229</v>
      </c>
      <c r="O1944" s="234"/>
      <c r="P1944" s="234"/>
      <c r="Q1944" s="242" t="s">
        <v>2154</v>
      </c>
      <c r="R1944" s="219">
        <f t="shared" si="30"/>
        <v>8880</v>
      </c>
    </row>
    <row r="1945" spans="1:18">
      <c r="A1945" s="208">
        <v>19002814</v>
      </c>
      <c r="B1945" s="209">
        <v>20002944</v>
      </c>
      <c r="C1945" s="210"/>
      <c r="D1945" s="210"/>
      <c r="E1945" s="240" t="s">
        <v>2147</v>
      </c>
      <c r="F1945" s="240" t="s">
        <v>2148</v>
      </c>
      <c r="G1945" s="231" t="s">
        <v>2369</v>
      </c>
      <c r="H1945" s="231" t="s">
        <v>3184</v>
      </c>
      <c r="I1945" s="252" t="s">
        <v>3190</v>
      </c>
      <c r="J1945" s="212" t="s">
        <v>3186</v>
      </c>
      <c r="K1945" s="212" t="s">
        <v>3191</v>
      </c>
      <c r="L1945" s="214" t="s">
        <v>2355</v>
      </c>
      <c r="M1945" s="215">
        <v>22914</v>
      </c>
      <c r="N1945" s="234">
        <v>23837</v>
      </c>
      <c r="O1945" s="234"/>
      <c r="P1945" s="234"/>
      <c r="Q1945" s="242" t="s">
        <v>2154</v>
      </c>
      <c r="R1945" s="219">
        <f t="shared" si="30"/>
        <v>11611</v>
      </c>
    </row>
    <row r="1946" spans="1:18">
      <c r="A1946" s="208">
        <v>19002815</v>
      </c>
      <c r="B1946" s="209">
        <v>20002945</v>
      </c>
      <c r="C1946" s="210"/>
      <c r="D1946" s="210"/>
      <c r="E1946" s="240" t="s">
        <v>2147</v>
      </c>
      <c r="F1946" s="240" t="s">
        <v>2148</v>
      </c>
      <c r="G1946" s="231" t="s">
        <v>2369</v>
      </c>
      <c r="H1946" s="231" t="s">
        <v>3184</v>
      </c>
      <c r="I1946" s="252" t="s">
        <v>3192</v>
      </c>
      <c r="J1946" s="212" t="s">
        <v>3186</v>
      </c>
      <c r="K1946" s="212" t="s">
        <v>3193</v>
      </c>
      <c r="L1946" s="214" t="s">
        <v>2355</v>
      </c>
      <c r="M1946" s="215">
        <v>12843</v>
      </c>
      <c r="N1946" s="234">
        <v>13361</v>
      </c>
      <c r="O1946" s="234"/>
      <c r="P1946" s="234"/>
      <c r="Q1946" s="242" t="s">
        <v>2154</v>
      </c>
      <c r="R1946" s="219">
        <f t="shared" si="30"/>
        <v>6508</v>
      </c>
    </row>
    <row r="1947" spans="1:18">
      <c r="A1947" s="208">
        <v>19002816</v>
      </c>
      <c r="B1947" s="209">
        <v>20002946</v>
      </c>
      <c r="C1947" s="210"/>
      <c r="D1947" s="210"/>
      <c r="E1947" s="240" t="s">
        <v>2147</v>
      </c>
      <c r="F1947" s="240" t="s">
        <v>2148</v>
      </c>
      <c r="G1947" s="231" t="s">
        <v>2369</v>
      </c>
      <c r="H1947" s="231" t="s">
        <v>3184</v>
      </c>
      <c r="I1947" s="252" t="s">
        <v>3194</v>
      </c>
      <c r="J1947" s="212" t="s">
        <v>3186</v>
      </c>
      <c r="K1947" s="212" t="s">
        <v>3195</v>
      </c>
      <c r="L1947" s="214" t="s">
        <v>2355</v>
      </c>
      <c r="M1947" s="215">
        <v>18551</v>
      </c>
      <c r="N1947" s="234">
        <v>19300</v>
      </c>
      <c r="O1947" s="234"/>
      <c r="P1947" s="234"/>
      <c r="Q1947" s="242" t="s">
        <v>2154</v>
      </c>
      <c r="R1947" s="219">
        <f t="shared" si="30"/>
        <v>9401</v>
      </c>
    </row>
    <row r="1948" spans="1:18">
      <c r="A1948" s="208">
        <v>19002817</v>
      </c>
      <c r="B1948" s="209">
        <v>20002947</v>
      </c>
      <c r="C1948" s="210"/>
      <c r="D1948" s="210"/>
      <c r="E1948" s="240" t="s">
        <v>2147</v>
      </c>
      <c r="F1948" s="240" t="s">
        <v>2148</v>
      </c>
      <c r="G1948" s="231" t="s">
        <v>2369</v>
      </c>
      <c r="H1948" s="231" t="s">
        <v>3184</v>
      </c>
      <c r="I1948" s="236" t="s">
        <v>3196</v>
      </c>
      <c r="J1948" s="212" t="s">
        <v>3186</v>
      </c>
      <c r="K1948" s="212" t="s">
        <v>3197</v>
      </c>
      <c r="L1948" s="214" t="s">
        <v>2355</v>
      </c>
      <c r="M1948" s="215">
        <v>24258</v>
      </c>
      <c r="N1948" s="234">
        <v>25238</v>
      </c>
      <c r="O1948" s="234"/>
      <c r="P1948" s="234"/>
      <c r="Q1948" s="242" t="s">
        <v>2154</v>
      </c>
      <c r="R1948" s="219">
        <f t="shared" si="30"/>
        <v>12294</v>
      </c>
    </row>
    <row r="1949" spans="1:18">
      <c r="A1949" s="208">
        <v>19002818</v>
      </c>
      <c r="B1949" s="209">
        <v>20002948</v>
      </c>
      <c r="C1949" s="210"/>
      <c r="D1949" s="210"/>
      <c r="E1949" s="240" t="s">
        <v>2147</v>
      </c>
      <c r="F1949" s="240" t="s">
        <v>2148</v>
      </c>
      <c r="G1949" s="231" t="s">
        <v>2369</v>
      </c>
      <c r="H1949" s="231" t="s">
        <v>3198</v>
      </c>
      <c r="I1949" s="236" t="s">
        <v>3199</v>
      </c>
      <c r="J1949" s="212" t="s">
        <v>3186</v>
      </c>
      <c r="K1949" s="212" t="s">
        <v>3200</v>
      </c>
      <c r="L1949" s="214" t="s">
        <v>2355</v>
      </c>
      <c r="M1949" s="215">
        <v>10702</v>
      </c>
      <c r="N1949" s="234">
        <v>11135</v>
      </c>
      <c r="O1949" s="234"/>
      <c r="P1949" s="234"/>
      <c r="Q1949" s="242" t="s">
        <v>2154</v>
      </c>
      <c r="R1949" s="219">
        <f t="shared" si="30"/>
        <v>5424</v>
      </c>
    </row>
    <row r="1950" spans="1:18">
      <c r="A1950" s="208">
        <v>19002819</v>
      </c>
      <c r="B1950" s="209">
        <v>20002949</v>
      </c>
      <c r="C1950" s="210"/>
      <c r="D1950" s="210"/>
      <c r="E1950" s="240" t="s">
        <v>2147</v>
      </c>
      <c r="F1950" s="240" t="s">
        <v>2148</v>
      </c>
      <c r="G1950" s="231" t="s">
        <v>2369</v>
      </c>
      <c r="H1950" s="231" t="s">
        <v>3198</v>
      </c>
      <c r="I1950" s="236" t="s">
        <v>3201</v>
      </c>
      <c r="J1950" s="212" t="s">
        <v>3186</v>
      </c>
      <c r="K1950" s="212" t="s">
        <v>3202</v>
      </c>
      <c r="L1950" s="214" t="s">
        <v>2355</v>
      </c>
      <c r="M1950" s="215">
        <v>15458</v>
      </c>
      <c r="N1950" s="234">
        <v>16084</v>
      </c>
      <c r="O1950" s="234"/>
      <c r="P1950" s="234"/>
      <c r="Q1950" s="242" t="s">
        <v>2154</v>
      </c>
      <c r="R1950" s="219">
        <f t="shared" si="30"/>
        <v>7835</v>
      </c>
    </row>
    <row r="1951" spans="1:18">
      <c r="A1951" s="208">
        <v>19002820</v>
      </c>
      <c r="B1951" s="209">
        <v>20002950</v>
      </c>
      <c r="C1951" s="210"/>
      <c r="D1951" s="210"/>
      <c r="E1951" s="240" t="s">
        <v>2147</v>
      </c>
      <c r="F1951" s="240" t="s">
        <v>2148</v>
      </c>
      <c r="G1951" s="231" t="s">
        <v>2369</v>
      </c>
      <c r="H1951" s="231" t="s">
        <v>3198</v>
      </c>
      <c r="I1951" s="252" t="s">
        <v>3203</v>
      </c>
      <c r="J1951" s="212" t="s">
        <v>3186</v>
      </c>
      <c r="K1951" s="212" t="s">
        <v>3204</v>
      </c>
      <c r="L1951" s="214" t="s">
        <v>2355</v>
      </c>
      <c r="M1951" s="215">
        <v>20215</v>
      </c>
      <c r="N1951" s="234">
        <v>21032</v>
      </c>
      <c r="O1951" s="234"/>
      <c r="P1951" s="234"/>
      <c r="Q1951" s="242" t="s">
        <v>2154</v>
      </c>
      <c r="R1951" s="219">
        <f t="shared" si="30"/>
        <v>10245</v>
      </c>
    </row>
    <row r="1952" spans="1:18">
      <c r="A1952" s="208">
        <v>19002821</v>
      </c>
      <c r="B1952" s="209">
        <v>20002951</v>
      </c>
      <c r="C1952" s="210"/>
      <c r="D1952" s="210"/>
      <c r="E1952" s="240" t="s">
        <v>2147</v>
      </c>
      <c r="F1952" s="240" t="s">
        <v>2148</v>
      </c>
      <c r="G1952" s="231" t="s">
        <v>2369</v>
      </c>
      <c r="H1952" s="231" t="s">
        <v>3198</v>
      </c>
      <c r="I1952" s="252" t="s">
        <v>3205</v>
      </c>
      <c r="J1952" s="212" t="s">
        <v>3186</v>
      </c>
      <c r="K1952" s="212" t="s">
        <v>3206</v>
      </c>
      <c r="L1952" s="214" t="s">
        <v>2355</v>
      </c>
      <c r="M1952" s="215">
        <v>8560</v>
      </c>
      <c r="N1952" s="234">
        <v>8905</v>
      </c>
      <c r="O1952" s="234"/>
      <c r="P1952" s="234"/>
      <c r="Q1952" s="242" t="s">
        <v>2154</v>
      </c>
      <c r="R1952" s="219">
        <f t="shared" si="30"/>
        <v>4337</v>
      </c>
    </row>
    <row r="1953" spans="1:18">
      <c r="A1953" s="208">
        <v>19002822</v>
      </c>
      <c r="B1953" s="209">
        <v>20002952</v>
      </c>
      <c r="C1953" s="210"/>
      <c r="D1953" s="210"/>
      <c r="E1953" s="240" t="s">
        <v>2147</v>
      </c>
      <c r="F1953" s="240" t="s">
        <v>2148</v>
      </c>
      <c r="G1953" s="231" t="s">
        <v>2369</v>
      </c>
      <c r="H1953" s="231" t="s">
        <v>3198</v>
      </c>
      <c r="I1953" s="252" t="s">
        <v>3207</v>
      </c>
      <c r="J1953" s="212" t="s">
        <v>3186</v>
      </c>
      <c r="K1953" s="212" t="s">
        <v>3208</v>
      </c>
      <c r="L1953" s="214" t="s">
        <v>2355</v>
      </c>
      <c r="M1953" s="215">
        <v>12364</v>
      </c>
      <c r="N1953" s="234">
        <v>12862</v>
      </c>
      <c r="O1953" s="234"/>
      <c r="P1953" s="234"/>
      <c r="Q1953" s="242" t="s">
        <v>2154</v>
      </c>
      <c r="R1953" s="219">
        <f t="shared" si="30"/>
        <v>6265</v>
      </c>
    </row>
    <row r="1954" spans="1:18">
      <c r="A1954" s="208">
        <v>19002823</v>
      </c>
      <c r="B1954" s="209">
        <v>20002953</v>
      </c>
      <c r="C1954" s="210"/>
      <c r="D1954" s="210"/>
      <c r="E1954" s="240" t="s">
        <v>2147</v>
      </c>
      <c r="F1954" s="240" t="s">
        <v>2148</v>
      </c>
      <c r="G1954" s="231" t="s">
        <v>2369</v>
      </c>
      <c r="H1954" s="231" t="s">
        <v>3198</v>
      </c>
      <c r="I1954" s="252" t="s">
        <v>3209</v>
      </c>
      <c r="J1954" s="212" t="s">
        <v>3186</v>
      </c>
      <c r="K1954" s="212" t="s">
        <v>3210</v>
      </c>
      <c r="L1954" s="214" t="s">
        <v>2355</v>
      </c>
      <c r="M1954" s="215">
        <v>16168</v>
      </c>
      <c r="N1954" s="234">
        <v>16820</v>
      </c>
      <c r="O1954" s="234"/>
      <c r="P1954" s="234"/>
      <c r="Q1954" s="242" t="s">
        <v>2154</v>
      </c>
      <c r="R1954" s="219">
        <f t="shared" si="30"/>
        <v>8193</v>
      </c>
    </row>
    <row r="1955" spans="1:18">
      <c r="A1955" s="208">
        <v>19002824</v>
      </c>
      <c r="B1955" s="209">
        <v>20002954</v>
      </c>
      <c r="C1955" s="210"/>
      <c r="D1955" s="210"/>
      <c r="E1955" s="240" t="s">
        <v>2147</v>
      </c>
      <c r="F1955" s="240" t="s">
        <v>2148</v>
      </c>
      <c r="G1955" s="231" t="s">
        <v>2369</v>
      </c>
      <c r="H1955" s="231" t="s">
        <v>3211</v>
      </c>
      <c r="I1955" s="252" t="s">
        <v>3212</v>
      </c>
      <c r="J1955" s="212" t="s">
        <v>3186</v>
      </c>
      <c r="K1955" s="212" t="s">
        <v>3213</v>
      </c>
      <c r="L1955" s="214" t="s">
        <v>2355</v>
      </c>
      <c r="M1955" s="215">
        <v>12131</v>
      </c>
      <c r="N1955" s="234">
        <v>12620</v>
      </c>
      <c r="O1955" s="234"/>
      <c r="P1955" s="234"/>
      <c r="Q1955" s="242" t="s">
        <v>2154</v>
      </c>
      <c r="R1955" s="219">
        <f t="shared" si="30"/>
        <v>6147</v>
      </c>
    </row>
    <row r="1956" spans="1:18">
      <c r="A1956" s="208">
        <v>19002825</v>
      </c>
      <c r="B1956" s="209">
        <v>20002955</v>
      </c>
      <c r="C1956" s="210"/>
      <c r="D1956" s="210"/>
      <c r="E1956" s="240" t="s">
        <v>2147</v>
      </c>
      <c r="F1956" s="240" t="s">
        <v>2148</v>
      </c>
      <c r="G1956" s="231" t="s">
        <v>2369</v>
      </c>
      <c r="H1956" s="231" t="s">
        <v>3211</v>
      </c>
      <c r="I1956" s="252" t="s">
        <v>3214</v>
      </c>
      <c r="J1956" s="212" t="s">
        <v>3186</v>
      </c>
      <c r="K1956" s="212" t="s">
        <v>3215</v>
      </c>
      <c r="L1956" s="214" t="s">
        <v>2355</v>
      </c>
      <c r="M1956" s="215">
        <v>17522</v>
      </c>
      <c r="N1956" s="234">
        <v>18229</v>
      </c>
      <c r="O1956" s="234"/>
      <c r="P1956" s="234"/>
      <c r="Q1956" s="242" t="s">
        <v>2154</v>
      </c>
      <c r="R1956" s="219">
        <f t="shared" si="30"/>
        <v>8880</v>
      </c>
    </row>
    <row r="1957" spans="1:18">
      <c r="A1957" s="208">
        <v>19002826</v>
      </c>
      <c r="B1957" s="209">
        <v>20002956</v>
      </c>
      <c r="C1957" s="210"/>
      <c r="D1957" s="210"/>
      <c r="E1957" s="240" t="s">
        <v>2147</v>
      </c>
      <c r="F1957" s="240" t="s">
        <v>2148</v>
      </c>
      <c r="G1957" s="231" t="s">
        <v>2369</v>
      </c>
      <c r="H1957" s="231" t="s">
        <v>2389</v>
      </c>
      <c r="I1957" s="252" t="s">
        <v>3216</v>
      </c>
      <c r="J1957" s="212" t="s">
        <v>3186</v>
      </c>
      <c r="K1957" s="212" t="s">
        <v>3217</v>
      </c>
      <c r="L1957" s="214" t="s">
        <v>2355</v>
      </c>
      <c r="M1957" s="215">
        <v>22914</v>
      </c>
      <c r="N1957" s="234">
        <v>23837</v>
      </c>
      <c r="O1957" s="234"/>
      <c r="P1957" s="234"/>
      <c r="Q1957" s="242" t="s">
        <v>2154</v>
      </c>
      <c r="R1957" s="219">
        <f t="shared" si="30"/>
        <v>11611</v>
      </c>
    </row>
    <row r="1958" spans="1:18">
      <c r="A1958" s="208">
        <v>19002827</v>
      </c>
      <c r="B1958" s="209">
        <v>20002957</v>
      </c>
      <c r="C1958" s="210"/>
      <c r="D1958" s="210"/>
      <c r="E1958" s="240" t="s">
        <v>2147</v>
      </c>
      <c r="F1958" s="240" t="s">
        <v>2148</v>
      </c>
      <c r="G1958" s="231" t="s">
        <v>2369</v>
      </c>
      <c r="H1958" s="231" t="s">
        <v>2400</v>
      </c>
      <c r="I1958" s="252" t="s">
        <v>3218</v>
      </c>
      <c r="J1958" s="212" t="s">
        <v>3186</v>
      </c>
      <c r="K1958" s="212" t="s">
        <v>3219</v>
      </c>
      <c r="L1958" s="214" t="s">
        <v>2355</v>
      </c>
      <c r="M1958" s="215">
        <v>9988</v>
      </c>
      <c r="N1958" s="234">
        <v>10391</v>
      </c>
      <c r="O1958" s="234"/>
      <c r="P1958" s="234"/>
      <c r="Q1958" s="242" t="s">
        <v>2154</v>
      </c>
      <c r="R1958" s="219">
        <f t="shared" si="30"/>
        <v>5061</v>
      </c>
    </row>
    <row r="1959" spans="1:18">
      <c r="A1959" s="208">
        <v>19002828</v>
      </c>
      <c r="B1959" s="209">
        <v>20002958</v>
      </c>
      <c r="C1959" s="210"/>
      <c r="D1959" s="210"/>
      <c r="E1959" s="240" t="s">
        <v>2147</v>
      </c>
      <c r="F1959" s="240" t="s">
        <v>2148</v>
      </c>
      <c r="G1959" s="231" t="s">
        <v>2369</v>
      </c>
      <c r="H1959" s="231" t="s">
        <v>2400</v>
      </c>
      <c r="I1959" s="252" t="s">
        <v>3220</v>
      </c>
      <c r="J1959" s="212" t="s">
        <v>3186</v>
      </c>
      <c r="K1959" s="212" t="s">
        <v>3221</v>
      </c>
      <c r="L1959" s="214" t="s">
        <v>2355</v>
      </c>
      <c r="M1959" s="215">
        <v>14428</v>
      </c>
      <c r="N1959" s="234">
        <v>15010</v>
      </c>
      <c r="O1959" s="234"/>
      <c r="P1959" s="234"/>
      <c r="Q1959" s="242" t="s">
        <v>2154</v>
      </c>
      <c r="R1959" s="219">
        <f t="shared" si="30"/>
        <v>7311</v>
      </c>
    </row>
    <row r="1960" spans="1:18">
      <c r="A1960" s="208">
        <v>19002829</v>
      </c>
      <c r="B1960" s="209">
        <v>20002959</v>
      </c>
      <c r="C1960" s="210"/>
      <c r="D1960" s="210"/>
      <c r="E1960" s="240" t="s">
        <v>2147</v>
      </c>
      <c r="F1960" s="240" t="s">
        <v>2148</v>
      </c>
      <c r="G1960" s="231" t="s">
        <v>2369</v>
      </c>
      <c r="H1960" s="231" t="s">
        <v>2400</v>
      </c>
      <c r="I1960" s="252" t="s">
        <v>3222</v>
      </c>
      <c r="J1960" s="212" t="s">
        <v>3186</v>
      </c>
      <c r="K1960" s="212" t="s">
        <v>3223</v>
      </c>
      <c r="L1960" s="214" t="s">
        <v>2355</v>
      </c>
      <c r="M1960" s="215">
        <v>18867</v>
      </c>
      <c r="N1960" s="234">
        <v>19628</v>
      </c>
      <c r="O1960" s="234"/>
      <c r="P1960" s="234"/>
      <c r="Q1960" s="242" t="s">
        <v>2154</v>
      </c>
      <c r="R1960" s="219">
        <f t="shared" si="30"/>
        <v>9561</v>
      </c>
    </row>
    <row r="1961" spans="1:18">
      <c r="A1961" s="208">
        <v>19002830</v>
      </c>
      <c r="B1961" s="209">
        <v>20002960</v>
      </c>
      <c r="C1961" s="210"/>
      <c r="D1961" s="210"/>
      <c r="E1961" s="240" t="s">
        <v>2147</v>
      </c>
      <c r="F1961" s="240" t="s">
        <v>2148</v>
      </c>
      <c r="G1961" s="231" t="s">
        <v>2369</v>
      </c>
      <c r="H1961" s="231" t="s">
        <v>2400</v>
      </c>
      <c r="I1961" s="252" t="s">
        <v>3224</v>
      </c>
      <c r="J1961" s="212" t="s">
        <v>3186</v>
      </c>
      <c r="K1961" s="212" t="s">
        <v>3225</v>
      </c>
      <c r="L1961" s="214" t="s">
        <v>2355</v>
      </c>
      <c r="M1961" s="215">
        <v>13558</v>
      </c>
      <c r="N1961" s="234">
        <v>14105</v>
      </c>
      <c r="O1961" s="234"/>
      <c r="P1961" s="234"/>
      <c r="Q1961" s="242" t="s">
        <v>2154</v>
      </c>
      <c r="R1961" s="219">
        <f t="shared" si="30"/>
        <v>6871</v>
      </c>
    </row>
    <row r="1962" spans="1:18">
      <c r="A1962" s="208">
        <v>19002831</v>
      </c>
      <c r="B1962" s="209">
        <v>20002961</v>
      </c>
      <c r="C1962" s="210"/>
      <c r="D1962" s="210"/>
      <c r="E1962" s="240" t="s">
        <v>2147</v>
      </c>
      <c r="F1962" s="240" t="s">
        <v>2148</v>
      </c>
      <c r="G1962" s="231" t="s">
        <v>2369</v>
      </c>
      <c r="H1962" s="231" t="s">
        <v>2400</v>
      </c>
      <c r="I1962" s="252" t="s">
        <v>3226</v>
      </c>
      <c r="J1962" s="212" t="s">
        <v>3186</v>
      </c>
      <c r="K1962" s="212" t="s">
        <v>3227</v>
      </c>
      <c r="L1962" s="214" t="s">
        <v>2355</v>
      </c>
      <c r="M1962" s="215">
        <v>19584</v>
      </c>
      <c r="N1962" s="234">
        <v>20374</v>
      </c>
      <c r="O1962" s="234"/>
      <c r="P1962" s="234"/>
      <c r="Q1962" s="242" t="s">
        <v>2154</v>
      </c>
      <c r="R1962" s="219">
        <f t="shared" si="30"/>
        <v>9924</v>
      </c>
    </row>
    <row r="1963" spans="1:18">
      <c r="A1963" s="208">
        <v>19002832</v>
      </c>
      <c r="B1963" s="209">
        <v>20002962</v>
      </c>
      <c r="C1963" s="210"/>
      <c r="D1963" s="210"/>
      <c r="E1963" s="240" t="s">
        <v>2147</v>
      </c>
      <c r="F1963" s="240" t="s">
        <v>2148</v>
      </c>
      <c r="G1963" s="231" t="s">
        <v>2369</v>
      </c>
      <c r="H1963" s="249" t="s">
        <v>3228</v>
      </c>
      <c r="I1963" s="252" t="s">
        <v>3229</v>
      </c>
      <c r="J1963" s="212" t="s">
        <v>3186</v>
      </c>
      <c r="K1963" s="212" t="s">
        <v>3230</v>
      </c>
      <c r="L1963" s="214" t="s">
        <v>2355</v>
      </c>
      <c r="M1963" s="215">
        <v>25609</v>
      </c>
      <c r="N1963" s="234">
        <v>26642</v>
      </c>
      <c r="O1963" s="234"/>
      <c r="P1963" s="234"/>
      <c r="Q1963" s="242" t="s">
        <v>2154</v>
      </c>
      <c r="R1963" s="219">
        <f t="shared" si="30"/>
        <v>12978</v>
      </c>
    </row>
    <row r="1964" spans="1:18">
      <c r="A1964" s="208">
        <v>19002833</v>
      </c>
      <c r="B1964" s="209">
        <v>20002963</v>
      </c>
      <c r="C1964" s="210"/>
      <c r="D1964" s="210"/>
      <c r="E1964" s="240" t="s">
        <v>2147</v>
      </c>
      <c r="F1964" s="240" t="s">
        <v>2148</v>
      </c>
      <c r="G1964" s="231" t="s">
        <v>2369</v>
      </c>
      <c r="H1964" s="249" t="s">
        <v>3231</v>
      </c>
      <c r="I1964" s="252" t="s">
        <v>3232</v>
      </c>
      <c r="J1964" s="212" t="s">
        <v>3186</v>
      </c>
      <c r="K1964" s="212" t="s">
        <v>3233</v>
      </c>
      <c r="L1964" s="214" t="s">
        <v>2355</v>
      </c>
      <c r="M1964" s="215">
        <v>8560</v>
      </c>
      <c r="N1964" s="234">
        <v>8905</v>
      </c>
      <c r="O1964" s="234"/>
      <c r="P1964" s="234"/>
      <c r="Q1964" s="242" t="s">
        <v>2154</v>
      </c>
      <c r="R1964" s="219">
        <f t="shared" si="30"/>
        <v>4337</v>
      </c>
    </row>
    <row r="1965" spans="1:18">
      <c r="A1965" s="208">
        <v>19002834</v>
      </c>
      <c r="B1965" s="209">
        <v>20002964</v>
      </c>
      <c r="C1965" s="210"/>
      <c r="D1965" s="210"/>
      <c r="E1965" s="240" t="s">
        <v>2147</v>
      </c>
      <c r="F1965" s="240" t="s">
        <v>2148</v>
      </c>
      <c r="G1965" s="231" t="s">
        <v>2369</v>
      </c>
      <c r="H1965" s="249" t="s">
        <v>3231</v>
      </c>
      <c r="I1965" s="252" t="s">
        <v>3234</v>
      </c>
      <c r="J1965" s="212" t="s">
        <v>3186</v>
      </c>
      <c r="K1965" s="212" t="s">
        <v>3235</v>
      </c>
      <c r="L1965" s="214" t="s">
        <v>2355</v>
      </c>
      <c r="M1965" s="215">
        <v>12364</v>
      </c>
      <c r="N1965" s="234">
        <v>12862</v>
      </c>
      <c r="O1965" s="234"/>
      <c r="P1965" s="234"/>
      <c r="Q1965" s="242" t="s">
        <v>2154</v>
      </c>
      <c r="R1965" s="219">
        <f t="shared" si="30"/>
        <v>6265</v>
      </c>
    </row>
    <row r="1966" spans="1:18">
      <c r="A1966" s="208">
        <v>19002835</v>
      </c>
      <c r="B1966" s="209">
        <v>20002965</v>
      </c>
      <c r="C1966" s="210"/>
      <c r="D1966" s="210"/>
      <c r="E1966" s="240" t="s">
        <v>2147</v>
      </c>
      <c r="F1966" s="240" t="s">
        <v>2148</v>
      </c>
      <c r="G1966" s="231" t="s">
        <v>2369</v>
      </c>
      <c r="H1966" s="231" t="s">
        <v>2421</v>
      </c>
      <c r="I1966" s="252" t="s">
        <v>3236</v>
      </c>
      <c r="J1966" s="212" t="s">
        <v>3186</v>
      </c>
      <c r="K1966" s="212" t="s">
        <v>3237</v>
      </c>
      <c r="L1966" s="214" t="s">
        <v>2355</v>
      </c>
      <c r="M1966" s="215">
        <v>16168</v>
      </c>
      <c r="N1966" s="234">
        <v>16820</v>
      </c>
      <c r="O1966" s="234"/>
      <c r="P1966" s="234"/>
      <c r="Q1966" s="242" t="s">
        <v>2154</v>
      </c>
      <c r="R1966" s="219">
        <f t="shared" si="30"/>
        <v>8193</v>
      </c>
    </row>
    <row r="1967" spans="1:18">
      <c r="A1967" s="208">
        <v>19002836</v>
      </c>
      <c r="B1967" s="209">
        <v>20002966</v>
      </c>
      <c r="C1967" s="210"/>
      <c r="D1967" s="210"/>
      <c r="E1967" s="240" t="s">
        <v>2147</v>
      </c>
      <c r="F1967" s="240" t="s">
        <v>2148</v>
      </c>
      <c r="G1967" s="231" t="s">
        <v>2369</v>
      </c>
      <c r="H1967" s="231" t="s">
        <v>2400</v>
      </c>
      <c r="I1967" s="252" t="s">
        <v>3238</v>
      </c>
      <c r="J1967" s="212" t="s">
        <v>3186</v>
      </c>
      <c r="K1967" s="212" t="s">
        <v>3239</v>
      </c>
      <c r="L1967" s="214" t="s">
        <v>2355</v>
      </c>
      <c r="M1967" s="215">
        <v>15700</v>
      </c>
      <c r="N1967" s="234">
        <v>16333</v>
      </c>
      <c r="O1967" s="234"/>
      <c r="P1967" s="234"/>
      <c r="Q1967" s="242" t="s">
        <v>2154</v>
      </c>
      <c r="R1967" s="219">
        <f t="shared" si="30"/>
        <v>7956</v>
      </c>
    </row>
    <row r="1968" spans="1:18">
      <c r="A1968" s="208">
        <v>19002837</v>
      </c>
      <c r="B1968" s="209">
        <v>20002967</v>
      </c>
      <c r="C1968" s="210"/>
      <c r="D1968" s="210"/>
      <c r="E1968" s="240" t="s">
        <v>2147</v>
      </c>
      <c r="F1968" s="240" t="s">
        <v>2148</v>
      </c>
      <c r="G1968" s="231" t="s">
        <v>2369</v>
      </c>
      <c r="H1968" s="231" t="s">
        <v>2400</v>
      </c>
      <c r="I1968" s="252" t="s">
        <v>3240</v>
      </c>
      <c r="J1968" s="212" t="s">
        <v>3186</v>
      </c>
      <c r="K1968" s="212" t="s">
        <v>3241</v>
      </c>
      <c r="L1968" s="214" t="s">
        <v>2355</v>
      </c>
      <c r="M1968" s="215">
        <v>22678</v>
      </c>
      <c r="N1968" s="234">
        <v>23592</v>
      </c>
      <c r="O1968" s="234"/>
      <c r="P1968" s="234"/>
      <c r="Q1968" s="242" t="s">
        <v>2154</v>
      </c>
      <c r="R1968" s="219">
        <f t="shared" si="30"/>
        <v>11492</v>
      </c>
    </row>
    <row r="1969" spans="1:18">
      <c r="A1969" s="208">
        <v>19002838</v>
      </c>
      <c r="B1969" s="209">
        <v>20002968</v>
      </c>
      <c r="C1969" s="210"/>
      <c r="D1969" s="210"/>
      <c r="E1969" s="240" t="s">
        <v>2147</v>
      </c>
      <c r="F1969" s="240" t="s">
        <v>2148</v>
      </c>
      <c r="G1969" s="231" t="s">
        <v>2369</v>
      </c>
      <c r="H1969" s="231" t="s">
        <v>2400</v>
      </c>
      <c r="I1969" s="252" t="s">
        <v>3242</v>
      </c>
      <c r="J1969" s="212" t="s">
        <v>3186</v>
      </c>
      <c r="K1969" s="212" t="s">
        <v>3243</v>
      </c>
      <c r="L1969" s="214" t="s">
        <v>2355</v>
      </c>
      <c r="M1969" s="215">
        <v>29656</v>
      </c>
      <c r="N1969" s="234">
        <v>30852</v>
      </c>
      <c r="O1969" s="234"/>
      <c r="P1969" s="234"/>
      <c r="Q1969" s="242" t="s">
        <v>2154</v>
      </c>
      <c r="R1969" s="219">
        <f t="shared" si="30"/>
        <v>15029</v>
      </c>
    </row>
    <row r="1970" spans="1:18">
      <c r="A1970" s="208">
        <v>19002839</v>
      </c>
      <c r="B1970" s="209">
        <v>20002969</v>
      </c>
      <c r="C1970" s="210"/>
      <c r="D1970" s="210"/>
      <c r="E1970" s="240" t="s">
        <v>2147</v>
      </c>
      <c r="F1970" s="240" t="s">
        <v>2148</v>
      </c>
      <c r="G1970" s="231" t="s">
        <v>2369</v>
      </c>
      <c r="H1970" s="231" t="s">
        <v>2400</v>
      </c>
      <c r="I1970" s="252" t="s">
        <v>3244</v>
      </c>
      <c r="J1970" s="212" t="s">
        <v>3186</v>
      </c>
      <c r="K1970" s="212" t="s">
        <v>3245</v>
      </c>
      <c r="L1970" s="214" t="s">
        <v>2355</v>
      </c>
      <c r="M1970" s="215">
        <v>18551</v>
      </c>
      <c r="N1970" s="234">
        <v>19305</v>
      </c>
      <c r="O1970" s="234"/>
      <c r="P1970" s="234"/>
      <c r="Q1970" s="242" t="s">
        <v>2154</v>
      </c>
      <c r="R1970" s="219">
        <f t="shared" si="30"/>
        <v>9404</v>
      </c>
    </row>
    <row r="1971" spans="1:18">
      <c r="A1971" s="208">
        <v>19002840</v>
      </c>
      <c r="B1971" s="209">
        <v>20002970</v>
      </c>
      <c r="C1971" s="210"/>
      <c r="D1971" s="210"/>
      <c r="E1971" s="240" t="s">
        <v>2147</v>
      </c>
      <c r="F1971" s="240" t="s">
        <v>2148</v>
      </c>
      <c r="G1971" s="231" t="s">
        <v>2369</v>
      </c>
      <c r="H1971" s="231" t="s">
        <v>2400</v>
      </c>
      <c r="I1971" s="252" t="s">
        <v>3246</v>
      </c>
      <c r="J1971" s="212" t="s">
        <v>3186</v>
      </c>
      <c r="K1971" s="212" t="s">
        <v>3247</v>
      </c>
      <c r="L1971" s="214" t="s">
        <v>2355</v>
      </c>
      <c r="M1971" s="215">
        <v>26796</v>
      </c>
      <c r="N1971" s="234">
        <v>27885</v>
      </c>
      <c r="O1971" s="234"/>
      <c r="P1971" s="234"/>
      <c r="Q1971" s="242" t="s">
        <v>2154</v>
      </c>
      <c r="R1971" s="219">
        <f t="shared" si="30"/>
        <v>13583</v>
      </c>
    </row>
    <row r="1972" spans="1:18">
      <c r="A1972" s="208">
        <v>19002841</v>
      </c>
      <c r="B1972" s="209">
        <v>20002971</v>
      </c>
      <c r="C1972" s="210"/>
      <c r="D1972" s="210"/>
      <c r="E1972" s="240" t="s">
        <v>2147</v>
      </c>
      <c r="F1972" s="240" t="s">
        <v>2148</v>
      </c>
      <c r="G1972" s="231" t="s">
        <v>2369</v>
      </c>
      <c r="H1972" s="253" t="s">
        <v>3228</v>
      </c>
      <c r="I1972" s="252" t="s">
        <v>3248</v>
      </c>
      <c r="J1972" s="212" t="s">
        <v>3186</v>
      </c>
      <c r="K1972" s="212" t="s">
        <v>3249</v>
      </c>
      <c r="L1972" s="214" t="s">
        <v>2355</v>
      </c>
      <c r="M1972" s="215">
        <v>35041</v>
      </c>
      <c r="N1972" s="234">
        <v>36465</v>
      </c>
      <c r="O1972" s="234"/>
      <c r="P1972" s="234"/>
      <c r="Q1972" s="242" t="s">
        <v>2154</v>
      </c>
      <c r="R1972" s="219">
        <f t="shared" si="30"/>
        <v>17763</v>
      </c>
    </row>
    <row r="1973" spans="1:18">
      <c r="A1973" s="208">
        <v>19002842</v>
      </c>
      <c r="B1973" s="209">
        <v>20002972</v>
      </c>
      <c r="C1973" s="210"/>
      <c r="D1973" s="210"/>
      <c r="E1973" s="240" t="s">
        <v>2147</v>
      </c>
      <c r="F1973" s="240" t="s">
        <v>2148</v>
      </c>
      <c r="G1973" s="231" t="s">
        <v>2504</v>
      </c>
      <c r="H1973" s="253" t="s">
        <v>3250</v>
      </c>
      <c r="I1973" s="252" t="s">
        <v>3251</v>
      </c>
      <c r="J1973" s="212" t="s">
        <v>3186</v>
      </c>
      <c r="K1973" s="212" t="s">
        <v>3252</v>
      </c>
      <c r="L1973" s="214" t="s">
        <v>2355</v>
      </c>
      <c r="M1973" s="215">
        <v>9595</v>
      </c>
      <c r="N1973" s="234">
        <v>10312</v>
      </c>
      <c r="O1973" s="234"/>
      <c r="P1973" s="234"/>
      <c r="Q1973" s="242" t="s">
        <v>2340</v>
      </c>
      <c r="R1973" s="219">
        <f t="shared" si="30"/>
        <v>4186</v>
      </c>
    </row>
    <row r="1974" spans="1:18">
      <c r="A1974" s="208">
        <v>19002843</v>
      </c>
      <c r="B1974" s="209">
        <v>20002973</v>
      </c>
      <c r="C1974" s="210"/>
      <c r="D1974" s="210"/>
      <c r="E1974" s="240" t="s">
        <v>2147</v>
      </c>
      <c r="F1974" s="240" t="s">
        <v>2148</v>
      </c>
      <c r="G1974" s="231" t="s">
        <v>2504</v>
      </c>
      <c r="H1974" s="253" t="s">
        <v>3250</v>
      </c>
      <c r="I1974" s="252" t="s">
        <v>3253</v>
      </c>
      <c r="J1974" s="212" t="s">
        <v>3186</v>
      </c>
      <c r="K1974" s="212" t="s">
        <v>3254</v>
      </c>
      <c r="L1974" s="214" t="s">
        <v>2355</v>
      </c>
      <c r="M1974" s="215">
        <v>13859</v>
      </c>
      <c r="N1974" s="234">
        <v>14895</v>
      </c>
      <c r="O1974" s="234"/>
      <c r="P1974" s="234"/>
      <c r="Q1974" s="242" t="s">
        <v>2340</v>
      </c>
      <c r="R1974" s="219">
        <f t="shared" si="30"/>
        <v>6046</v>
      </c>
    </row>
    <row r="1975" spans="1:18">
      <c r="A1975" s="208">
        <v>19002844</v>
      </c>
      <c r="B1975" s="209">
        <v>20002974</v>
      </c>
      <c r="C1975" s="210"/>
      <c r="D1975" s="210"/>
      <c r="E1975" s="240" t="s">
        <v>2147</v>
      </c>
      <c r="F1975" s="240" t="s">
        <v>2148</v>
      </c>
      <c r="G1975" s="231" t="s">
        <v>2504</v>
      </c>
      <c r="H1975" s="253" t="s">
        <v>3250</v>
      </c>
      <c r="I1975" s="252" t="s">
        <v>3255</v>
      </c>
      <c r="J1975" s="212" t="s">
        <v>3186</v>
      </c>
      <c r="K1975" s="212" t="s">
        <v>3256</v>
      </c>
      <c r="L1975" s="214" t="s">
        <v>2355</v>
      </c>
      <c r="M1975" s="215">
        <v>18123</v>
      </c>
      <c r="N1975" s="234">
        <v>19479</v>
      </c>
      <c r="O1975" s="234"/>
      <c r="P1975" s="234"/>
      <c r="Q1975" s="242" t="s">
        <v>2340</v>
      </c>
      <c r="R1975" s="219">
        <f t="shared" si="30"/>
        <v>7907</v>
      </c>
    </row>
    <row r="1976" spans="1:18">
      <c r="A1976" s="208">
        <v>19002845</v>
      </c>
      <c r="B1976" s="209">
        <v>20002975</v>
      </c>
      <c r="C1976" s="210"/>
      <c r="D1976" s="210"/>
      <c r="E1976" s="240" t="s">
        <v>2147</v>
      </c>
      <c r="F1976" s="240" t="s">
        <v>2148</v>
      </c>
      <c r="G1976" s="231" t="s">
        <v>2369</v>
      </c>
      <c r="H1976" s="253" t="s">
        <v>3257</v>
      </c>
      <c r="I1976" s="252" t="s">
        <v>3258</v>
      </c>
      <c r="J1976" s="212" t="s">
        <v>3186</v>
      </c>
      <c r="K1976" s="212" t="s">
        <v>3259</v>
      </c>
      <c r="L1976" s="214" t="s">
        <v>2355</v>
      </c>
      <c r="M1976" s="215">
        <v>6367</v>
      </c>
      <c r="N1976" s="234">
        <v>6826</v>
      </c>
      <c r="O1976" s="234"/>
      <c r="P1976" s="234"/>
      <c r="Q1976" s="242" t="s">
        <v>2154</v>
      </c>
      <c r="R1976" s="219">
        <f t="shared" si="30"/>
        <v>3325</v>
      </c>
    </row>
    <row r="1977" spans="1:18">
      <c r="A1977" s="208">
        <v>19002846</v>
      </c>
      <c r="B1977" s="209">
        <v>20002976</v>
      </c>
      <c r="C1977" s="210"/>
      <c r="D1977" s="210"/>
      <c r="E1977" s="240" t="s">
        <v>2147</v>
      </c>
      <c r="F1977" s="240" t="s">
        <v>2148</v>
      </c>
      <c r="G1977" s="231" t="s">
        <v>2369</v>
      </c>
      <c r="H1977" s="253" t="s">
        <v>3257</v>
      </c>
      <c r="I1977" s="252" t="s">
        <v>3260</v>
      </c>
      <c r="J1977" s="212" t="s">
        <v>3186</v>
      </c>
      <c r="K1977" s="212" t="s">
        <v>3261</v>
      </c>
      <c r="L1977" s="214" t="s">
        <v>2355</v>
      </c>
      <c r="M1977" s="215">
        <v>9197</v>
      </c>
      <c r="N1977" s="234">
        <v>9859</v>
      </c>
      <c r="O1977" s="234"/>
      <c r="P1977" s="234"/>
      <c r="Q1977" s="242" t="s">
        <v>2154</v>
      </c>
      <c r="R1977" s="219">
        <f t="shared" si="30"/>
        <v>4802</v>
      </c>
    </row>
    <row r="1978" spans="1:18">
      <c r="A1978" s="208">
        <v>19002847</v>
      </c>
      <c r="B1978" s="209">
        <v>20002977</v>
      </c>
      <c r="C1978" s="210"/>
      <c r="D1978" s="210"/>
      <c r="E1978" s="240" t="s">
        <v>2147</v>
      </c>
      <c r="F1978" s="240" t="s">
        <v>2148</v>
      </c>
      <c r="G1978" s="231" t="s">
        <v>2369</v>
      </c>
      <c r="H1978" s="253" t="s">
        <v>3257</v>
      </c>
      <c r="I1978" s="252" t="s">
        <v>3262</v>
      </c>
      <c r="J1978" s="212" t="s">
        <v>3186</v>
      </c>
      <c r="K1978" s="212" t="s">
        <v>3263</v>
      </c>
      <c r="L1978" s="214" t="s">
        <v>2355</v>
      </c>
      <c r="M1978" s="215">
        <v>12027</v>
      </c>
      <c r="N1978" s="234">
        <v>12893</v>
      </c>
      <c r="O1978" s="234"/>
      <c r="P1978" s="234"/>
      <c r="Q1978" s="242" t="s">
        <v>2154</v>
      </c>
      <c r="R1978" s="219">
        <f t="shared" si="30"/>
        <v>6280</v>
      </c>
    </row>
    <row r="1979" spans="1:18">
      <c r="A1979" s="208">
        <v>19002848</v>
      </c>
      <c r="B1979" s="209">
        <v>20002978</v>
      </c>
      <c r="C1979" s="210"/>
      <c r="D1979" s="210"/>
      <c r="E1979" s="240" t="s">
        <v>2147</v>
      </c>
      <c r="F1979" s="240" t="s">
        <v>2148</v>
      </c>
      <c r="G1979" s="231" t="s">
        <v>2369</v>
      </c>
      <c r="H1979" s="253" t="s">
        <v>3257</v>
      </c>
      <c r="I1979" s="252" t="s">
        <v>3264</v>
      </c>
      <c r="J1979" s="212" t="s">
        <v>3186</v>
      </c>
      <c r="K1979" s="212" t="s">
        <v>3265</v>
      </c>
      <c r="L1979" s="214" t="s">
        <v>2355</v>
      </c>
      <c r="M1979" s="215">
        <v>7639</v>
      </c>
      <c r="N1979" s="234">
        <v>8195</v>
      </c>
      <c r="O1979" s="234"/>
      <c r="P1979" s="234"/>
      <c r="Q1979" s="242" t="s">
        <v>2154</v>
      </c>
      <c r="R1979" s="219">
        <f t="shared" si="30"/>
        <v>3992</v>
      </c>
    </row>
    <row r="1980" spans="1:18">
      <c r="A1980" s="208">
        <v>19002849</v>
      </c>
      <c r="B1980" s="209">
        <v>20002979</v>
      </c>
      <c r="C1980" s="210"/>
      <c r="D1980" s="210"/>
      <c r="E1980" s="240" t="s">
        <v>2147</v>
      </c>
      <c r="F1980" s="240" t="s">
        <v>2148</v>
      </c>
      <c r="G1980" s="231" t="s">
        <v>2369</v>
      </c>
      <c r="H1980" s="253" t="s">
        <v>3257</v>
      </c>
      <c r="I1980" s="252" t="s">
        <v>3266</v>
      </c>
      <c r="J1980" s="212" t="s">
        <v>3186</v>
      </c>
      <c r="K1980" s="212" t="s">
        <v>3267</v>
      </c>
      <c r="L1980" s="214" t="s">
        <v>2355</v>
      </c>
      <c r="M1980" s="215">
        <v>11034</v>
      </c>
      <c r="N1980" s="234">
        <v>11838</v>
      </c>
      <c r="O1980" s="234"/>
      <c r="P1980" s="234"/>
      <c r="Q1980" s="242" t="s">
        <v>2154</v>
      </c>
      <c r="R1980" s="219">
        <f t="shared" si="30"/>
        <v>5766</v>
      </c>
    </row>
    <row r="1981" spans="1:18">
      <c r="A1981" s="208">
        <v>19002850</v>
      </c>
      <c r="B1981" s="209">
        <v>20002980</v>
      </c>
      <c r="C1981" s="210"/>
      <c r="D1981" s="210"/>
      <c r="E1981" s="240" t="s">
        <v>2147</v>
      </c>
      <c r="F1981" s="240" t="s">
        <v>2148</v>
      </c>
      <c r="G1981" s="231" t="s">
        <v>2369</v>
      </c>
      <c r="H1981" s="231" t="s">
        <v>3257</v>
      </c>
      <c r="I1981" s="252" t="s">
        <v>3268</v>
      </c>
      <c r="J1981" s="212" t="s">
        <v>3186</v>
      </c>
      <c r="K1981" s="212" t="s">
        <v>3269</v>
      </c>
      <c r="L1981" s="214" t="s">
        <v>2355</v>
      </c>
      <c r="M1981" s="215">
        <v>14429</v>
      </c>
      <c r="N1981" s="234">
        <v>15480</v>
      </c>
      <c r="O1981" s="234"/>
      <c r="P1981" s="234"/>
      <c r="Q1981" s="242" t="s">
        <v>2154</v>
      </c>
      <c r="R1981" s="219">
        <f t="shared" si="30"/>
        <v>7540</v>
      </c>
    </row>
    <row r="1982" spans="1:18">
      <c r="A1982" s="208">
        <v>19002851</v>
      </c>
      <c r="B1982" s="209">
        <v>20002981</v>
      </c>
      <c r="C1982" s="210"/>
      <c r="D1982" s="210"/>
      <c r="E1982" s="240" t="s">
        <v>2147</v>
      </c>
      <c r="F1982" s="240" t="s">
        <v>2148</v>
      </c>
      <c r="G1982" s="231" t="s">
        <v>2369</v>
      </c>
      <c r="H1982" s="231" t="s">
        <v>3184</v>
      </c>
      <c r="I1982" s="252" t="s">
        <v>3185</v>
      </c>
      <c r="J1982" s="212" t="s">
        <v>2155</v>
      </c>
      <c r="K1982" s="212" t="s">
        <v>3270</v>
      </c>
      <c r="L1982" s="214" t="s">
        <v>2355</v>
      </c>
      <c r="M1982" s="215">
        <v>6065</v>
      </c>
      <c r="N1982" s="234">
        <v>6307</v>
      </c>
      <c r="O1982" s="234"/>
      <c r="P1982" s="234"/>
      <c r="Q1982" s="242" t="s">
        <v>2154</v>
      </c>
      <c r="R1982" s="219">
        <f t="shared" si="30"/>
        <v>3072</v>
      </c>
    </row>
    <row r="1983" spans="1:18">
      <c r="A1983" s="208">
        <v>19002852</v>
      </c>
      <c r="B1983" s="209">
        <v>20002982</v>
      </c>
      <c r="C1983" s="210"/>
      <c r="D1983" s="210"/>
      <c r="E1983" s="240" t="s">
        <v>2147</v>
      </c>
      <c r="F1983" s="240" t="s">
        <v>2148</v>
      </c>
      <c r="G1983" s="231" t="s">
        <v>2369</v>
      </c>
      <c r="H1983" s="231" t="s">
        <v>3184</v>
      </c>
      <c r="I1983" s="252" t="s">
        <v>3188</v>
      </c>
      <c r="J1983" s="212" t="s">
        <v>2155</v>
      </c>
      <c r="K1983" s="212" t="s">
        <v>3271</v>
      </c>
      <c r="L1983" s="214" t="s">
        <v>2355</v>
      </c>
      <c r="M1983" s="215">
        <v>8761</v>
      </c>
      <c r="N1983" s="234">
        <v>9110</v>
      </c>
      <c r="O1983" s="234"/>
      <c r="P1983" s="234"/>
      <c r="Q1983" s="242" t="s">
        <v>2154</v>
      </c>
      <c r="R1983" s="219">
        <f t="shared" si="30"/>
        <v>4437</v>
      </c>
    </row>
    <row r="1984" spans="1:18">
      <c r="A1984" s="208">
        <v>19002853</v>
      </c>
      <c r="B1984" s="209">
        <v>20002983</v>
      </c>
      <c r="C1984" s="210"/>
      <c r="D1984" s="210"/>
      <c r="E1984" s="240" t="s">
        <v>2147</v>
      </c>
      <c r="F1984" s="240" t="s">
        <v>2148</v>
      </c>
      <c r="G1984" s="231" t="s">
        <v>2369</v>
      </c>
      <c r="H1984" s="231" t="s">
        <v>3184</v>
      </c>
      <c r="I1984" s="252" t="s">
        <v>3190</v>
      </c>
      <c r="J1984" s="212" t="s">
        <v>2155</v>
      </c>
      <c r="K1984" s="212" t="s">
        <v>3272</v>
      </c>
      <c r="L1984" s="214" t="s">
        <v>2355</v>
      </c>
      <c r="M1984" s="215">
        <v>11457</v>
      </c>
      <c r="N1984" s="234">
        <v>11914</v>
      </c>
      <c r="O1984" s="234"/>
      <c r="P1984" s="234"/>
      <c r="Q1984" s="242" t="s">
        <v>2154</v>
      </c>
      <c r="R1984" s="219">
        <f t="shared" si="30"/>
        <v>5803</v>
      </c>
    </row>
    <row r="1985" spans="1:18">
      <c r="A1985" s="208">
        <v>19002854</v>
      </c>
      <c r="B1985" s="209">
        <v>20002984</v>
      </c>
      <c r="C1985" s="210"/>
      <c r="D1985" s="210"/>
      <c r="E1985" s="240" t="s">
        <v>2147</v>
      </c>
      <c r="F1985" s="240" t="s">
        <v>2148</v>
      </c>
      <c r="G1985" s="231" t="s">
        <v>2369</v>
      </c>
      <c r="H1985" s="231" t="s">
        <v>3184</v>
      </c>
      <c r="I1985" s="252" t="s">
        <v>3192</v>
      </c>
      <c r="J1985" s="212" t="s">
        <v>2155</v>
      </c>
      <c r="K1985" s="212" t="s">
        <v>3273</v>
      </c>
      <c r="L1985" s="214" t="s">
        <v>2355</v>
      </c>
      <c r="M1985" s="215">
        <v>3853</v>
      </c>
      <c r="N1985" s="234">
        <v>4005</v>
      </c>
      <c r="O1985" s="234"/>
      <c r="P1985" s="234"/>
      <c r="Q1985" s="242" t="s">
        <v>2154</v>
      </c>
      <c r="R1985" s="219">
        <f t="shared" si="30"/>
        <v>1950</v>
      </c>
    </row>
    <row r="1986" spans="1:18">
      <c r="A1986" s="208">
        <v>19002855</v>
      </c>
      <c r="B1986" s="209">
        <v>20002985</v>
      </c>
      <c r="C1986" s="210"/>
      <c r="D1986" s="210"/>
      <c r="E1986" s="240" t="s">
        <v>2147</v>
      </c>
      <c r="F1986" s="240" t="s">
        <v>2148</v>
      </c>
      <c r="G1986" s="231" t="s">
        <v>2369</v>
      </c>
      <c r="H1986" s="231" t="s">
        <v>3184</v>
      </c>
      <c r="I1986" s="252" t="s">
        <v>3194</v>
      </c>
      <c r="J1986" s="212" t="s">
        <v>2155</v>
      </c>
      <c r="K1986" s="212" t="s">
        <v>3274</v>
      </c>
      <c r="L1986" s="214" t="s">
        <v>2355</v>
      </c>
      <c r="M1986" s="215">
        <v>5565</v>
      </c>
      <c r="N1986" s="234">
        <v>5785</v>
      </c>
      <c r="O1986" s="234"/>
      <c r="P1986" s="234"/>
      <c r="Q1986" s="242" t="s">
        <v>2154</v>
      </c>
      <c r="R1986" s="219">
        <f t="shared" si="30"/>
        <v>2818</v>
      </c>
    </row>
    <row r="1987" spans="1:18">
      <c r="A1987" s="208">
        <v>19002856</v>
      </c>
      <c r="B1987" s="209">
        <v>20002986</v>
      </c>
      <c r="C1987" s="210"/>
      <c r="D1987" s="210"/>
      <c r="E1987" s="240" t="s">
        <v>2147</v>
      </c>
      <c r="F1987" s="240" t="s">
        <v>2148</v>
      </c>
      <c r="G1987" s="231" t="s">
        <v>2369</v>
      </c>
      <c r="H1987" s="231" t="s">
        <v>3184</v>
      </c>
      <c r="I1987" s="236" t="s">
        <v>3196</v>
      </c>
      <c r="J1987" s="212" t="s">
        <v>2155</v>
      </c>
      <c r="K1987" s="212" t="s">
        <v>3275</v>
      </c>
      <c r="L1987" s="214" t="s">
        <v>2355</v>
      </c>
      <c r="M1987" s="215">
        <v>7278</v>
      </c>
      <c r="N1987" s="234">
        <v>7565</v>
      </c>
      <c r="O1987" s="234"/>
      <c r="P1987" s="234"/>
      <c r="Q1987" s="242" t="s">
        <v>2154</v>
      </c>
      <c r="R1987" s="219">
        <f t="shared" ref="R1987:R2050" si="31">IF(Q1987="유지보수",INT(N1987*$T$2*$T$3),IF(Q1987="단순정비",INT(N1987*$T$2*$T$4),IF(Q1987="지장전주",INT(N1987*$T$2*$T$5),"")))</f>
        <v>3685</v>
      </c>
    </row>
    <row r="1988" spans="1:18">
      <c r="A1988" s="208">
        <v>19002857</v>
      </c>
      <c r="B1988" s="209">
        <v>20002987</v>
      </c>
      <c r="C1988" s="210"/>
      <c r="D1988" s="210"/>
      <c r="E1988" s="240" t="s">
        <v>2147</v>
      </c>
      <c r="F1988" s="240" t="s">
        <v>2148</v>
      </c>
      <c r="G1988" s="231" t="s">
        <v>2369</v>
      </c>
      <c r="H1988" s="231" t="s">
        <v>3198</v>
      </c>
      <c r="I1988" s="236" t="s">
        <v>3199</v>
      </c>
      <c r="J1988" s="212" t="s">
        <v>2155</v>
      </c>
      <c r="K1988" s="212" t="s">
        <v>3276</v>
      </c>
      <c r="L1988" s="214" t="s">
        <v>2355</v>
      </c>
      <c r="M1988" s="215">
        <v>3211</v>
      </c>
      <c r="N1988" s="234">
        <v>3339</v>
      </c>
      <c r="O1988" s="234"/>
      <c r="P1988" s="234"/>
      <c r="Q1988" s="242" t="s">
        <v>2154</v>
      </c>
      <c r="R1988" s="219">
        <f t="shared" si="31"/>
        <v>1626</v>
      </c>
    </row>
    <row r="1989" spans="1:18">
      <c r="A1989" s="208">
        <v>19002858</v>
      </c>
      <c r="B1989" s="209">
        <v>20002988</v>
      </c>
      <c r="C1989" s="210"/>
      <c r="D1989" s="210"/>
      <c r="E1989" s="240" t="s">
        <v>2147</v>
      </c>
      <c r="F1989" s="240" t="s">
        <v>2148</v>
      </c>
      <c r="G1989" s="231" t="s">
        <v>2369</v>
      </c>
      <c r="H1989" s="231" t="s">
        <v>3198</v>
      </c>
      <c r="I1989" s="236" t="s">
        <v>3201</v>
      </c>
      <c r="J1989" s="212" t="s">
        <v>2155</v>
      </c>
      <c r="K1989" s="212" t="s">
        <v>3277</v>
      </c>
      <c r="L1989" s="214" t="s">
        <v>2355</v>
      </c>
      <c r="M1989" s="215">
        <v>4638</v>
      </c>
      <c r="N1989" s="234">
        <v>4823</v>
      </c>
      <c r="O1989" s="234"/>
      <c r="P1989" s="234"/>
      <c r="Q1989" s="242" t="s">
        <v>2154</v>
      </c>
      <c r="R1989" s="219">
        <f t="shared" si="31"/>
        <v>2349</v>
      </c>
    </row>
    <row r="1990" spans="1:18">
      <c r="A1990" s="208">
        <v>19002859</v>
      </c>
      <c r="B1990" s="209">
        <v>20002989</v>
      </c>
      <c r="C1990" s="210"/>
      <c r="D1990" s="210"/>
      <c r="E1990" s="240" t="s">
        <v>2147</v>
      </c>
      <c r="F1990" s="240" t="s">
        <v>2148</v>
      </c>
      <c r="G1990" s="231" t="s">
        <v>2369</v>
      </c>
      <c r="H1990" s="231" t="s">
        <v>3198</v>
      </c>
      <c r="I1990" s="252" t="s">
        <v>3203</v>
      </c>
      <c r="J1990" s="212" t="s">
        <v>2155</v>
      </c>
      <c r="K1990" s="212" t="s">
        <v>3278</v>
      </c>
      <c r="L1990" s="214" t="s">
        <v>2355</v>
      </c>
      <c r="M1990" s="215">
        <v>6064</v>
      </c>
      <c r="N1990" s="234">
        <v>6307</v>
      </c>
      <c r="O1990" s="234"/>
      <c r="P1990" s="234"/>
      <c r="Q1990" s="242" t="s">
        <v>2154</v>
      </c>
      <c r="R1990" s="219">
        <f t="shared" si="31"/>
        <v>3072</v>
      </c>
    </row>
    <row r="1991" spans="1:18">
      <c r="A1991" s="208">
        <v>19002860</v>
      </c>
      <c r="B1991" s="209">
        <v>20002990</v>
      </c>
      <c r="C1991" s="210"/>
      <c r="D1991" s="210"/>
      <c r="E1991" s="240" t="s">
        <v>2147</v>
      </c>
      <c r="F1991" s="240" t="s">
        <v>2148</v>
      </c>
      <c r="G1991" s="231" t="s">
        <v>2369</v>
      </c>
      <c r="H1991" s="231" t="s">
        <v>3198</v>
      </c>
      <c r="I1991" s="252" t="s">
        <v>3205</v>
      </c>
      <c r="J1991" s="212" t="s">
        <v>2155</v>
      </c>
      <c r="K1991" s="212" t="s">
        <v>3279</v>
      </c>
      <c r="L1991" s="214" t="s">
        <v>2355</v>
      </c>
      <c r="M1991" s="215">
        <v>2568</v>
      </c>
      <c r="N1991" s="234">
        <v>8905</v>
      </c>
      <c r="O1991" s="234"/>
      <c r="P1991" s="234"/>
      <c r="Q1991" s="242" t="s">
        <v>2154</v>
      </c>
      <c r="R1991" s="219">
        <f t="shared" si="31"/>
        <v>4337</v>
      </c>
    </row>
    <row r="1992" spans="1:18">
      <c r="A1992" s="208">
        <v>19002861</v>
      </c>
      <c r="B1992" s="209">
        <v>20002991</v>
      </c>
      <c r="C1992" s="210"/>
      <c r="D1992" s="210"/>
      <c r="E1992" s="240" t="s">
        <v>2147</v>
      </c>
      <c r="F1992" s="240" t="s">
        <v>2148</v>
      </c>
      <c r="G1992" s="231" t="s">
        <v>2369</v>
      </c>
      <c r="H1992" s="231" t="s">
        <v>3198</v>
      </c>
      <c r="I1992" s="252" t="s">
        <v>3207</v>
      </c>
      <c r="J1992" s="212" t="s">
        <v>2155</v>
      </c>
      <c r="K1992" s="212" t="s">
        <v>3280</v>
      </c>
      <c r="L1992" s="214" t="s">
        <v>2355</v>
      </c>
      <c r="M1992" s="215">
        <v>3709</v>
      </c>
      <c r="N1992" s="234">
        <v>12862</v>
      </c>
      <c r="O1992" s="234"/>
      <c r="P1992" s="234"/>
      <c r="Q1992" s="242" t="s">
        <v>2154</v>
      </c>
      <c r="R1992" s="219">
        <f t="shared" si="31"/>
        <v>6265</v>
      </c>
    </row>
    <row r="1993" spans="1:18">
      <c r="A1993" s="208">
        <v>19002862</v>
      </c>
      <c r="B1993" s="209">
        <v>20002992</v>
      </c>
      <c r="C1993" s="210"/>
      <c r="D1993" s="210"/>
      <c r="E1993" s="240" t="s">
        <v>2147</v>
      </c>
      <c r="F1993" s="240" t="s">
        <v>2148</v>
      </c>
      <c r="G1993" s="231" t="s">
        <v>2369</v>
      </c>
      <c r="H1993" s="231" t="s">
        <v>3198</v>
      </c>
      <c r="I1993" s="252" t="s">
        <v>3209</v>
      </c>
      <c r="J1993" s="212" t="s">
        <v>2155</v>
      </c>
      <c r="K1993" s="212" t="s">
        <v>3281</v>
      </c>
      <c r="L1993" s="214" t="s">
        <v>2355</v>
      </c>
      <c r="M1993" s="215">
        <v>4850</v>
      </c>
      <c r="N1993" s="234">
        <v>16820</v>
      </c>
      <c r="O1993" s="234"/>
      <c r="P1993" s="234"/>
      <c r="Q1993" s="242" t="s">
        <v>2154</v>
      </c>
      <c r="R1993" s="219">
        <f t="shared" si="31"/>
        <v>8193</v>
      </c>
    </row>
    <row r="1994" spans="1:18">
      <c r="A1994" s="208">
        <v>19002863</v>
      </c>
      <c r="B1994" s="209">
        <v>20002993</v>
      </c>
      <c r="C1994" s="210"/>
      <c r="D1994" s="210"/>
      <c r="E1994" s="240" t="s">
        <v>2147</v>
      </c>
      <c r="F1994" s="240" t="s">
        <v>2148</v>
      </c>
      <c r="G1994" s="231" t="s">
        <v>2369</v>
      </c>
      <c r="H1994" s="231" t="s">
        <v>3211</v>
      </c>
      <c r="I1994" s="252" t="s">
        <v>3212</v>
      </c>
      <c r="J1994" s="212" t="s">
        <v>2155</v>
      </c>
      <c r="K1994" s="212" t="s">
        <v>3282</v>
      </c>
      <c r="L1994" s="214" t="s">
        <v>2355</v>
      </c>
      <c r="M1994" s="215">
        <v>6065</v>
      </c>
      <c r="N1994" s="234">
        <v>6307</v>
      </c>
      <c r="O1994" s="234"/>
      <c r="P1994" s="234"/>
      <c r="Q1994" s="242" t="s">
        <v>2154</v>
      </c>
      <c r="R1994" s="219">
        <f t="shared" si="31"/>
        <v>3072</v>
      </c>
    </row>
    <row r="1995" spans="1:18">
      <c r="A1995" s="208">
        <v>19002864</v>
      </c>
      <c r="B1995" s="209">
        <v>20002994</v>
      </c>
      <c r="C1995" s="210"/>
      <c r="D1995" s="210"/>
      <c r="E1995" s="240" t="s">
        <v>2147</v>
      </c>
      <c r="F1995" s="240" t="s">
        <v>2148</v>
      </c>
      <c r="G1995" s="231" t="s">
        <v>2369</v>
      </c>
      <c r="H1995" s="231" t="s">
        <v>3211</v>
      </c>
      <c r="I1995" s="252" t="s">
        <v>3214</v>
      </c>
      <c r="J1995" s="212" t="s">
        <v>2155</v>
      </c>
      <c r="K1995" s="212" t="s">
        <v>3283</v>
      </c>
      <c r="L1995" s="214" t="s">
        <v>2355</v>
      </c>
      <c r="M1995" s="215">
        <v>8761</v>
      </c>
      <c r="N1995" s="234">
        <v>9110</v>
      </c>
      <c r="O1995" s="234"/>
      <c r="P1995" s="234"/>
      <c r="Q1995" s="242" t="s">
        <v>2154</v>
      </c>
      <c r="R1995" s="219">
        <f t="shared" si="31"/>
        <v>4437</v>
      </c>
    </row>
    <row r="1996" spans="1:18">
      <c r="A1996" s="208">
        <v>19002865</v>
      </c>
      <c r="B1996" s="209">
        <v>20002995</v>
      </c>
      <c r="C1996" s="210"/>
      <c r="D1996" s="210"/>
      <c r="E1996" s="240" t="s">
        <v>2147</v>
      </c>
      <c r="F1996" s="240" t="s">
        <v>2148</v>
      </c>
      <c r="G1996" s="231" t="s">
        <v>2369</v>
      </c>
      <c r="H1996" s="231" t="s">
        <v>2389</v>
      </c>
      <c r="I1996" s="252" t="s">
        <v>3216</v>
      </c>
      <c r="J1996" s="212" t="s">
        <v>2155</v>
      </c>
      <c r="K1996" s="212" t="s">
        <v>3284</v>
      </c>
      <c r="L1996" s="214" t="s">
        <v>2355</v>
      </c>
      <c r="M1996" s="215">
        <v>11457</v>
      </c>
      <c r="N1996" s="234">
        <v>11914</v>
      </c>
      <c r="O1996" s="234"/>
      <c r="P1996" s="234"/>
      <c r="Q1996" s="242" t="s">
        <v>2154</v>
      </c>
      <c r="R1996" s="219">
        <f t="shared" si="31"/>
        <v>5803</v>
      </c>
    </row>
    <row r="1997" spans="1:18">
      <c r="A1997" s="208">
        <v>19002866</v>
      </c>
      <c r="B1997" s="209">
        <v>20002996</v>
      </c>
      <c r="C1997" s="210"/>
      <c r="D1997" s="210"/>
      <c r="E1997" s="240" t="s">
        <v>2147</v>
      </c>
      <c r="F1997" s="240" t="s">
        <v>2148</v>
      </c>
      <c r="G1997" s="231" t="s">
        <v>2369</v>
      </c>
      <c r="H1997" s="231" t="s">
        <v>2400</v>
      </c>
      <c r="I1997" s="252" t="s">
        <v>3218</v>
      </c>
      <c r="J1997" s="212" t="s">
        <v>2155</v>
      </c>
      <c r="K1997" s="212" t="s">
        <v>3285</v>
      </c>
      <c r="L1997" s="214" t="s">
        <v>2355</v>
      </c>
      <c r="M1997" s="215">
        <v>4994</v>
      </c>
      <c r="N1997" s="234">
        <v>5191</v>
      </c>
      <c r="O1997" s="234"/>
      <c r="P1997" s="234"/>
      <c r="Q1997" s="242" t="s">
        <v>2154</v>
      </c>
      <c r="R1997" s="219">
        <f t="shared" si="31"/>
        <v>2528</v>
      </c>
    </row>
    <row r="1998" spans="1:18">
      <c r="A1998" s="208">
        <v>19002867</v>
      </c>
      <c r="B1998" s="209">
        <v>20002997</v>
      </c>
      <c r="C1998" s="210"/>
      <c r="D1998" s="210"/>
      <c r="E1998" s="240" t="s">
        <v>2147</v>
      </c>
      <c r="F1998" s="240" t="s">
        <v>2148</v>
      </c>
      <c r="G1998" s="231" t="s">
        <v>2369</v>
      </c>
      <c r="H1998" s="231" t="s">
        <v>2400</v>
      </c>
      <c r="I1998" s="252" t="s">
        <v>3220</v>
      </c>
      <c r="J1998" s="212" t="s">
        <v>2155</v>
      </c>
      <c r="K1998" s="212" t="s">
        <v>3286</v>
      </c>
      <c r="L1998" s="214" t="s">
        <v>2355</v>
      </c>
      <c r="M1998" s="215">
        <v>7214</v>
      </c>
      <c r="N1998" s="234">
        <v>7498</v>
      </c>
      <c r="O1998" s="234"/>
      <c r="P1998" s="234"/>
      <c r="Q1998" s="242" t="s">
        <v>2154</v>
      </c>
      <c r="R1998" s="219">
        <f t="shared" si="31"/>
        <v>3652</v>
      </c>
    </row>
    <row r="1999" spans="1:18">
      <c r="A1999" s="208">
        <v>19002868</v>
      </c>
      <c r="B1999" s="209">
        <v>20002998</v>
      </c>
      <c r="C1999" s="210"/>
      <c r="D1999" s="210"/>
      <c r="E1999" s="240" t="s">
        <v>2147</v>
      </c>
      <c r="F1999" s="240" t="s">
        <v>2148</v>
      </c>
      <c r="G1999" s="231" t="s">
        <v>2369</v>
      </c>
      <c r="H1999" s="231" t="s">
        <v>2400</v>
      </c>
      <c r="I1999" s="252" t="s">
        <v>3222</v>
      </c>
      <c r="J1999" s="212" t="s">
        <v>2155</v>
      </c>
      <c r="K1999" s="212" t="s">
        <v>3287</v>
      </c>
      <c r="L1999" s="214" t="s">
        <v>2355</v>
      </c>
      <c r="M1999" s="215">
        <v>9433</v>
      </c>
      <c r="N1999" s="234">
        <v>9806</v>
      </c>
      <c r="O1999" s="234"/>
      <c r="P1999" s="234"/>
      <c r="Q1999" s="242" t="s">
        <v>2154</v>
      </c>
      <c r="R1999" s="219">
        <f t="shared" si="31"/>
        <v>4776</v>
      </c>
    </row>
    <row r="2000" spans="1:18">
      <c r="A2000" s="208">
        <v>19002869</v>
      </c>
      <c r="B2000" s="209">
        <v>20002999</v>
      </c>
      <c r="C2000" s="210"/>
      <c r="D2000" s="210"/>
      <c r="E2000" s="240" t="s">
        <v>2147</v>
      </c>
      <c r="F2000" s="240" t="s">
        <v>2148</v>
      </c>
      <c r="G2000" s="231" t="s">
        <v>2369</v>
      </c>
      <c r="H2000" s="231" t="s">
        <v>2400</v>
      </c>
      <c r="I2000" s="252" t="s">
        <v>3224</v>
      </c>
      <c r="J2000" s="212" t="s">
        <v>2155</v>
      </c>
      <c r="K2000" s="212" t="s">
        <v>3288</v>
      </c>
      <c r="L2000" s="214" t="s">
        <v>2355</v>
      </c>
      <c r="M2000" s="215">
        <v>6779</v>
      </c>
      <c r="N2000" s="234">
        <v>7052</v>
      </c>
      <c r="O2000" s="234"/>
      <c r="P2000" s="234"/>
      <c r="Q2000" s="242" t="s">
        <v>2154</v>
      </c>
      <c r="R2000" s="219">
        <f t="shared" si="31"/>
        <v>3435</v>
      </c>
    </row>
    <row r="2001" spans="1:18">
      <c r="A2001" s="208">
        <v>19002870</v>
      </c>
      <c r="B2001" s="209">
        <v>20003000</v>
      </c>
      <c r="C2001" s="210"/>
      <c r="D2001" s="210"/>
      <c r="E2001" s="240" t="s">
        <v>2147</v>
      </c>
      <c r="F2001" s="240" t="s">
        <v>2148</v>
      </c>
      <c r="G2001" s="231" t="s">
        <v>2369</v>
      </c>
      <c r="H2001" s="231" t="s">
        <v>2400</v>
      </c>
      <c r="I2001" s="252" t="s">
        <v>3226</v>
      </c>
      <c r="J2001" s="212" t="s">
        <v>2155</v>
      </c>
      <c r="K2001" s="212" t="s">
        <v>3289</v>
      </c>
      <c r="L2001" s="214" t="s">
        <v>2355</v>
      </c>
      <c r="M2001" s="215">
        <v>9792</v>
      </c>
      <c r="N2001" s="234">
        <v>10187</v>
      </c>
      <c r="O2001" s="234"/>
      <c r="P2001" s="234"/>
      <c r="Q2001" s="242" t="s">
        <v>2154</v>
      </c>
      <c r="R2001" s="219">
        <f t="shared" si="31"/>
        <v>4962</v>
      </c>
    </row>
    <row r="2002" spans="1:18">
      <c r="A2002" s="208">
        <v>19002871</v>
      </c>
      <c r="B2002" s="209">
        <v>20003001</v>
      </c>
      <c r="C2002" s="210"/>
      <c r="D2002" s="210"/>
      <c r="E2002" s="240" t="s">
        <v>2147</v>
      </c>
      <c r="F2002" s="240" t="s">
        <v>2148</v>
      </c>
      <c r="G2002" s="231" t="s">
        <v>2369</v>
      </c>
      <c r="H2002" s="249" t="s">
        <v>3228</v>
      </c>
      <c r="I2002" s="252" t="s">
        <v>3229</v>
      </c>
      <c r="J2002" s="212" t="s">
        <v>2155</v>
      </c>
      <c r="K2002" s="212" t="s">
        <v>3290</v>
      </c>
      <c r="L2002" s="214" t="s">
        <v>2355</v>
      </c>
      <c r="M2002" s="215">
        <v>12805</v>
      </c>
      <c r="N2002" s="234">
        <v>13321</v>
      </c>
      <c r="O2002" s="234"/>
      <c r="P2002" s="234"/>
      <c r="Q2002" s="242" t="s">
        <v>2154</v>
      </c>
      <c r="R2002" s="219">
        <f t="shared" si="31"/>
        <v>6489</v>
      </c>
    </row>
    <row r="2003" spans="1:18">
      <c r="A2003" s="208">
        <v>19002872</v>
      </c>
      <c r="B2003" s="209">
        <v>20003002</v>
      </c>
      <c r="C2003" s="210"/>
      <c r="D2003" s="210"/>
      <c r="E2003" s="240" t="s">
        <v>2147</v>
      </c>
      <c r="F2003" s="240" t="s">
        <v>2148</v>
      </c>
      <c r="G2003" s="231" t="s">
        <v>2369</v>
      </c>
      <c r="H2003" s="249" t="s">
        <v>3231</v>
      </c>
      <c r="I2003" s="252" t="s">
        <v>3232</v>
      </c>
      <c r="J2003" s="212" t="s">
        <v>2155</v>
      </c>
      <c r="K2003" s="212" t="s">
        <v>3291</v>
      </c>
      <c r="L2003" s="214" t="s">
        <v>2355</v>
      </c>
      <c r="M2003" s="215">
        <v>4280</v>
      </c>
      <c r="N2003" s="234">
        <v>4450</v>
      </c>
      <c r="O2003" s="234"/>
      <c r="P2003" s="234"/>
      <c r="Q2003" s="242" t="s">
        <v>2154</v>
      </c>
      <c r="R2003" s="219">
        <f t="shared" si="31"/>
        <v>2167</v>
      </c>
    </row>
    <row r="2004" spans="1:18">
      <c r="A2004" s="208">
        <v>19002873</v>
      </c>
      <c r="B2004" s="209">
        <v>20003003</v>
      </c>
      <c r="C2004" s="210"/>
      <c r="D2004" s="210"/>
      <c r="E2004" s="240" t="s">
        <v>2147</v>
      </c>
      <c r="F2004" s="240" t="s">
        <v>2148</v>
      </c>
      <c r="G2004" s="231" t="s">
        <v>2369</v>
      </c>
      <c r="H2004" s="249" t="s">
        <v>3231</v>
      </c>
      <c r="I2004" s="252" t="s">
        <v>3234</v>
      </c>
      <c r="J2004" s="212" t="s">
        <v>2155</v>
      </c>
      <c r="K2004" s="212" t="s">
        <v>3292</v>
      </c>
      <c r="L2004" s="214" t="s">
        <v>2355</v>
      </c>
      <c r="M2004" s="215">
        <v>6182</v>
      </c>
      <c r="N2004" s="234">
        <v>6427</v>
      </c>
      <c r="O2004" s="234"/>
      <c r="P2004" s="234"/>
      <c r="Q2004" s="242" t="s">
        <v>2154</v>
      </c>
      <c r="R2004" s="219">
        <f t="shared" si="31"/>
        <v>3130</v>
      </c>
    </row>
    <row r="2005" spans="1:18">
      <c r="A2005" s="208">
        <v>19002874</v>
      </c>
      <c r="B2005" s="209">
        <v>20003004</v>
      </c>
      <c r="C2005" s="210"/>
      <c r="D2005" s="210"/>
      <c r="E2005" s="240" t="s">
        <v>2147</v>
      </c>
      <c r="F2005" s="240" t="s">
        <v>2148</v>
      </c>
      <c r="G2005" s="231" t="s">
        <v>2369</v>
      </c>
      <c r="H2005" s="231" t="s">
        <v>2421</v>
      </c>
      <c r="I2005" s="252" t="s">
        <v>3236</v>
      </c>
      <c r="J2005" s="212" t="s">
        <v>2155</v>
      </c>
      <c r="K2005" s="212" t="s">
        <v>3293</v>
      </c>
      <c r="L2005" s="214" t="s">
        <v>2355</v>
      </c>
      <c r="M2005" s="215">
        <v>8084</v>
      </c>
      <c r="N2005" s="234">
        <v>8405</v>
      </c>
      <c r="O2005" s="234"/>
      <c r="P2005" s="234"/>
      <c r="Q2005" s="242" t="s">
        <v>2154</v>
      </c>
      <c r="R2005" s="219">
        <f t="shared" si="31"/>
        <v>4094</v>
      </c>
    </row>
    <row r="2006" spans="1:18">
      <c r="A2006" s="208">
        <v>19002875</v>
      </c>
      <c r="B2006" s="209">
        <v>20003005</v>
      </c>
      <c r="C2006" s="210"/>
      <c r="D2006" s="210"/>
      <c r="E2006" s="240" t="s">
        <v>2147</v>
      </c>
      <c r="F2006" s="240" t="s">
        <v>2148</v>
      </c>
      <c r="G2006" s="231" t="s">
        <v>2369</v>
      </c>
      <c r="H2006" s="231" t="s">
        <v>2400</v>
      </c>
      <c r="I2006" s="252" t="s">
        <v>3238</v>
      </c>
      <c r="J2006" s="212" t="s">
        <v>2155</v>
      </c>
      <c r="K2006" s="212" t="s">
        <v>3294</v>
      </c>
      <c r="L2006" s="214" t="s">
        <v>2355</v>
      </c>
      <c r="M2006" s="215">
        <v>7850</v>
      </c>
      <c r="N2006" s="234">
        <v>8165</v>
      </c>
      <c r="O2006" s="234"/>
      <c r="P2006" s="234"/>
      <c r="Q2006" s="242" t="s">
        <v>2154</v>
      </c>
      <c r="R2006" s="219">
        <f t="shared" si="31"/>
        <v>3977</v>
      </c>
    </row>
    <row r="2007" spans="1:18">
      <c r="A2007" s="208">
        <v>19002876</v>
      </c>
      <c r="B2007" s="209">
        <v>20003006</v>
      </c>
      <c r="C2007" s="210"/>
      <c r="D2007" s="210"/>
      <c r="E2007" s="240" t="s">
        <v>2147</v>
      </c>
      <c r="F2007" s="240" t="s">
        <v>2148</v>
      </c>
      <c r="G2007" s="231" t="s">
        <v>2369</v>
      </c>
      <c r="H2007" s="231" t="s">
        <v>2400</v>
      </c>
      <c r="I2007" s="252" t="s">
        <v>3240</v>
      </c>
      <c r="J2007" s="212" t="s">
        <v>2155</v>
      </c>
      <c r="K2007" s="212" t="s">
        <v>3295</v>
      </c>
      <c r="L2007" s="214" t="s">
        <v>2355</v>
      </c>
      <c r="M2007" s="215">
        <v>11339</v>
      </c>
      <c r="N2007" s="234">
        <v>11794</v>
      </c>
      <c r="O2007" s="234"/>
      <c r="P2007" s="234"/>
      <c r="Q2007" s="242" t="s">
        <v>2154</v>
      </c>
      <c r="R2007" s="219">
        <f t="shared" si="31"/>
        <v>5745</v>
      </c>
    </row>
    <row r="2008" spans="1:18">
      <c r="A2008" s="208">
        <v>19002877</v>
      </c>
      <c r="B2008" s="209">
        <v>20003007</v>
      </c>
      <c r="C2008" s="210"/>
      <c r="D2008" s="210"/>
      <c r="E2008" s="240" t="s">
        <v>2147</v>
      </c>
      <c r="F2008" s="240" t="s">
        <v>2148</v>
      </c>
      <c r="G2008" s="231" t="s">
        <v>2369</v>
      </c>
      <c r="H2008" s="231" t="s">
        <v>2400</v>
      </c>
      <c r="I2008" s="252" t="s">
        <v>3242</v>
      </c>
      <c r="J2008" s="212" t="s">
        <v>2155</v>
      </c>
      <c r="K2008" s="212" t="s">
        <v>3296</v>
      </c>
      <c r="L2008" s="214" t="s">
        <v>2355</v>
      </c>
      <c r="M2008" s="215">
        <v>14828</v>
      </c>
      <c r="N2008" s="234">
        <v>15422</v>
      </c>
      <c r="O2008" s="234"/>
      <c r="P2008" s="234"/>
      <c r="Q2008" s="242" t="s">
        <v>2154</v>
      </c>
      <c r="R2008" s="219">
        <f t="shared" si="31"/>
        <v>7512</v>
      </c>
    </row>
    <row r="2009" spans="1:18">
      <c r="A2009" s="208">
        <v>19002878</v>
      </c>
      <c r="B2009" s="209">
        <v>20003008</v>
      </c>
      <c r="C2009" s="210"/>
      <c r="D2009" s="210"/>
      <c r="E2009" s="240" t="s">
        <v>2147</v>
      </c>
      <c r="F2009" s="240" t="s">
        <v>2148</v>
      </c>
      <c r="G2009" s="231" t="s">
        <v>2369</v>
      </c>
      <c r="H2009" s="231" t="s">
        <v>2400</v>
      </c>
      <c r="I2009" s="252" t="s">
        <v>3244</v>
      </c>
      <c r="J2009" s="212" t="s">
        <v>2155</v>
      </c>
      <c r="K2009" s="212" t="s">
        <v>3297</v>
      </c>
      <c r="L2009" s="214" t="s">
        <v>2355</v>
      </c>
      <c r="M2009" s="215">
        <v>9276</v>
      </c>
      <c r="N2009" s="234">
        <v>9650</v>
      </c>
      <c r="O2009" s="234"/>
      <c r="P2009" s="234"/>
      <c r="Q2009" s="242" t="s">
        <v>2154</v>
      </c>
      <c r="R2009" s="219">
        <f t="shared" si="31"/>
        <v>4700</v>
      </c>
    </row>
    <row r="2010" spans="1:18">
      <c r="A2010" s="208">
        <v>19002879</v>
      </c>
      <c r="B2010" s="209">
        <v>20003009</v>
      </c>
      <c r="C2010" s="210"/>
      <c r="D2010" s="210"/>
      <c r="E2010" s="240" t="s">
        <v>2147</v>
      </c>
      <c r="F2010" s="240" t="s">
        <v>2148</v>
      </c>
      <c r="G2010" s="231" t="s">
        <v>2369</v>
      </c>
      <c r="H2010" s="231" t="s">
        <v>2400</v>
      </c>
      <c r="I2010" s="252" t="s">
        <v>3246</v>
      </c>
      <c r="J2010" s="212" t="s">
        <v>2155</v>
      </c>
      <c r="K2010" s="212" t="s">
        <v>3298</v>
      </c>
      <c r="L2010" s="214" t="s">
        <v>2355</v>
      </c>
      <c r="M2010" s="215">
        <v>13398</v>
      </c>
      <c r="N2010" s="234">
        <v>13939</v>
      </c>
      <c r="O2010" s="234"/>
      <c r="P2010" s="234"/>
      <c r="Q2010" s="242" t="s">
        <v>2154</v>
      </c>
      <c r="R2010" s="219">
        <f t="shared" si="31"/>
        <v>6790</v>
      </c>
    </row>
    <row r="2011" spans="1:18">
      <c r="A2011" s="208">
        <v>19002880</v>
      </c>
      <c r="B2011" s="209">
        <v>20003010</v>
      </c>
      <c r="C2011" s="210"/>
      <c r="D2011" s="210"/>
      <c r="E2011" s="240" t="s">
        <v>2147</v>
      </c>
      <c r="F2011" s="240" t="s">
        <v>2148</v>
      </c>
      <c r="G2011" s="231" t="s">
        <v>2369</v>
      </c>
      <c r="H2011" s="253" t="s">
        <v>3228</v>
      </c>
      <c r="I2011" s="252" t="s">
        <v>3248</v>
      </c>
      <c r="J2011" s="212" t="s">
        <v>2155</v>
      </c>
      <c r="K2011" s="212" t="s">
        <v>3299</v>
      </c>
      <c r="L2011" s="214" t="s">
        <v>2355</v>
      </c>
      <c r="M2011" s="215">
        <v>17521</v>
      </c>
      <c r="N2011" s="234">
        <v>18227</v>
      </c>
      <c r="O2011" s="234"/>
      <c r="P2011" s="234"/>
      <c r="Q2011" s="242" t="s">
        <v>2154</v>
      </c>
      <c r="R2011" s="219">
        <f t="shared" si="31"/>
        <v>8879</v>
      </c>
    </row>
    <row r="2012" spans="1:18">
      <c r="A2012" s="208">
        <v>19002881</v>
      </c>
      <c r="B2012" s="209">
        <v>20003011</v>
      </c>
      <c r="C2012" s="210"/>
      <c r="D2012" s="210"/>
      <c r="E2012" s="240" t="s">
        <v>2147</v>
      </c>
      <c r="F2012" s="240" t="s">
        <v>2148</v>
      </c>
      <c r="G2012" s="231" t="s">
        <v>2504</v>
      </c>
      <c r="H2012" s="253" t="s">
        <v>3250</v>
      </c>
      <c r="I2012" s="252" t="s">
        <v>3251</v>
      </c>
      <c r="J2012" s="212" t="s">
        <v>2155</v>
      </c>
      <c r="K2012" s="212" t="s">
        <v>3300</v>
      </c>
      <c r="L2012" s="214" t="s">
        <v>2355</v>
      </c>
      <c r="M2012" s="215">
        <v>4797</v>
      </c>
      <c r="N2012" s="234">
        <v>5153</v>
      </c>
      <c r="O2012" s="234"/>
      <c r="P2012" s="234"/>
      <c r="Q2012" s="242" t="s">
        <v>2340</v>
      </c>
      <c r="R2012" s="219">
        <f t="shared" si="31"/>
        <v>2091</v>
      </c>
    </row>
    <row r="2013" spans="1:18">
      <c r="A2013" s="208">
        <v>19002882</v>
      </c>
      <c r="B2013" s="209">
        <v>20003012</v>
      </c>
      <c r="C2013" s="210"/>
      <c r="D2013" s="210"/>
      <c r="E2013" s="240" t="s">
        <v>2147</v>
      </c>
      <c r="F2013" s="240" t="s">
        <v>2148</v>
      </c>
      <c r="G2013" s="231" t="s">
        <v>2504</v>
      </c>
      <c r="H2013" s="253" t="s">
        <v>3250</v>
      </c>
      <c r="I2013" s="252" t="s">
        <v>3253</v>
      </c>
      <c r="J2013" s="212" t="s">
        <v>2155</v>
      </c>
      <c r="K2013" s="212" t="s">
        <v>3301</v>
      </c>
      <c r="L2013" s="214" t="s">
        <v>2355</v>
      </c>
      <c r="M2013" s="215">
        <v>6930</v>
      </c>
      <c r="N2013" s="234">
        <v>7444</v>
      </c>
      <c r="O2013" s="234"/>
      <c r="P2013" s="234"/>
      <c r="Q2013" s="242" t="s">
        <v>2340</v>
      </c>
      <c r="R2013" s="219">
        <f t="shared" si="31"/>
        <v>3021</v>
      </c>
    </row>
    <row r="2014" spans="1:18">
      <c r="A2014" s="208">
        <v>19002883</v>
      </c>
      <c r="B2014" s="209">
        <v>20003013</v>
      </c>
      <c r="C2014" s="210"/>
      <c r="D2014" s="210"/>
      <c r="E2014" s="240" t="s">
        <v>2147</v>
      </c>
      <c r="F2014" s="240" t="s">
        <v>2148</v>
      </c>
      <c r="G2014" s="231" t="s">
        <v>2504</v>
      </c>
      <c r="H2014" s="253" t="s">
        <v>3250</v>
      </c>
      <c r="I2014" s="252" t="s">
        <v>3255</v>
      </c>
      <c r="J2014" s="212" t="s">
        <v>2155</v>
      </c>
      <c r="K2014" s="212" t="s">
        <v>3302</v>
      </c>
      <c r="L2014" s="214" t="s">
        <v>2355</v>
      </c>
      <c r="M2014" s="215">
        <v>9062</v>
      </c>
      <c r="N2014" s="234">
        <v>9734</v>
      </c>
      <c r="O2014" s="234"/>
      <c r="P2014" s="234"/>
      <c r="Q2014" s="242" t="s">
        <v>2340</v>
      </c>
      <c r="R2014" s="219">
        <f t="shared" si="31"/>
        <v>3951</v>
      </c>
    </row>
    <row r="2015" spans="1:18">
      <c r="A2015" s="208">
        <v>19002884</v>
      </c>
      <c r="B2015" s="209">
        <v>20003014</v>
      </c>
      <c r="C2015" s="210"/>
      <c r="D2015" s="210"/>
      <c r="E2015" s="240" t="s">
        <v>2147</v>
      </c>
      <c r="F2015" s="240" t="s">
        <v>2148</v>
      </c>
      <c r="G2015" s="231" t="s">
        <v>2369</v>
      </c>
      <c r="H2015" s="253" t="s">
        <v>3257</v>
      </c>
      <c r="I2015" s="252" t="s">
        <v>3258</v>
      </c>
      <c r="J2015" s="212" t="s">
        <v>2155</v>
      </c>
      <c r="K2015" s="212" t="s">
        <v>3303</v>
      </c>
      <c r="L2015" s="214" t="s">
        <v>2355</v>
      </c>
      <c r="M2015" s="215">
        <v>3184</v>
      </c>
      <c r="N2015" s="234">
        <v>3411</v>
      </c>
      <c r="O2015" s="234"/>
      <c r="P2015" s="234"/>
      <c r="Q2015" s="242" t="s">
        <v>2154</v>
      </c>
      <c r="R2015" s="219">
        <f t="shared" si="31"/>
        <v>1661</v>
      </c>
    </row>
    <row r="2016" spans="1:18">
      <c r="A2016" s="208">
        <v>19002885</v>
      </c>
      <c r="B2016" s="209">
        <v>20003015</v>
      </c>
      <c r="C2016" s="210"/>
      <c r="D2016" s="210"/>
      <c r="E2016" s="240" t="s">
        <v>2147</v>
      </c>
      <c r="F2016" s="240" t="s">
        <v>2148</v>
      </c>
      <c r="G2016" s="231" t="s">
        <v>2369</v>
      </c>
      <c r="H2016" s="253" t="s">
        <v>3257</v>
      </c>
      <c r="I2016" s="252" t="s">
        <v>3260</v>
      </c>
      <c r="J2016" s="212" t="s">
        <v>2155</v>
      </c>
      <c r="K2016" s="212" t="s">
        <v>3304</v>
      </c>
      <c r="L2016" s="214" t="s">
        <v>2355</v>
      </c>
      <c r="M2016" s="215">
        <v>4599</v>
      </c>
      <c r="N2016" s="234">
        <v>4927</v>
      </c>
      <c r="O2016" s="234"/>
      <c r="P2016" s="234"/>
      <c r="Q2016" s="242" t="s">
        <v>2154</v>
      </c>
      <c r="R2016" s="219">
        <f t="shared" si="31"/>
        <v>2400</v>
      </c>
    </row>
    <row r="2017" spans="1:18">
      <c r="A2017" s="208">
        <v>19002886</v>
      </c>
      <c r="B2017" s="209">
        <v>20003016</v>
      </c>
      <c r="C2017" s="210"/>
      <c r="D2017" s="210"/>
      <c r="E2017" s="240" t="s">
        <v>2147</v>
      </c>
      <c r="F2017" s="240" t="s">
        <v>2148</v>
      </c>
      <c r="G2017" s="231" t="s">
        <v>2369</v>
      </c>
      <c r="H2017" s="253" t="s">
        <v>3257</v>
      </c>
      <c r="I2017" s="252" t="s">
        <v>3262</v>
      </c>
      <c r="J2017" s="212" t="s">
        <v>2155</v>
      </c>
      <c r="K2017" s="212" t="s">
        <v>3305</v>
      </c>
      <c r="L2017" s="214" t="s">
        <v>2355</v>
      </c>
      <c r="M2017" s="215">
        <v>6014</v>
      </c>
      <c r="N2017" s="234">
        <v>6443</v>
      </c>
      <c r="O2017" s="234"/>
      <c r="P2017" s="234"/>
      <c r="Q2017" s="242" t="s">
        <v>2154</v>
      </c>
      <c r="R2017" s="219">
        <f t="shared" si="31"/>
        <v>3138</v>
      </c>
    </row>
    <row r="2018" spans="1:18">
      <c r="A2018" s="208">
        <v>19002887</v>
      </c>
      <c r="B2018" s="209">
        <v>20003017</v>
      </c>
      <c r="C2018" s="210"/>
      <c r="D2018" s="210"/>
      <c r="E2018" s="240" t="s">
        <v>2147</v>
      </c>
      <c r="F2018" s="240" t="s">
        <v>2148</v>
      </c>
      <c r="G2018" s="231" t="s">
        <v>2369</v>
      </c>
      <c r="H2018" s="253" t="s">
        <v>3257</v>
      </c>
      <c r="I2018" s="252" t="s">
        <v>3264</v>
      </c>
      <c r="J2018" s="212" t="s">
        <v>2155</v>
      </c>
      <c r="K2018" s="212" t="s">
        <v>3306</v>
      </c>
      <c r="L2018" s="214" t="s">
        <v>2355</v>
      </c>
      <c r="M2018" s="215">
        <v>3819</v>
      </c>
      <c r="N2018" s="234">
        <v>4095</v>
      </c>
      <c r="O2018" s="234"/>
      <c r="P2018" s="234"/>
      <c r="Q2018" s="242" t="s">
        <v>2154</v>
      </c>
      <c r="R2018" s="219">
        <f t="shared" si="31"/>
        <v>1994</v>
      </c>
    </row>
    <row r="2019" spans="1:18">
      <c r="A2019" s="208">
        <v>19002888</v>
      </c>
      <c r="B2019" s="209">
        <v>20003018</v>
      </c>
      <c r="C2019" s="210"/>
      <c r="D2019" s="210"/>
      <c r="E2019" s="240" t="s">
        <v>2147</v>
      </c>
      <c r="F2019" s="240" t="s">
        <v>2148</v>
      </c>
      <c r="G2019" s="231" t="s">
        <v>2369</v>
      </c>
      <c r="H2019" s="253" t="s">
        <v>3257</v>
      </c>
      <c r="I2019" s="252" t="s">
        <v>3266</v>
      </c>
      <c r="J2019" s="212" t="s">
        <v>2155</v>
      </c>
      <c r="K2019" s="212" t="s">
        <v>3307</v>
      </c>
      <c r="L2019" s="214" t="s">
        <v>2355</v>
      </c>
      <c r="M2019" s="215">
        <v>5517</v>
      </c>
      <c r="N2019" s="234">
        <v>5915</v>
      </c>
      <c r="O2019" s="234"/>
      <c r="P2019" s="234"/>
      <c r="Q2019" s="242" t="s">
        <v>2154</v>
      </c>
      <c r="R2019" s="219">
        <f t="shared" si="31"/>
        <v>2881</v>
      </c>
    </row>
    <row r="2020" spans="1:18">
      <c r="A2020" s="208">
        <v>19002889</v>
      </c>
      <c r="B2020" s="209">
        <v>20003019</v>
      </c>
      <c r="C2020" s="210"/>
      <c r="D2020" s="210"/>
      <c r="E2020" s="240" t="s">
        <v>2147</v>
      </c>
      <c r="F2020" s="240" t="s">
        <v>2148</v>
      </c>
      <c r="G2020" s="231" t="s">
        <v>2369</v>
      </c>
      <c r="H2020" s="231" t="s">
        <v>3257</v>
      </c>
      <c r="I2020" s="252" t="s">
        <v>3268</v>
      </c>
      <c r="J2020" s="212" t="s">
        <v>2155</v>
      </c>
      <c r="K2020" s="212" t="s">
        <v>3308</v>
      </c>
      <c r="L2020" s="214" t="s">
        <v>2355</v>
      </c>
      <c r="M2020" s="215">
        <v>7214</v>
      </c>
      <c r="N2020" s="234">
        <v>7735</v>
      </c>
      <c r="O2020" s="234"/>
      <c r="P2020" s="234"/>
      <c r="Q2020" s="242" t="s">
        <v>2154</v>
      </c>
      <c r="R2020" s="219">
        <f t="shared" si="31"/>
        <v>3768</v>
      </c>
    </row>
    <row r="2021" spans="1:18">
      <c r="A2021" s="208"/>
      <c r="B2021" s="209">
        <v>20003098</v>
      </c>
      <c r="C2021" s="210"/>
      <c r="D2021" s="210"/>
      <c r="E2021" s="240" t="s">
        <v>2147</v>
      </c>
      <c r="F2021" s="240" t="s">
        <v>2148</v>
      </c>
      <c r="G2021" s="231" t="s">
        <v>2149</v>
      </c>
      <c r="H2021" s="231" t="s">
        <v>3309</v>
      </c>
      <c r="I2021" s="252" t="s">
        <v>744</v>
      </c>
      <c r="J2021" s="212" t="s">
        <v>2152</v>
      </c>
      <c r="K2021" s="212" t="str">
        <f>F2021&amp;" "&amp;G2021&amp;" "&amp;H2021&amp;" "&amp;I2021&amp;" "&amp;J2021</f>
        <v>[시간내] 정보통신 기기류 감지기 적외선감지기 신증설</v>
      </c>
      <c r="L2021" s="214" t="s">
        <v>417</v>
      </c>
      <c r="M2021" s="215"/>
      <c r="N2021" s="234">
        <v>41273</v>
      </c>
      <c r="O2021" s="234"/>
      <c r="P2021" s="234"/>
      <c r="Q2021" s="242" t="s">
        <v>2154</v>
      </c>
      <c r="R2021" s="219">
        <f t="shared" si="31"/>
        <v>20105</v>
      </c>
    </row>
    <row r="2022" spans="1:18">
      <c r="A2022" s="208"/>
      <c r="B2022" s="209">
        <v>20003099</v>
      </c>
      <c r="C2022" s="210"/>
      <c r="D2022" s="210"/>
      <c r="E2022" s="240" t="s">
        <v>2147</v>
      </c>
      <c r="F2022" s="240" t="s">
        <v>2148</v>
      </c>
      <c r="G2022" s="231" t="s">
        <v>2149</v>
      </c>
      <c r="H2022" s="231" t="s">
        <v>3309</v>
      </c>
      <c r="I2022" s="252" t="s">
        <v>744</v>
      </c>
      <c r="J2022" s="212" t="s">
        <v>2749</v>
      </c>
      <c r="K2022" s="212" t="str">
        <f t="shared" ref="K2022:K2042" si="32">F2022&amp;" "&amp;G2022&amp;" "&amp;H2022&amp;" "&amp;I2022&amp;" "&amp;J2022</f>
        <v>[시간내] 정보통신 기기류 감지기 적외선감지기 철거(불용)</v>
      </c>
      <c r="L2022" s="214" t="s">
        <v>417</v>
      </c>
      <c r="M2022" s="215"/>
      <c r="N2022" s="234">
        <v>20633</v>
      </c>
      <c r="O2022" s="234"/>
      <c r="P2022" s="234"/>
      <c r="Q2022" s="242" t="s">
        <v>2154</v>
      </c>
      <c r="R2022" s="219">
        <f t="shared" si="31"/>
        <v>10051</v>
      </c>
    </row>
    <row r="2023" spans="1:18">
      <c r="A2023" s="208"/>
      <c r="B2023" s="209">
        <v>20003100</v>
      </c>
      <c r="C2023" s="210"/>
      <c r="D2023" s="210"/>
      <c r="E2023" s="240" t="s">
        <v>2147</v>
      </c>
      <c r="F2023" s="240" t="s">
        <v>2148</v>
      </c>
      <c r="G2023" s="231" t="s">
        <v>2149</v>
      </c>
      <c r="H2023" s="231" t="s">
        <v>3309</v>
      </c>
      <c r="I2023" s="252" t="s">
        <v>744</v>
      </c>
      <c r="J2023" s="212" t="s">
        <v>2751</v>
      </c>
      <c r="K2023" s="212" t="str">
        <f t="shared" si="32"/>
        <v>[시간내] 정보통신 기기류 감지기 적외선감지기 철거(재사용)</v>
      </c>
      <c r="L2023" s="214" t="s">
        <v>417</v>
      </c>
      <c r="M2023" s="215"/>
      <c r="N2023" s="234">
        <v>33017</v>
      </c>
      <c r="O2023" s="234"/>
      <c r="P2023" s="234"/>
      <c r="Q2023" s="242" t="s">
        <v>2154</v>
      </c>
      <c r="R2023" s="219">
        <f t="shared" si="31"/>
        <v>16083</v>
      </c>
    </row>
    <row r="2024" spans="1:18">
      <c r="A2024" s="208"/>
      <c r="B2024" s="209">
        <v>20003101</v>
      </c>
      <c r="C2024" s="210"/>
      <c r="D2024" s="210"/>
      <c r="E2024" s="240" t="s">
        <v>2147</v>
      </c>
      <c r="F2024" s="240" t="s">
        <v>2148</v>
      </c>
      <c r="G2024" s="231" t="s">
        <v>2149</v>
      </c>
      <c r="H2024" s="231" t="s">
        <v>3309</v>
      </c>
      <c r="I2024" s="252" t="s">
        <v>744</v>
      </c>
      <c r="J2024" s="212" t="s">
        <v>97</v>
      </c>
      <c r="K2024" s="212" t="str">
        <f t="shared" si="32"/>
        <v>[시간내] 정보통신 기기류 감지기 적외선감지기 이설</v>
      </c>
      <c r="L2024" s="214" t="s">
        <v>417</v>
      </c>
      <c r="M2024" s="215"/>
      <c r="N2024" s="234">
        <v>74291</v>
      </c>
      <c r="O2024" s="234"/>
      <c r="P2024" s="234"/>
      <c r="Q2024" s="242" t="s">
        <v>2154</v>
      </c>
      <c r="R2024" s="219">
        <f t="shared" si="31"/>
        <v>36190</v>
      </c>
    </row>
    <row r="2025" spans="1:18">
      <c r="A2025" s="208"/>
      <c r="B2025" s="209">
        <v>20003102</v>
      </c>
      <c r="C2025" s="210"/>
      <c r="D2025" s="210"/>
      <c r="E2025" s="240" t="s">
        <v>2147</v>
      </c>
      <c r="F2025" s="240" t="s">
        <v>2148</v>
      </c>
      <c r="G2025" s="231" t="s">
        <v>2149</v>
      </c>
      <c r="H2025" s="231" t="s">
        <v>3309</v>
      </c>
      <c r="I2025" s="252" t="s">
        <v>3310</v>
      </c>
      <c r="J2025" s="212" t="s">
        <v>2152</v>
      </c>
      <c r="K2025" s="212" t="str">
        <f t="shared" si="32"/>
        <v>[시간내] 정보통신 기기류 감지기 자석/열선감지기 신증설</v>
      </c>
      <c r="L2025" s="214" t="s">
        <v>2652</v>
      </c>
      <c r="M2025" s="215"/>
      <c r="N2025" s="234">
        <v>20633</v>
      </c>
      <c r="O2025" s="234"/>
      <c r="P2025" s="234"/>
      <c r="Q2025" s="242" t="s">
        <v>2154</v>
      </c>
      <c r="R2025" s="219">
        <f t="shared" si="31"/>
        <v>10051</v>
      </c>
    </row>
    <row r="2026" spans="1:18">
      <c r="A2026" s="208"/>
      <c r="B2026" s="209">
        <v>20003103</v>
      </c>
      <c r="C2026" s="210"/>
      <c r="D2026" s="210"/>
      <c r="E2026" s="240" t="s">
        <v>2147</v>
      </c>
      <c r="F2026" s="240" t="s">
        <v>2148</v>
      </c>
      <c r="G2026" s="231" t="s">
        <v>2149</v>
      </c>
      <c r="H2026" s="231" t="s">
        <v>3309</v>
      </c>
      <c r="I2026" s="252" t="s">
        <v>3310</v>
      </c>
      <c r="J2026" s="212" t="s">
        <v>2749</v>
      </c>
      <c r="K2026" s="212" t="str">
        <f t="shared" si="32"/>
        <v>[시간내] 정보통신 기기류 감지기 자석/열선감지기 철거(불용)</v>
      </c>
      <c r="L2026" s="214" t="s">
        <v>2652</v>
      </c>
      <c r="M2026" s="215"/>
      <c r="N2026" s="234">
        <v>10316</v>
      </c>
      <c r="O2026" s="234"/>
      <c r="P2026" s="234"/>
      <c r="Q2026" s="242" t="s">
        <v>2154</v>
      </c>
      <c r="R2026" s="219">
        <f t="shared" si="31"/>
        <v>5025</v>
      </c>
    </row>
    <row r="2027" spans="1:18">
      <c r="A2027" s="208"/>
      <c r="B2027" s="209">
        <v>20003104</v>
      </c>
      <c r="C2027" s="210"/>
      <c r="D2027" s="210"/>
      <c r="E2027" s="240" t="s">
        <v>2147</v>
      </c>
      <c r="F2027" s="240" t="s">
        <v>2148</v>
      </c>
      <c r="G2027" s="231" t="s">
        <v>2149</v>
      </c>
      <c r="H2027" s="231" t="s">
        <v>3309</v>
      </c>
      <c r="I2027" s="252" t="s">
        <v>3310</v>
      </c>
      <c r="J2027" s="212" t="s">
        <v>2751</v>
      </c>
      <c r="K2027" s="212" t="str">
        <f t="shared" si="32"/>
        <v>[시간내] 정보통신 기기류 감지기 자석/열선감지기 철거(재사용)</v>
      </c>
      <c r="L2027" s="214" t="s">
        <v>2652</v>
      </c>
      <c r="M2027" s="215"/>
      <c r="N2027" s="234">
        <v>16507</v>
      </c>
      <c r="O2027" s="234"/>
      <c r="P2027" s="234"/>
      <c r="Q2027" s="242" t="s">
        <v>2154</v>
      </c>
      <c r="R2027" s="219">
        <f t="shared" si="31"/>
        <v>8041</v>
      </c>
    </row>
    <row r="2028" spans="1:18">
      <c r="A2028" s="208"/>
      <c r="B2028" s="209">
        <v>20003105</v>
      </c>
      <c r="C2028" s="210"/>
      <c r="D2028" s="210"/>
      <c r="E2028" s="240" t="s">
        <v>2147</v>
      </c>
      <c r="F2028" s="240" t="s">
        <v>2148</v>
      </c>
      <c r="G2028" s="231" t="s">
        <v>2149</v>
      </c>
      <c r="H2028" s="231" t="s">
        <v>3309</v>
      </c>
      <c r="I2028" s="252" t="s">
        <v>3310</v>
      </c>
      <c r="J2028" s="212" t="s">
        <v>97</v>
      </c>
      <c r="K2028" s="212" t="str">
        <f t="shared" si="32"/>
        <v>[시간내] 정보통신 기기류 감지기 자석/열선감지기 이설</v>
      </c>
      <c r="L2028" s="214" t="s">
        <v>2652</v>
      </c>
      <c r="M2028" s="215"/>
      <c r="N2028" s="234">
        <v>37143</v>
      </c>
      <c r="O2028" s="234"/>
      <c r="P2028" s="234"/>
      <c r="Q2028" s="242" t="s">
        <v>2154</v>
      </c>
      <c r="R2028" s="219">
        <f t="shared" si="31"/>
        <v>18093</v>
      </c>
    </row>
    <row r="2029" spans="1:18">
      <c r="A2029" s="208"/>
      <c r="B2029" s="209">
        <v>20003106</v>
      </c>
      <c r="C2029" s="210"/>
      <c r="D2029" s="210"/>
      <c r="E2029" s="240" t="s">
        <v>2147</v>
      </c>
      <c r="F2029" s="240" t="s">
        <v>2148</v>
      </c>
      <c r="G2029" s="231" t="s">
        <v>2149</v>
      </c>
      <c r="H2029" s="231" t="s">
        <v>3309</v>
      </c>
      <c r="I2029" s="252" t="s">
        <v>3311</v>
      </c>
      <c r="J2029" s="212" t="s">
        <v>2152</v>
      </c>
      <c r="K2029" s="212" t="str">
        <f t="shared" si="32"/>
        <v>[시간내] 정보통신 기기류 감지기 셧터감지기 신증설</v>
      </c>
      <c r="L2029" s="214" t="s">
        <v>2652</v>
      </c>
      <c r="M2029" s="215"/>
      <c r="N2029" s="234">
        <v>26531</v>
      </c>
      <c r="O2029" s="234"/>
      <c r="P2029" s="234"/>
      <c r="Q2029" s="242" t="s">
        <v>2154</v>
      </c>
      <c r="R2029" s="219">
        <f t="shared" si="31"/>
        <v>12924</v>
      </c>
    </row>
    <row r="2030" spans="1:18">
      <c r="A2030" s="208"/>
      <c r="B2030" s="209">
        <v>20003107</v>
      </c>
      <c r="C2030" s="210"/>
      <c r="D2030" s="210"/>
      <c r="E2030" s="240" t="s">
        <v>2147</v>
      </c>
      <c r="F2030" s="240" t="s">
        <v>2148</v>
      </c>
      <c r="G2030" s="231" t="s">
        <v>2149</v>
      </c>
      <c r="H2030" s="231" t="s">
        <v>3309</v>
      </c>
      <c r="I2030" s="252" t="s">
        <v>3311</v>
      </c>
      <c r="J2030" s="212" t="s">
        <v>2749</v>
      </c>
      <c r="K2030" s="212" t="str">
        <f t="shared" si="32"/>
        <v>[시간내] 정보통신 기기류 감지기 셧터감지기 철거(불용)</v>
      </c>
      <c r="L2030" s="214" t="s">
        <v>2652</v>
      </c>
      <c r="M2030" s="215"/>
      <c r="N2030" s="234">
        <v>13263</v>
      </c>
      <c r="O2030" s="234"/>
      <c r="P2030" s="234"/>
      <c r="Q2030" s="242" t="s">
        <v>2154</v>
      </c>
      <c r="R2030" s="219">
        <f t="shared" si="31"/>
        <v>6460</v>
      </c>
    </row>
    <row r="2031" spans="1:18">
      <c r="A2031" s="208"/>
      <c r="B2031" s="209">
        <v>20003108</v>
      </c>
      <c r="C2031" s="210"/>
      <c r="D2031" s="210"/>
      <c r="E2031" s="240" t="s">
        <v>2147</v>
      </c>
      <c r="F2031" s="240" t="s">
        <v>2148</v>
      </c>
      <c r="G2031" s="231" t="s">
        <v>2149</v>
      </c>
      <c r="H2031" s="231" t="s">
        <v>3309</v>
      </c>
      <c r="I2031" s="252" t="s">
        <v>3311</v>
      </c>
      <c r="J2031" s="212" t="s">
        <v>2751</v>
      </c>
      <c r="K2031" s="212" t="str">
        <f t="shared" si="32"/>
        <v>[시간내] 정보통신 기기류 감지기 셧터감지기 철거(재사용)</v>
      </c>
      <c r="L2031" s="214" t="s">
        <v>2652</v>
      </c>
      <c r="M2031" s="215"/>
      <c r="N2031" s="234">
        <v>21223</v>
      </c>
      <c r="O2031" s="234"/>
      <c r="P2031" s="234"/>
      <c r="Q2031" s="242" t="s">
        <v>2154</v>
      </c>
      <c r="R2031" s="219">
        <f t="shared" si="31"/>
        <v>10338</v>
      </c>
    </row>
    <row r="2032" spans="1:18">
      <c r="A2032" s="208"/>
      <c r="B2032" s="209">
        <v>20003109</v>
      </c>
      <c r="C2032" s="210"/>
      <c r="D2032" s="210"/>
      <c r="E2032" s="240" t="s">
        <v>2147</v>
      </c>
      <c r="F2032" s="240" t="s">
        <v>2148</v>
      </c>
      <c r="G2032" s="231" t="s">
        <v>2149</v>
      </c>
      <c r="H2032" s="231" t="s">
        <v>3309</v>
      </c>
      <c r="I2032" s="252" t="s">
        <v>3311</v>
      </c>
      <c r="J2032" s="212" t="s">
        <v>97</v>
      </c>
      <c r="K2032" s="212" t="str">
        <f t="shared" si="32"/>
        <v>[시간내] 정보통신 기기류 감지기 셧터감지기 이설</v>
      </c>
      <c r="L2032" s="214" t="s">
        <v>2652</v>
      </c>
      <c r="M2032" s="215"/>
      <c r="N2032" s="234">
        <v>47759</v>
      </c>
      <c r="O2032" s="234"/>
      <c r="P2032" s="234"/>
      <c r="Q2032" s="242" t="s">
        <v>2154</v>
      </c>
      <c r="R2032" s="219">
        <f t="shared" si="31"/>
        <v>23265</v>
      </c>
    </row>
    <row r="2033" spans="1:18">
      <c r="A2033" s="208"/>
      <c r="B2033" s="209">
        <v>20003110</v>
      </c>
      <c r="C2033" s="210"/>
      <c r="D2033" s="210"/>
      <c r="E2033" s="240" t="s">
        <v>2147</v>
      </c>
      <c r="F2033" s="240" t="s">
        <v>2148</v>
      </c>
      <c r="G2033" s="231" t="s">
        <v>2149</v>
      </c>
      <c r="H2033" s="231" t="s">
        <v>3309</v>
      </c>
      <c r="I2033" s="252" t="s">
        <v>3312</v>
      </c>
      <c r="J2033" s="212" t="s">
        <v>2152</v>
      </c>
      <c r="K2033" s="212" t="str">
        <f t="shared" si="32"/>
        <v>[시간내] 정보통신 기기류 감지기 E/M Lock 신증설</v>
      </c>
      <c r="L2033" s="214" t="s">
        <v>417</v>
      </c>
      <c r="M2033" s="215"/>
      <c r="N2033" s="234">
        <v>339543</v>
      </c>
      <c r="O2033" s="234"/>
      <c r="P2033" s="234"/>
      <c r="Q2033" s="242" t="s">
        <v>2154</v>
      </c>
      <c r="R2033" s="219">
        <f t="shared" si="31"/>
        <v>165404</v>
      </c>
    </row>
    <row r="2034" spans="1:18">
      <c r="A2034" s="208"/>
      <c r="B2034" s="209">
        <v>20003111</v>
      </c>
      <c r="C2034" s="210"/>
      <c r="D2034" s="210"/>
      <c r="E2034" s="240" t="s">
        <v>2147</v>
      </c>
      <c r="F2034" s="240" t="s">
        <v>2148</v>
      </c>
      <c r="G2034" s="231" t="s">
        <v>2149</v>
      </c>
      <c r="H2034" s="231" t="s">
        <v>3309</v>
      </c>
      <c r="I2034" s="252" t="s">
        <v>3312</v>
      </c>
      <c r="J2034" s="212" t="s">
        <v>2749</v>
      </c>
      <c r="K2034" s="212" t="str">
        <f t="shared" si="32"/>
        <v>[시간내] 정보통신 기기류 감지기 E/M Lock 철거(불용)</v>
      </c>
      <c r="L2034" s="214" t="s">
        <v>417</v>
      </c>
      <c r="M2034" s="215"/>
      <c r="N2034" s="234">
        <v>101861</v>
      </c>
      <c r="O2034" s="234"/>
      <c r="P2034" s="234"/>
      <c r="Q2034" s="242" t="s">
        <v>2154</v>
      </c>
      <c r="R2034" s="219">
        <f t="shared" si="31"/>
        <v>49620</v>
      </c>
    </row>
    <row r="2035" spans="1:18">
      <c r="A2035" s="208"/>
      <c r="B2035" s="209">
        <v>20003112</v>
      </c>
      <c r="C2035" s="210"/>
      <c r="D2035" s="210"/>
      <c r="E2035" s="240" t="s">
        <v>2147</v>
      </c>
      <c r="F2035" s="240" t="s">
        <v>2148</v>
      </c>
      <c r="G2035" s="231" t="s">
        <v>2149</v>
      </c>
      <c r="H2035" s="231" t="s">
        <v>3309</v>
      </c>
      <c r="I2035" s="252" t="s">
        <v>3312</v>
      </c>
      <c r="J2035" s="212" t="s">
        <v>2751</v>
      </c>
      <c r="K2035" s="212" t="str">
        <f t="shared" si="32"/>
        <v>[시간내] 정보통신 기기류 감지기 E/M Lock 철거(재사용)</v>
      </c>
      <c r="L2035" s="214" t="s">
        <v>417</v>
      </c>
      <c r="M2035" s="215"/>
      <c r="N2035" s="234">
        <v>271636</v>
      </c>
      <c r="O2035" s="234"/>
      <c r="P2035" s="234"/>
      <c r="Q2035" s="242" t="s">
        <v>2154</v>
      </c>
      <c r="R2035" s="219">
        <f t="shared" si="31"/>
        <v>132324</v>
      </c>
    </row>
    <row r="2036" spans="1:18">
      <c r="A2036" s="208"/>
      <c r="B2036" s="209">
        <v>20003113</v>
      </c>
      <c r="C2036" s="210"/>
      <c r="D2036" s="210"/>
      <c r="E2036" s="240" t="s">
        <v>2147</v>
      </c>
      <c r="F2036" s="240" t="s">
        <v>2148</v>
      </c>
      <c r="G2036" s="231" t="s">
        <v>2149</v>
      </c>
      <c r="H2036" s="231" t="s">
        <v>3309</v>
      </c>
      <c r="I2036" s="252" t="s">
        <v>3312</v>
      </c>
      <c r="J2036" s="212" t="s">
        <v>97</v>
      </c>
      <c r="K2036" s="212" t="str">
        <f t="shared" si="32"/>
        <v>[시간내] 정보통신 기기류 감지기 E/M Lock 이설</v>
      </c>
      <c r="L2036" s="214" t="s">
        <v>417</v>
      </c>
      <c r="M2036" s="215"/>
      <c r="N2036" s="234">
        <v>611183</v>
      </c>
      <c r="O2036" s="234"/>
      <c r="P2036" s="234"/>
      <c r="Q2036" s="242" t="s">
        <v>2154</v>
      </c>
      <c r="R2036" s="219">
        <f t="shared" si="31"/>
        <v>297731</v>
      </c>
    </row>
    <row r="2037" spans="1:18">
      <c r="A2037" s="208"/>
      <c r="B2037" s="209">
        <v>20003114</v>
      </c>
      <c r="C2037" s="210"/>
      <c r="D2037" s="210"/>
      <c r="E2037" s="240" t="s">
        <v>2147</v>
      </c>
      <c r="F2037" s="240" t="s">
        <v>2148</v>
      </c>
      <c r="G2037" s="231" t="s">
        <v>2504</v>
      </c>
      <c r="H2037" s="231" t="s">
        <v>2488</v>
      </c>
      <c r="I2037" s="252" t="s">
        <v>2489</v>
      </c>
      <c r="J2037" s="212" t="s">
        <v>3313</v>
      </c>
      <c r="K2037" s="212" t="str">
        <f t="shared" si="32"/>
        <v>[시간내] 배전자동화 케이블 및 콘넥터류 케이블 광점퍼코드(1본) 신증설 2열 동시설치</v>
      </c>
      <c r="L2037" s="214" t="s">
        <v>2355</v>
      </c>
      <c r="M2037" s="215"/>
      <c r="N2037" s="234">
        <v>9437</v>
      </c>
      <c r="O2037" s="234"/>
      <c r="P2037" s="234"/>
      <c r="Q2037" s="242" t="s">
        <v>2340</v>
      </c>
      <c r="R2037" s="219">
        <f t="shared" si="31"/>
        <v>3830</v>
      </c>
    </row>
    <row r="2038" spans="1:18">
      <c r="A2038" s="208"/>
      <c r="B2038" s="209">
        <v>20003115</v>
      </c>
      <c r="C2038" s="210"/>
      <c r="D2038" s="210"/>
      <c r="E2038" s="240" t="s">
        <v>2147</v>
      </c>
      <c r="F2038" s="240" t="s">
        <v>2148</v>
      </c>
      <c r="G2038" s="231" t="s">
        <v>2504</v>
      </c>
      <c r="H2038" s="231" t="s">
        <v>2488</v>
      </c>
      <c r="I2038" s="252" t="s">
        <v>2489</v>
      </c>
      <c r="J2038" s="212" t="s">
        <v>3314</v>
      </c>
      <c r="K2038" s="212" t="str">
        <f t="shared" si="32"/>
        <v>[시간내] 배전자동화 케이블 및 콘넥터류 케이블 광점퍼코드(1본) 신증설 3열 동시설치</v>
      </c>
      <c r="L2038" s="214" t="s">
        <v>2355</v>
      </c>
      <c r="M2038" s="215"/>
      <c r="N2038" s="234">
        <v>13632</v>
      </c>
      <c r="O2038" s="234"/>
      <c r="P2038" s="234"/>
      <c r="Q2038" s="242" t="s">
        <v>2340</v>
      </c>
      <c r="R2038" s="219">
        <f t="shared" si="31"/>
        <v>5533</v>
      </c>
    </row>
    <row r="2039" spans="1:18">
      <c r="A2039" s="208"/>
      <c r="B2039" s="209">
        <v>20003116</v>
      </c>
      <c r="C2039" s="210"/>
      <c r="D2039" s="210"/>
      <c r="E2039" s="240" t="s">
        <v>2147</v>
      </c>
      <c r="F2039" s="240" t="s">
        <v>2148</v>
      </c>
      <c r="G2039" s="231" t="s">
        <v>2504</v>
      </c>
      <c r="H2039" s="231" t="s">
        <v>2488</v>
      </c>
      <c r="I2039" s="252" t="s">
        <v>2489</v>
      </c>
      <c r="J2039" s="212" t="s">
        <v>3315</v>
      </c>
      <c r="K2039" s="212" t="str">
        <f t="shared" si="32"/>
        <v>[시간내] 배전자동화 케이블 및 콘넥터류 케이블 광점퍼코드(1본) 신증설 4열 동시설치</v>
      </c>
      <c r="L2039" s="214" t="s">
        <v>2355</v>
      </c>
      <c r="M2039" s="215"/>
      <c r="N2039" s="234">
        <v>17826</v>
      </c>
      <c r="O2039" s="234"/>
      <c r="P2039" s="234"/>
      <c r="Q2039" s="242" t="s">
        <v>2340</v>
      </c>
      <c r="R2039" s="219">
        <f t="shared" si="31"/>
        <v>7236</v>
      </c>
    </row>
    <row r="2040" spans="1:18">
      <c r="A2040" s="208"/>
      <c r="B2040" s="209">
        <v>20003117</v>
      </c>
      <c r="C2040" s="210"/>
      <c r="D2040" s="210"/>
      <c r="E2040" s="240" t="s">
        <v>2147</v>
      </c>
      <c r="F2040" s="240" t="s">
        <v>2148</v>
      </c>
      <c r="G2040" s="231" t="s">
        <v>2504</v>
      </c>
      <c r="H2040" s="231" t="s">
        <v>2488</v>
      </c>
      <c r="I2040" s="252" t="s">
        <v>2489</v>
      </c>
      <c r="J2040" s="212" t="s">
        <v>3316</v>
      </c>
      <c r="K2040" s="212" t="str">
        <f t="shared" si="32"/>
        <v>[시간내] 배전자동화 케이블 및 콘넥터류 케이블 광점퍼코드(1본) 철거(불용) 2열 동시철거</v>
      </c>
      <c r="L2040" s="214" t="s">
        <v>2355</v>
      </c>
      <c r="M2040" s="215"/>
      <c r="N2040" s="234">
        <v>2828</v>
      </c>
      <c r="O2040" s="234"/>
      <c r="P2040" s="234"/>
      <c r="Q2040" s="242" t="s">
        <v>2340</v>
      </c>
      <c r="R2040" s="219">
        <f t="shared" si="31"/>
        <v>1148</v>
      </c>
    </row>
    <row r="2041" spans="1:18">
      <c r="A2041" s="208"/>
      <c r="B2041" s="209">
        <v>20003118</v>
      </c>
      <c r="C2041" s="210"/>
      <c r="D2041" s="210"/>
      <c r="E2041" s="240" t="s">
        <v>2147</v>
      </c>
      <c r="F2041" s="240" t="s">
        <v>2148</v>
      </c>
      <c r="G2041" s="231" t="s">
        <v>2504</v>
      </c>
      <c r="H2041" s="231" t="s">
        <v>2488</v>
      </c>
      <c r="I2041" s="252" t="s">
        <v>2489</v>
      </c>
      <c r="J2041" s="212" t="s">
        <v>3316</v>
      </c>
      <c r="K2041" s="212" t="str">
        <f t="shared" si="32"/>
        <v>[시간내] 배전자동화 케이블 및 콘넥터류 케이블 광점퍼코드(1본) 철거(불용) 2열 동시철거</v>
      </c>
      <c r="L2041" s="214" t="s">
        <v>2355</v>
      </c>
      <c r="M2041" s="215"/>
      <c r="N2041" s="234">
        <v>4085</v>
      </c>
      <c r="O2041" s="234"/>
      <c r="P2041" s="234"/>
      <c r="Q2041" s="242" t="s">
        <v>2340</v>
      </c>
      <c r="R2041" s="219">
        <f t="shared" si="31"/>
        <v>1658</v>
      </c>
    </row>
    <row r="2042" spans="1:18">
      <c r="A2042" s="208"/>
      <c r="B2042" s="209">
        <v>20003119</v>
      </c>
      <c r="C2042" s="210"/>
      <c r="D2042" s="210"/>
      <c r="E2042" s="240" t="s">
        <v>2147</v>
      </c>
      <c r="F2042" s="240" t="s">
        <v>2148</v>
      </c>
      <c r="G2042" s="231" t="s">
        <v>2504</v>
      </c>
      <c r="H2042" s="231" t="s">
        <v>2488</v>
      </c>
      <c r="I2042" s="252" t="s">
        <v>2489</v>
      </c>
      <c r="J2042" s="212" t="s">
        <v>3316</v>
      </c>
      <c r="K2042" s="212" t="str">
        <f t="shared" si="32"/>
        <v>[시간내] 배전자동화 케이블 및 콘넥터류 케이블 광점퍼코드(1본) 철거(불용) 2열 동시철거</v>
      </c>
      <c r="L2042" s="214" t="s">
        <v>2355</v>
      </c>
      <c r="M2042" s="215"/>
      <c r="N2042" s="234">
        <v>5341</v>
      </c>
      <c r="O2042" s="234"/>
      <c r="P2042" s="234"/>
      <c r="Q2042" s="242" t="s">
        <v>2340</v>
      </c>
      <c r="R2042" s="219">
        <f t="shared" si="31"/>
        <v>2168</v>
      </c>
    </row>
    <row r="2043" spans="1:18">
      <c r="A2043" s="208">
        <v>19002890</v>
      </c>
      <c r="B2043" s="209">
        <v>20003020</v>
      </c>
      <c r="C2043" s="210"/>
      <c r="D2043" s="210"/>
      <c r="E2043" s="254" t="s">
        <v>2147</v>
      </c>
      <c r="F2043" s="254" t="s">
        <v>2766</v>
      </c>
      <c r="G2043" s="231" t="s">
        <v>2369</v>
      </c>
      <c r="H2043" s="231" t="s">
        <v>3184</v>
      </c>
      <c r="I2043" s="252" t="s">
        <v>3185</v>
      </c>
      <c r="J2043" s="212" t="s">
        <v>3186</v>
      </c>
      <c r="K2043" s="212" t="s">
        <v>3317</v>
      </c>
      <c r="L2043" s="214" t="s">
        <v>2355</v>
      </c>
      <c r="M2043" s="215">
        <v>18196</v>
      </c>
      <c r="N2043" s="234">
        <v>18930</v>
      </c>
      <c r="O2043" s="234"/>
      <c r="P2043" s="234"/>
      <c r="Q2043" s="242" t="s">
        <v>2154</v>
      </c>
      <c r="R2043" s="219">
        <f t="shared" si="31"/>
        <v>9221</v>
      </c>
    </row>
    <row r="2044" spans="1:18">
      <c r="A2044" s="208">
        <v>19002891</v>
      </c>
      <c r="B2044" s="209">
        <v>20003021</v>
      </c>
      <c r="C2044" s="210"/>
      <c r="D2044" s="210"/>
      <c r="E2044" s="254" t="s">
        <v>2147</v>
      </c>
      <c r="F2044" s="254" t="s">
        <v>2766</v>
      </c>
      <c r="G2044" s="231" t="s">
        <v>2369</v>
      </c>
      <c r="H2044" s="231" t="s">
        <v>3184</v>
      </c>
      <c r="I2044" s="252" t="s">
        <v>3188</v>
      </c>
      <c r="J2044" s="212" t="s">
        <v>3186</v>
      </c>
      <c r="K2044" s="212" t="s">
        <v>3318</v>
      </c>
      <c r="L2044" s="214" t="s">
        <v>2355</v>
      </c>
      <c r="M2044" s="215">
        <v>26283</v>
      </c>
      <c r="N2044" s="234">
        <v>27344</v>
      </c>
      <c r="O2044" s="234"/>
      <c r="P2044" s="234"/>
      <c r="Q2044" s="242" t="s">
        <v>2154</v>
      </c>
      <c r="R2044" s="219">
        <f t="shared" si="31"/>
        <v>13320</v>
      </c>
    </row>
    <row r="2045" spans="1:18">
      <c r="A2045" s="208">
        <v>19002892</v>
      </c>
      <c r="B2045" s="209">
        <v>20003022</v>
      </c>
      <c r="C2045" s="210"/>
      <c r="D2045" s="210"/>
      <c r="E2045" s="254" t="s">
        <v>2147</v>
      </c>
      <c r="F2045" s="254" t="s">
        <v>2766</v>
      </c>
      <c r="G2045" s="231" t="s">
        <v>2369</v>
      </c>
      <c r="H2045" s="231" t="s">
        <v>3184</v>
      </c>
      <c r="I2045" s="252" t="s">
        <v>3190</v>
      </c>
      <c r="J2045" s="212" t="s">
        <v>3186</v>
      </c>
      <c r="K2045" s="212" t="s">
        <v>3319</v>
      </c>
      <c r="L2045" s="214" t="s">
        <v>2355</v>
      </c>
      <c r="M2045" s="215">
        <v>34371</v>
      </c>
      <c r="N2045" s="234">
        <v>35756</v>
      </c>
      <c r="O2045" s="234"/>
      <c r="P2045" s="234"/>
      <c r="Q2045" s="242" t="s">
        <v>2154</v>
      </c>
      <c r="R2045" s="219">
        <f t="shared" si="31"/>
        <v>17418</v>
      </c>
    </row>
    <row r="2046" spans="1:18">
      <c r="A2046" s="208">
        <v>19002893</v>
      </c>
      <c r="B2046" s="209">
        <v>20003023</v>
      </c>
      <c r="C2046" s="210"/>
      <c r="D2046" s="210"/>
      <c r="E2046" s="254" t="s">
        <v>2147</v>
      </c>
      <c r="F2046" s="254" t="s">
        <v>2766</v>
      </c>
      <c r="G2046" s="231" t="s">
        <v>2369</v>
      </c>
      <c r="H2046" s="231" t="s">
        <v>3184</v>
      </c>
      <c r="I2046" s="252" t="s">
        <v>3192</v>
      </c>
      <c r="J2046" s="212" t="s">
        <v>3186</v>
      </c>
      <c r="K2046" s="212" t="s">
        <v>3320</v>
      </c>
      <c r="L2046" s="214" t="s">
        <v>2355</v>
      </c>
      <c r="M2046" s="215">
        <v>19264</v>
      </c>
      <c r="N2046" s="234">
        <v>20042</v>
      </c>
      <c r="O2046" s="234"/>
      <c r="P2046" s="234"/>
      <c r="Q2046" s="242" t="s">
        <v>2154</v>
      </c>
      <c r="R2046" s="219">
        <f t="shared" si="31"/>
        <v>9763</v>
      </c>
    </row>
    <row r="2047" spans="1:18">
      <c r="A2047" s="208">
        <v>19002894</v>
      </c>
      <c r="B2047" s="209">
        <v>20003024</v>
      </c>
      <c r="C2047" s="210"/>
      <c r="D2047" s="210"/>
      <c r="E2047" s="254" t="s">
        <v>2147</v>
      </c>
      <c r="F2047" s="254" t="s">
        <v>2766</v>
      </c>
      <c r="G2047" s="231" t="s">
        <v>2369</v>
      </c>
      <c r="H2047" s="231" t="s">
        <v>3184</v>
      </c>
      <c r="I2047" s="252" t="s">
        <v>3194</v>
      </c>
      <c r="J2047" s="212" t="s">
        <v>3186</v>
      </c>
      <c r="K2047" s="212" t="s">
        <v>3321</v>
      </c>
      <c r="L2047" s="214" t="s">
        <v>2355</v>
      </c>
      <c r="M2047" s="215">
        <v>27826</v>
      </c>
      <c r="N2047" s="234">
        <v>28950</v>
      </c>
      <c r="O2047" s="234"/>
      <c r="P2047" s="234"/>
      <c r="Q2047" s="242" t="s">
        <v>2154</v>
      </c>
      <c r="R2047" s="219">
        <f t="shared" si="31"/>
        <v>14102</v>
      </c>
    </row>
    <row r="2048" spans="1:18">
      <c r="A2048" s="208">
        <v>19002895</v>
      </c>
      <c r="B2048" s="209">
        <v>20003025</v>
      </c>
      <c r="C2048" s="210"/>
      <c r="D2048" s="210"/>
      <c r="E2048" s="254" t="s">
        <v>2147</v>
      </c>
      <c r="F2048" s="254" t="s">
        <v>2766</v>
      </c>
      <c r="G2048" s="231" t="s">
        <v>2369</v>
      </c>
      <c r="H2048" s="231" t="s">
        <v>3184</v>
      </c>
      <c r="I2048" s="236" t="s">
        <v>3196</v>
      </c>
      <c r="J2048" s="212" t="s">
        <v>3186</v>
      </c>
      <c r="K2048" s="212" t="s">
        <v>3322</v>
      </c>
      <c r="L2048" s="214" t="s">
        <v>2355</v>
      </c>
      <c r="M2048" s="215">
        <v>36388</v>
      </c>
      <c r="N2048" s="234">
        <v>37857</v>
      </c>
      <c r="O2048" s="234"/>
      <c r="P2048" s="234"/>
      <c r="Q2048" s="242" t="s">
        <v>2154</v>
      </c>
      <c r="R2048" s="219">
        <f t="shared" si="31"/>
        <v>18441</v>
      </c>
    </row>
    <row r="2049" spans="1:18">
      <c r="A2049" s="208">
        <v>19002896</v>
      </c>
      <c r="B2049" s="209">
        <v>20003026</v>
      </c>
      <c r="C2049" s="210"/>
      <c r="D2049" s="210"/>
      <c r="E2049" s="254" t="s">
        <v>2147</v>
      </c>
      <c r="F2049" s="254" t="s">
        <v>2766</v>
      </c>
      <c r="G2049" s="231" t="s">
        <v>2369</v>
      </c>
      <c r="H2049" s="231" t="s">
        <v>3198</v>
      </c>
      <c r="I2049" s="236" t="s">
        <v>3199</v>
      </c>
      <c r="J2049" s="212" t="s">
        <v>3186</v>
      </c>
      <c r="K2049" s="212" t="s">
        <v>3323</v>
      </c>
      <c r="L2049" s="214" t="s">
        <v>2355</v>
      </c>
      <c r="M2049" s="215">
        <v>16053</v>
      </c>
      <c r="N2049" s="234">
        <v>16703</v>
      </c>
      <c r="O2049" s="234"/>
      <c r="P2049" s="234"/>
      <c r="Q2049" s="242" t="s">
        <v>2154</v>
      </c>
      <c r="R2049" s="219">
        <f t="shared" si="31"/>
        <v>8136</v>
      </c>
    </row>
    <row r="2050" spans="1:18">
      <c r="A2050" s="208">
        <v>19002897</v>
      </c>
      <c r="B2050" s="209">
        <v>20003027</v>
      </c>
      <c r="C2050" s="210"/>
      <c r="D2050" s="210"/>
      <c r="E2050" s="254" t="s">
        <v>2147</v>
      </c>
      <c r="F2050" s="254" t="s">
        <v>2766</v>
      </c>
      <c r="G2050" s="231" t="s">
        <v>2369</v>
      </c>
      <c r="H2050" s="231" t="s">
        <v>3198</v>
      </c>
      <c r="I2050" s="236" t="s">
        <v>3201</v>
      </c>
      <c r="J2050" s="212" t="s">
        <v>3186</v>
      </c>
      <c r="K2050" s="212" t="s">
        <v>3324</v>
      </c>
      <c r="L2050" s="214" t="s">
        <v>2355</v>
      </c>
      <c r="M2050" s="215">
        <v>23188</v>
      </c>
      <c r="N2050" s="234">
        <v>24126</v>
      </c>
      <c r="O2050" s="234"/>
      <c r="P2050" s="234"/>
      <c r="Q2050" s="242" t="s">
        <v>2154</v>
      </c>
      <c r="R2050" s="219">
        <f t="shared" si="31"/>
        <v>11752</v>
      </c>
    </row>
    <row r="2051" spans="1:18">
      <c r="A2051" s="208">
        <v>19002898</v>
      </c>
      <c r="B2051" s="209">
        <v>20003028</v>
      </c>
      <c r="C2051" s="210"/>
      <c r="D2051" s="210"/>
      <c r="E2051" s="254" t="s">
        <v>2147</v>
      </c>
      <c r="F2051" s="254" t="s">
        <v>2766</v>
      </c>
      <c r="G2051" s="231" t="s">
        <v>2369</v>
      </c>
      <c r="H2051" s="231" t="s">
        <v>3198</v>
      </c>
      <c r="I2051" s="252" t="s">
        <v>3203</v>
      </c>
      <c r="J2051" s="212" t="s">
        <v>3186</v>
      </c>
      <c r="K2051" s="212" t="s">
        <v>3325</v>
      </c>
      <c r="L2051" s="214" t="s">
        <v>2355</v>
      </c>
      <c r="M2051" s="215">
        <v>30322</v>
      </c>
      <c r="N2051" s="234">
        <v>31548</v>
      </c>
      <c r="O2051" s="234"/>
      <c r="P2051" s="234"/>
      <c r="Q2051" s="242" t="s">
        <v>2154</v>
      </c>
      <c r="R2051" s="219">
        <f t="shared" ref="R2051:R2114" si="33">IF(Q2051="유지보수",INT(N2051*$T$2*$T$3),IF(Q2051="단순정비",INT(N2051*$T$2*$T$4),IF(Q2051="지장전주",INT(N2051*$T$2*$T$5),"")))</f>
        <v>15368</v>
      </c>
    </row>
    <row r="2052" spans="1:18">
      <c r="A2052" s="208">
        <v>19002899</v>
      </c>
      <c r="B2052" s="209">
        <v>20003029</v>
      </c>
      <c r="C2052" s="210"/>
      <c r="D2052" s="210"/>
      <c r="E2052" s="254" t="s">
        <v>2147</v>
      </c>
      <c r="F2052" s="254" t="s">
        <v>2766</v>
      </c>
      <c r="G2052" s="231" t="s">
        <v>2369</v>
      </c>
      <c r="H2052" s="231" t="s">
        <v>3198</v>
      </c>
      <c r="I2052" s="252" t="s">
        <v>3205</v>
      </c>
      <c r="J2052" s="212" t="s">
        <v>3186</v>
      </c>
      <c r="K2052" s="212" t="s">
        <v>3326</v>
      </c>
      <c r="L2052" s="214" t="s">
        <v>2355</v>
      </c>
      <c r="M2052" s="215">
        <v>12839</v>
      </c>
      <c r="N2052" s="234">
        <v>13358</v>
      </c>
      <c r="O2052" s="234"/>
      <c r="P2052" s="234"/>
      <c r="Q2052" s="242" t="s">
        <v>2154</v>
      </c>
      <c r="R2052" s="219">
        <f t="shared" si="33"/>
        <v>6507</v>
      </c>
    </row>
    <row r="2053" spans="1:18">
      <c r="A2053" s="208">
        <v>19002900</v>
      </c>
      <c r="B2053" s="209">
        <v>20003030</v>
      </c>
      <c r="C2053" s="210"/>
      <c r="D2053" s="210"/>
      <c r="E2053" s="254" t="s">
        <v>2147</v>
      </c>
      <c r="F2053" s="254" t="s">
        <v>2766</v>
      </c>
      <c r="G2053" s="231" t="s">
        <v>2369</v>
      </c>
      <c r="H2053" s="231" t="s">
        <v>3198</v>
      </c>
      <c r="I2053" s="252" t="s">
        <v>3207</v>
      </c>
      <c r="J2053" s="212" t="s">
        <v>3186</v>
      </c>
      <c r="K2053" s="212" t="s">
        <v>3327</v>
      </c>
      <c r="L2053" s="214" t="s">
        <v>2355</v>
      </c>
      <c r="M2053" s="215">
        <v>18546</v>
      </c>
      <c r="N2053" s="234">
        <v>19293</v>
      </c>
      <c r="O2053" s="234"/>
      <c r="P2053" s="234"/>
      <c r="Q2053" s="242" t="s">
        <v>2154</v>
      </c>
      <c r="R2053" s="219">
        <f t="shared" si="33"/>
        <v>9398</v>
      </c>
    </row>
    <row r="2054" spans="1:18">
      <c r="A2054" s="208">
        <v>19002901</v>
      </c>
      <c r="B2054" s="209">
        <v>20003031</v>
      </c>
      <c r="C2054" s="210"/>
      <c r="D2054" s="210"/>
      <c r="E2054" s="254" t="s">
        <v>2147</v>
      </c>
      <c r="F2054" s="254" t="s">
        <v>2766</v>
      </c>
      <c r="G2054" s="231" t="s">
        <v>2369</v>
      </c>
      <c r="H2054" s="231" t="s">
        <v>3198</v>
      </c>
      <c r="I2054" s="252" t="s">
        <v>3209</v>
      </c>
      <c r="J2054" s="212" t="s">
        <v>3186</v>
      </c>
      <c r="K2054" s="212" t="s">
        <v>3328</v>
      </c>
      <c r="L2054" s="214" t="s">
        <v>2355</v>
      </c>
      <c r="M2054" s="215">
        <v>24252</v>
      </c>
      <c r="N2054" s="234">
        <v>25230</v>
      </c>
      <c r="O2054" s="234"/>
      <c r="P2054" s="234"/>
      <c r="Q2054" s="242" t="s">
        <v>2154</v>
      </c>
      <c r="R2054" s="219">
        <f t="shared" si="33"/>
        <v>12290</v>
      </c>
    </row>
    <row r="2055" spans="1:18">
      <c r="A2055" s="208">
        <v>19002902</v>
      </c>
      <c r="B2055" s="209">
        <v>20003032</v>
      </c>
      <c r="C2055" s="210"/>
      <c r="D2055" s="210"/>
      <c r="E2055" s="254" t="s">
        <v>2147</v>
      </c>
      <c r="F2055" s="254" t="s">
        <v>2766</v>
      </c>
      <c r="G2055" s="231" t="s">
        <v>2369</v>
      </c>
      <c r="H2055" s="231" t="s">
        <v>3211</v>
      </c>
      <c r="I2055" s="252" t="s">
        <v>3212</v>
      </c>
      <c r="J2055" s="212" t="s">
        <v>3186</v>
      </c>
      <c r="K2055" s="212" t="s">
        <v>3329</v>
      </c>
      <c r="L2055" s="214" t="s">
        <v>2355</v>
      </c>
      <c r="M2055" s="215">
        <v>18196</v>
      </c>
      <c r="N2055" s="234">
        <v>18930</v>
      </c>
      <c r="O2055" s="234"/>
      <c r="P2055" s="234"/>
      <c r="Q2055" s="242" t="s">
        <v>2154</v>
      </c>
      <c r="R2055" s="219">
        <f t="shared" si="33"/>
        <v>9221</v>
      </c>
    </row>
    <row r="2056" spans="1:18">
      <c r="A2056" s="208">
        <v>19002903</v>
      </c>
      <c r="B2056" s="209">
        <v>20003033</v>
      </c>
      <c r="C2056" s="210"/>
      <c r="D2056" s="210"/>
      <c r="E2056" s="254" t="s">
        <v>2147</v>
      </c>
      <c r="F2056" s="254" t="s">
        <v>2766</v>
      </c>
      <c r="G2056" s="231" t="s">
        <v>2369</v>
      </c>
      <c r="H2056" s="231" t="s">
        <v>3211</v>
      </c>
      <c r="I2056" s="252" t="s">
        <v>3214</v>
      </c>
      <c r="J2056" s="212" t="s">
        <v>3186</v>
      </c>
      <c r="K2056" s="212" t="s">
        <v>3330</v>
      </c>
      <c r="L2056" s="214" t="s">
        <v>2355</v>
      </c>
      <c r="M2056" s="215">
        <v>26283</v>
      </c>
      <c r="N2056" s="234">
        <v>27344</v>
      </c>
      <c r="O2056" s="234"/>
      <c r="P2056" s="234"/>
      <c r="Q2056" s="242" t="s">
        <v>2154</v>
      </c>
      <c r="R2056" s="219">
        <f t="shared" si="33"/>
        <v>13320</v>
      </c>
    </row>
    <row r="2057" spans="1:18">
      <c r="A2057" s="208">
        <v>19002904</v>
      </c>
      <c r="B2057" s="209">
        <v>20003034</v>
      </c>
      <c r="C2057" s="210"/>
      <c r="D2057" s="210"/>
      <c r="E2057" s="254" t="s">
        <v>2147</v>
      </c>
      <c r="F2057" s="254" t="s">
        <v>2766</v>
      </c>
      <c r="G2057" s="231" t="s">
        <v>2369</v>
      </c>
      <c r="H2057" s="231" t="s">
        <v>2389</v>
      </c>
      <c r="I2057" s="252" t="s">
        <v>3216</v>
      </c>
      <c r="J2057" s="212" t="s">
        <v>3186</v>
      </c>
      <c r="K2057" s="212" t="s">
        <v>3331</v>
      </c>
      <c r="L2057" s="214" t="s">
        <v>2355</v>
      </c>
      <c r="M2057" s="215">
        <v>34371</v>
      </c>
      <c r="N2057" s="234">
        <v>35756</v>
      </c>
      <c r="O2057" s="234"/>
      <c r="P2057" s="234"/>
      <c r="Q2057" s="242" t="s">
        <v>2154</v>
      </c>
      <c r="R2057" s="219">
        <f t="shared" si="33"/>
        <v>17418</v>
      </c>
    </row>
    <row r="2058" spans="1:18">
      <c r="A2058" s="208">
        <v>19002905</v>
      </c>
      <c r="B2058" s="209">
        <v>20003035</v>
      </c>
      <c r="C2058" s="210"/>
      <c r="D2058" s="210"/>
      <c r="E2058" s="254" t="s">
        <v>2147</v>
      </c>
      <c r="F2058" s="254" t="s">
        <v>2766</v>
      </c>
      <c r="G2058" s="231" t="s">
        <v>2369</v>
      </c>
      <c r="H2058" s="231" t="s">
        <v>2400</v>
      </c>
      <c r="I2058" s="252" t="s">
        <v>3218</v>
      </c>
      <c r="J2058" s="212" t="s">
        <v>3186</v>
      </c>
      <c r="K2058" s="212" t="s">
        <v>3332</v>
      </c>
      <c r="L2058" s="214" t="s">
        <v>2355</v>
      </c>
      <c r="M2058" s="215">
        <v>14983</v>
      </c>
      <c r="N2058" s="234">
        <v>15587</v>
      </c>
      <c r="O2058" s="234"/>
      <c r="P2058" s="234"/>
      <c r="Q2058" s="242" t="s">
        <v>2154</v>
      </c>
      <c r="R2058" s="219">
        <f t="shared" si="33"/>
        <v>7593</v>
      </c>
    </row>
    <row r="2059" spans="1:18">
      <c r="A2059" s="208">
        <v>19002906</v>
      </c>
      <c r="B2059" s="209">
        <v>20003036</v>
      </c>
      <c r="C2059" s="210"/>
      <c r="D2059" s="210"/>
      <c r="E2059" s="254" t="s">
        <v>2147</v>
      </c>
      <c r="F2059" s="254" t="s">
        <v>2766</v>
      </c>
      <c r="G2059" s="231" t="s">
        <v>2369</v>
      </c>
      <c r="H2059" s="231" t="s">
        <v>2400</v>
      </c>
      <c r="I2059" s="252" t="s">
        <v>3220</v>
      </c>
      <c r="J2059" s="212" t="s">
        <v>3186</v>
      </c>
      <c r="K2059" s="212" t="s">
        <v>3333</v>
      </c>
      <c r="L2059" s="214" t="s">
        <v>2355</v>
      </c>
      <c r="M2059" s="215">
        <v>21641</v>
      </c>
      <c r="N2059" s="234">
        <v>22515</v>
      </c>
      <c r="O2059" s="234"/>
      <c r="P2059" s="234"/>
      <c r="Q2059" s="242" t="s">
        <v>2154</v>
      </c>
      <c r="R2059" s="219">
        <f t="shared" si="33"/>
        <v>10967</v>
      </c>
    </row>
    <row r="2060" spans="1:18">
      <c r="A2060" s="208">
        <v>19002907</v>
      </c>
      <c r="B2060" s="209">
        <v>20003037</v>
      </c>
      <c r="C2060" s="210"/>
      <c r="D2060" s="210"/>
      <c r="E2060" s="254" t="s">
        <v>2147</v>
      </c>
      <c r="F2060" s="254" t="s">
        <v>2766</v>
      </c>
      <c r="G2060" s="231" t="s">
        <v>2369</v>
      </c>
      <c r="H2060" s="231" t="s">
        <v>2400</v>
      </c>
      <c r="I2060" s="252" t="s">
        <v>3222</v>
      </c>
      <c r="J2060" s="212" t="s">
        <v>3186</v>
      </c>
      <c r="K2060" s="212" t="s">
        <v>3334</v>
      </c>
      <c r="L2060" s="214" t="s">
        <v>2355</v>
      </c>
      <c r="M2060" s="215">
        <v>28300</v>
      </c>
      <c r="N2060" s="234">
        <v>29442</v>
      </c>
      <c r="O2060" s="234"/>
      <c r="P2060" s="234"/>
      <c r="Q2060" s="242" t="s">
        <v>2154</v>
      </c>
      <c r="R2060" s="219">
        <f t="shared" si="33"/>
        <v>14342</v>
      </c>
    </row>
    <row r="2061" spans="1:18">
      <c r="A2061" s="208">
        <v>19002908</v>
      </c>
      <c r="B2061" s="209">
        <v>20003038</v>
      </c>
      <c r="C2061" s="210"/>
      <c r="D2061" s="210"/>
      <c r="E2061" s="254" t="s">
        <v>2147</v>
      </c>
      <c r="F2061" s="254" t="s">
        <v>2766</v>
      </c>
      <c r="G2061" s="231" t="s">
        <v>2369</v>
      </c>
      <c r="H2061" s="231" t="s">
        <v>2400</v>
      </c>
      <c r="I2061" s="252" t="s">
        <v>3224</v>
      </c>
      <c r="J2061" s="212" t="s">
        <v>3186</v>
      </c>
      <c r="K2061" s="212" t="s">
        <v>3335</v>
      </c>
      <c r="L2061" s="214" t="s">
        <v>2355</v>
      </c>
      <c r="M2061" s="215">
        <v>20337</v>
      </c>
      <c r="N2061" s="234">
        <v>21158</v>
      </c>
      <c r="O2061" s="234"/>
      <c r="P2061" s="234"/>
      <c r="Q2061" s="242" t="s">
        <v>2154</v>
      </c>
      <c r="R2061" s="219">
        <f t="shared" si="33"/>
        <v>10306</v>
      </c>
    </row>
    <row r="2062" spans="1:18">
      <c r="A2062" s="208">
        <v>19002909</v>
      </c>
      <c r="B2062" s="209">
        <v>20003039</v>
      </c>
      <c r="C2062" s="210"/>
      <c r="D2062" s="210"/>
      <c r="E2062" s="254" t="s">
        <v>2147</v>
      </c>
      <c r="F2062" s="254" t="s">
        <v>2766</v>
      </c>
      <c r="G2062" s="231" t="s">
        <v>2369</v>
      </c>
      <c r="H2062" s="231" t="s">
        <v>2400</v>
      </c>
      <c r="I2062" s="252" t="s">
        <v>3226</v>
      </c>
      <c r="J2062" s="212" t="s">
        <v>3186</v>
      </c>
      <c r="K2062" s="212" t="s">
        <v>3336</v>
      </c>
      <c r="L2062" s="214" t="s">
        <v>2355</v>
      </c>
      <c r="M2062" s="215">
        <v>29376</v>
      </c>
      <c r="N2062" s="234">
        <v>30561</v>
      </c>
      <c r="O2062" s="234"/>
      <c r="P2062" s="234"/>
      <c r="Q2062" s="242" t="s">
        <v>2154</v>
      </c>
      <c r="R2062" s="219">
        <f t="shared" si="33"/>
        <v>14887</v>
      </c>
    </row>
    <row r="2063" spans="1:18">
      <c r="A2063" s="208">
        <v>19002910</v>
      </c>
      <c r="B2063" s="209">
        <v>20003040</v>
      </c>
      <c r="C2063" s="210"/>
      <c r="D2063" s="210"/>
      <c r="E2063" s="254" t="s">
        <v>2147</v>
      </c>
      <c r="F2063" s="254" t="s">
        <v>2766</v>
      </c>
      <c r="G2063" s="231" t="s">
        <v>2369</v>
      </c>
      <c r="H2063" s="249" t="s">
        <v>3228</v>
      </c>
      <c r="I2063" s="252" t="s">
        <v>3229</v>
      </c>
      <c r="J2063" s="212" t="s">
        <v>3186</v>
      </c>
      <c r="K2063" s="212" t="s">
        <v>3337</v>
      </c>
      <c r="L2063" s="214" t="s">
        <v>2355</v>
      </c>
      <c r="M2063" s="215">
        <v>38414</v>
      </c>
      <c r="N2063" s="234">
        <v>39963</v>
      </c>
      <c r="O2063" s="234"/>
      <c r="P2063" s="234"/>
      <c r="Q2063" s="242" t="s">
        <v>2154</v>
      </c>
      <c r="R2063" s="219">
        <f t="shared" si="33"/>
        <v>19467</v>
      </c>
    </row>
    <row r="2064" spans="1:18">
      <c r="A2064" s="208">
        <v>19002911</v>
      </c>
      <c r="B2064" s="209">
        <v>20003041</v>
      </c>
      <c r="C2064" s="210"/>
      <c r="D2064" s="210"/>
      <c r="E2064" s="254" t="s">
        <v>2147</v>
      </c>
      <c r="F2064" s="254" t="s">
        <v>2766</v>
      </c>
      <c r="G2064" s="231" t="s">
        <v>2369</v>
      </c>
      <c r="H2064" s="249" t="s">
        <v>3231</v>
      </c>
      <c r="I2064" s="252" t="s">
        <v>3232</v>
      </c>
      <c r="J2064" s="212" t="s">
        <v>3186</v>
      </c>
      <c r="K2064" s="212" t="s">
        <v>3338</v>
      </c>
      <c r="L2064" s="214" t="s">
        <v>2355</v>
      </c>
      <c r="M2064" s="215">
        <v>12839</v>
      </c>
      <c r="N2064" s="234">
        <v>13358</v>
      </c>
      <c r="O2064" s="234"/>
      <c r="P2064" s="234"/>
      <c r="Q2064" s="242" t="s">
        <v>2154</v>
      </c>
      <c r="R2064" s="219">
        <f t="shared" si="33"/>
        <v>6507</v>
      </c>
    </row>
    <row r="2065" spans="1:18">
      <c r="A2065" s="208">
        <v>19002912</v>
      </c>
      <c r="B2065" s="209">
        <v>20003042</v>
      </c>
      <c r="C2065" s="210"/>
      <c r="D2065" s="210"/>
      <c r="E2065" s="254" t="s">
        <v>2147</v>
      </c>
      <c r="F2065" s="254" t="s">
        <v>2766</v>
      </c>
      <c r="G2065" s="231" t="s">
        <v>2369</v>
      </c>
      <c r="H2065" s="249" t="s">
        <v>3231</v>
      </c>
      <c r="I2065" s="252" t="s">
        <v>3234</v>
      </c>
      <c r="J2065" s="212" t="s">
        <v>3186</v>
      </c>
      <c r="K2065" s="212" t="s">
        <v>3339</v>
      </c>
      <c r="L2065" s="214" t="s">
        <v>2355</v>
      </c>
      <c r="M2065" s="215">
        <v>18546</v>
      </c>
      <c r="N2065" s="234">
        <v>19293</v>
      </c>
      <c r="O2065" s="234"/>
      <c r="P2065" s="234"/>
      <c r="Q2065" s="242" t="s">
        <v>2154</v>
      </c>
      <c r="R2065" s="219">
        <f t="shared" si="33"/>
        <v>9398</v>
      </c>
    </row>
    <row r="2066" spans="1:18">
      <c r="A2066" s="208">
        <v>19002913</v>
      </c>
      <c r="B2066" s="209">
        <v>20003043</v>
      </c>
      <c r="C2066" s="210"/>
      <c r="D2066" s="210"/>
      <c r="E2066" s="254" t="s">
        <v>2147</v>
      </c>
      <c r="F2066" s="254" t="s">
        <v>2766</v>
      </c>
      <c r="G2066" s="231" t="s">
        <v>2369</v>
      </c>
      <c r="H2066" s="231" t="s">
        <v>2421</v>
      </c>
      <c r="I2066" s="252" t="s">
        <v>3236</v>
      </c>
      <c r="J2066" s="212" t="s">
        <v>3186</v>
      </c>
      <c r="K2066" s="212" t="s">
        <v>3340</v>
      </c>
      <c r="L2066" s="214" t="s">
        <v>2355</v>
      </c>
      <c r="M2066" s="215">
        <v>24252</v>
      </c>
      <c r="N2066" s="234">
        <v>25230</v>
      </c>
      <c r="O2066" s="234"/>
      <c r="P2066" s="234"/>
      <c r="Q2066" s="242" t="s">
        <v>2154</v>
      </c>
      <c r="R2066" s="219">
        <f t="shared" si="33"/>
        <v>12290</v>
      </c>
    </row>
    <row r="2067" spans="1:18">
      <c r="A2067" s="208">
        <v>19002914</v>
      </c>
      <c r="B2067" s="209">
        <v>20003044</v>
      </c>
      <c r="C2067" s="210"/>
      <c r="D2067" s="210"/>
      <c r="E2067" s="254" t="s">
        <v>2147</v>
      </c>
      <c r="F2067" s="254" t="s">
        <v>2766</v>
      </c>
      <c r="G2067" s="231" t="s">
        <v>2369</v>
      </c>
      <c r="H2067" s="231" t="s">
        <v>2400</v>
      </c>
      <c r="I2067" s="252" t="s">
        <v>3238</v>
      </c>
      <c r="J2067" s="212" t="s">
        <v>3186</v>
      </c>
      <c r="K2067" s="212" t="s">
        <v>3341</v>
      </c>
      <c r="L2067" s="214" t="s">
        <v>2355</v>
      </c>
      <c r="M2067" s="215">
        <v>23551</v>
      </c>
      <c r="N2067" s="234">
        <v>24500</v>
      </c>
      <c r="O2067" s="234"/>
      <c r="P2067" s="234"/>
      <c r="Q2067" s="242" t="s">
        <v>2154</v>
      </c>
      <c r="R2067" s="219">
        <f t="shared" si="33"/>
        <v>11934</v>
      </c>
    </row>
    <row r="2068" spans="1:18">
      <c r="A2068" s="208">
        <v>19002915</v>
      </c>
      <c r="B2068" s="209">
        <v>20003045</v>
      </c>
      <c r="C2068" s="210"/>
      <c r="D2068" s="210"/>
      <c r="E2068" s="254" t="s">
        <v>2147</v>
      </c>
      <c r="F2068" s="254" t="s">
        <v>2766</v>
      </c>
      <c r="G2068" s="231" t="s">
        <v>2369</v>
      </c>
      <c r="H2068" s="231" t="s">
        <v>2400</v>
      </c>
      <c r="I2068" s="252" t="s">
        <v>3240</v>
      </c>
      <c r="J2068" s="212" t="s">
        <v>3186</v>
      </c>
      <c r="K2068" s="212" t="s">
        <v>3342</v>
      </c>
      <c r="L2068" s="214" t="s">
        <v>2355</v>
      </c>
      <c r="M2068" s="215">
        <v>34018</v>
      </c>
      <c r="N2068" s="234">
        <v>35388</v>
      </c>
      <c r="O2068" s="234"/>
      <c r="P2068" s="234"/>
      <c r="Q2068" s="242" t="s">
        <v>2154</v>
      </c>
      <c r="R2068" s="219">
        <f t="shared" si="33"/>
        <v>17238</v>
      </c>
    </row>
    <row r="2069" spans="1:18">
      <c r="A2069" s="208">
        <v>19002916</v>
      </c>
      <c r="B2069" s="209">
        <v>20003046</v>
      </c>
      <c r="C2069" s="210"/>
      <c r="D2069" s="210"/>
      <c r="E2069" s="254" t="s">
        <v>2147</v>
      </c>
      <c r="F2069" s="254" t="s">
        <v>2766</v>
      </c>
      <c r="G2069" s="231" t="s">
        <v>2369</v>
      </c>
      <c r="H2069" s="231" t="s">
        <v>2400</v>
      </c>
      <c r="I2069" s="252" t="s">
        <v>3242</v>
      </c>
      <c r="J2069" s="212" t="s">
        <v>3186</v>
      </c>
      <c r="K2069" s="212" t="s">
        <v>3343</v>
      </c>
      <c r="L2069" s="214" t="s">
        <v>2355</v>
      </c>
      <c r="M2069" s="215">
        <v>44484</v>
      </c>
      <c r="N2069" s="234">
        <v>46278</v>
      </c>
      <c r="O2069" s="234"/>
      <c r="P2069" s="234"/>
      <c r="Q2069" s="242" t="s">
        <v>2154</v>
      </c>
      <c r="R2069" s="219">
        <f t="shared" si="33"/>
        <v>22543</v>
      </c>
    </row>
    <row r="2070" spans="1:18">
      <c r="A2070" s="208">
        <v>19002917</v>
      </c>
      <c r="B2070" s="209">
        <v>20003047</v>
      </c>
      <c r="C2070" s="210"/>
      <c r="D2070" s="210"/>
      <c r="E2070" s="254" t="s">
        <v>2147</v>
      </c>
      <c r="F2070" s="254" t="s">
        <v>2766</v>
      </c>
      <c r="G2070" s="231" t="s">
        <v>2369</v>
      </c>
      <c r="H2070" s="231" t="s">
        <v>2400</v>
      </c>
      <c r="I2070" s="252" t="s">
        <v>3244</v>
      </c>
      <c r="J2070" s="212" t="s">
        <v>3186</v>
      </c>
      <c r="K2070" s="212" t="s">
        <v>3344</v>
      </c>
      <c r="L2070" s="214" t="s">
        <v>2355</v>
      </c>
      <c r="M2070" s="215">
        <v>27827</v>
      </c>
      <c r="N2070" s="234">
        <v>28958</v>
      </c>
      <c r="O2070" s="234"/>
      <c r="P2070" s="234"/>
      <c r="Q2070" s="242" t="s">
        <v>2154</v>
      </c>
      <c r="R2070" s="219">
        <f t="shared" si="33"/>
        <v>14106</v>
      </c>
    </row>
    <row r="2071" spans="1:18">
      <c r="A2071" s="208">
        <v>19002918</v>
      </c>
      <c r="B2071" s="209">
        <v>20003048</v>
      </c>
      <c r="C2071" s="210"/>
      <c r="D2071" s="210"/>
      <c r="E2071" s="254" t="s">
        <v>2147</v>
      </c>
      <c r="F2071" s="254" t="s">
        <v>2766</v>
      </c>
      <c r="G2071" s="231" t="s">
        <v>2369</v>
      </c>
      <c r="H2071" s="231" t="s">
        <v>2400</v>
      </c>
      <c r="I2071" s="252" t="s">
        <v>3246</v>
      </c>
      <c r="J2071" s="212" t="s">
        <v>3186</v>
      </c>
      <c r="K2071" s="212" t="s">
        <v>3345</v>
      </c>
      <c r="L2071" s="214" t="s">
        <v>2355</v>
      </c>
      <c r="M2071" s="215">
        <v>40194</v>
      </c>
      <c r="N2071" s="234">
        <v>41828</v>
      </c>
      <c r="O2071" s="234"/>
      <c r="P2071" s="234"/>
      <c r="Q2071" s="242" t="s">
        <v>2154</v>
      </c>
      <c r="R2071" s="219">
        <f t="shared" si="33"/>
        <v>20376</v>
      </c>
    </row>
    <row r="2072" spans="1:18">
      <c r="A2072" s="208">
        <v>19002919</v>
      </c>
      <c r="B2072" s="209">
        <v>20003049</v>
      </c>
      <c r="C2072" s="210"/>
      <c r="D2072" s="210"/>
      <c r="E2072" s="254" t="s">
        <v>2147</v>
      </c>
      <c r="F2072" s="254" t="s">
        <v>2766</v>
      </c>
      <c r="G2072" s="231" t="s">
        <v>2369</v>
      </c>
      <c r="H2072" s="253" t="s">
        <v>3228</v>
      </c>
      <c r="I2072" s="252" t="s">
        <v>3248</v>
      </c>
      <c r="J2072" s="212" t="s">
        <v>3186</v>
      </c>
      <c r="K2072" s="212" t="s">
        <v>3346</v>
      </c>
      <c r="L2072" s="214" t="s">
        <v>2355</v>
      </c>
      <c r="M2072" s="215">
        <v>52562</v>
      </c>
      <c r="N2072" s="234">
        <v>54698</v>
      </c>
      <c r="O2072" s="234"/>
      <c r="P2072" s="234"/>
      <c r="Q2072" s="242" t="s">
        <v>2154</v>
      </c>
      <c r="R2072" s="219">
        <f t="shared" si="33"/>
        <v>26645</v>
      </c>
    </row>
    <row r="2073" spans="1:18">
      <c r="A2073" s="208">
        <v>19002920</v>
      </c>
      <c r="B2073" s="209">
        <v>20003050</v>
      </c>
      <c r="C2073" s="210"/>
      <c r="D2073" s="210"/>
      <c r="E2073" s="254" t="s">
        <v>2147</v>
      </c>
      <c r="F2073" s="254" t="s">
        <v>2766</v>
      </c>
      <c r="G2073" s="231" t="s">
        <v>2504</v>
      </c>
      <c r="H2073" s="253" t="s">
        <v>3250</v>
      </c>
      <c r="I2073" s="252" t="s">
        <v>3251</v>
      </c>
      <c r="J2073" s="212" t="s">
        <v>3186</v>
      </c>
      <c r="K2073" s="212" t="s">
        <v>3347</v>
      </c>
      <c r="L2073" s="214" t="s">
        <v>2355</v>
      </c>
      <c r="M2073" s="215">
        <v>14392</v>
      </c>
      <c r="N2073" s="234">
        <v>15468</v>
      </c>
      <c r="O2073" s="234"/>
      <c r="P2073" s="234"/>
      <c r="Q2073" s="242" t="s">
        <v>2340</v>
      </c>
      <c r="R2073" s="219">
        <f t="shared" si="33"/>
        <v>6279</v>
      </c>
    </row>
    <row r="2074" spans="1:18">
      <c r="A2074" s="208">
        <v>19002921</v>
      </c>
      <c r="B2074" s="209">
        <v>20003051</v>
      </c>
      <c r="C2074" s="210"/>
      <c r="D2074" s="210"/>
      <c r="E2074" s="254" t="s">
        <v>2147</v>
      </c>
      <c r="F2074" s="254" t="s">
        <v>2766</v>
      </c>
      <c r="G2074" s="231" t="s">
        <v>2504</v>
      </c>
      <c r="H2074" s="253" t="s">
        <v>3250</v>
      </c>
      <c r="I2074" s="252" t="s">
        <v>3253</v>
      </c>
      <c r="J2074" s="212" t="s">
        <v>3186</v>
      </c>
      <c r="K2074" s="212" t="s">
        <v>3348</v>
      </c>
      <c r="L2074" s="214" t="s">
        <v>2355</v>
      </c>
      <c r="M2074" s="215">
        <v>20789</v>
      </c>
      <c r="N2074" s="234">
        <v>22343</v>
      </c>
      <c r="O2074" s="234"/>
      <c r="P2074" s="234"/>
      <c r="Q2074" s="242" t="s">
        <v>2340</v>
      </c>
      <c r="R2074" s="219">
        <f t="shared" si="33"/>
        <v>9070</v>
      </c>
    </row>
    <row r="2075" spans="1:18">
      <c r="A2075" s="208">
        <v>19002922</v>
      </c>
      <c r="B2075" s="209">
        <v>20003052</v>
      </c>
      <c r="C2075" s="210"/>
      <c r="D2075" s="210"/>
      <c r="E2075" s="254" t="s">
        <v>2147</v>
      </c>
      <c r="F2075" s="254" t="s">
        <v>2766</v>
      </c>
      <c r="G2075" s="231" t="s">
        <v>2504</v>
      </c>
      <c r="H2075" s="253" t="s">
        <v>3250</v>
      </c>
      <c r="I2075" s="252" t="s">
        <v>3255</v>
      </c>
      <c r="J2075" s="212" t="s">
        <v>3186</v>
      </c>
      <c r="K2075" s="212" t="s">
        <v>3349</v>
      </c>
      <c r="L2075" s="214" t="s">
        <v>2355</v>
      </c>
      <c r="M2075" s="215">
        <v>27185</v>
      </c>
      <c r="N2075" s="234">
        <v>29219</v>
      </c>
      <c r="O2075" s="234"/>
      <c r="P2075" s="234"/>
      <c r="Q2075" s="242" t="s">
        <v>2340</v>
      </c>
      <c r="R2075" s="219">
        <f t="shared" si="33"/>
        <v>11861</v>
      </c>
    </row>
    <row r="2076" spans="1:18">
      <c r="A2076" s="208">
        <v>19002923</v>
      </c>
      <c r="B2076" s="209">
        <v>20003053</v>
      </c>
      <c r="C2076" s="210"/>
      <c r="D2076" s="210"/>
      <c r="E2076" s="254" t="s">
        <v>2147</v>
      </c>
      <c r="F2076" s="254" t="s">
        <v>2766</v>
      </c>
      <c r="G2076" s="231" t="s">
        <v>2369</v>
      </c>
      <c r="H2076" s="253" t="s">
        <v>3257</v>
      </c>
      <c r="I2076" s="252" t="s">
        <v>3258</v>
      </c>
      <c r="J2076" s="212" t="s">
        <v>3186</v>
      </c>
      <c r="K2076" s="212" t="s">
        <v>3350</v>
      </c>
      <c r="L2076" s="214" t="s">
        <v>2355</v>
      </c>
      <c r="M2076" s="215">
        <v>9551</v>
      </c>
      <c r="N2076" s="234">
        <v>10239</v>
      </c>
      <c r="O2076" s="234"/>
      <c r="P2076" s="234"/>
      <c r="Q2076" s="242" t="s">
        <v>2154</v>
      </c>
      <c r="R2076" s="219">
        <f t="shared" si="33"/>
        <v>4987</v>
      </c>
    </row>
    <row r="2077" spans="1:18">
      <c r="A2077" s="208">
        <v>19002924</v>
      </c>
      <c r="B2077" s="209">
        <v>20003054</v>
      </c>
      <c r="C2077" s="210"/>
      <c r="D2077" s="210"/>
      <c r="E2077" s="254" t="s">
        <v>2147</v>
      </c>
      <c r="F2077" s="254" t="s">
        <v>2766</v>
      </c>
      <c r="G2077" s="231" t="s">
        <v>2369</v>
      </c>
      <c r="H2077" s="253" t="s">
        <v>3257</v>
      </c>
      <c r="I2077" s="252" t="s">
        <v>3260</v>
      </c>
      <c r="J2077" s="212" t="s">
        <v>3186</v>
      </c>
      <c r="K2077" s="212" t="s">
        <v>3351</v>
      </c>
      <c r="L2077" s="214" t="s">
        <v>2355</v>
      </c>
      <c r="M2077" s="215">
        <v>13796</v>
      </c>
      <c r="N2077" s="234">
        <v>14789</v>
      </c>
      <c r="O2077" s="234"/>
      <c r="P2077" s="234"/>
      <c r="Q2077" s="242" t="s">
        <v>2154</v>
      </c>
      <c r="R2077" s="219">
        <f t="shared" si="33"/>
        <v>7204</v>
      </c>
    </row>
    <row r="2078" spans="1:18">
      <c r="A2078" s="208">
        <v>19002925</v>
      </c>
      <c r="B2078" s="209">
        <v>20003055</v>
      </c>
      <c r="C2078" s="210"/>
      <c r="D2078" s="210"/>
      <c r="E2078" s="254" t="s">
        <v>2147</v>
      </c>
      <c r="F2078" s="254" t="s">
        <v>2766</v>
      </c>
      <c r="G2078" s="231" t="s">
        <v>2369</v>
      </c>
      <c r="H2078" s="253" t="s">
        <v>3257</v>
      </c>
      <c r="I2078" s="252" t="s">
        <v>3262</v>
      </c>
      <c r="J2078" s="212" t="s">
        <v>3186</v>
      </c>
      <c r="K2078" s="212" t="s">
        <v>3352</v>
      </c>
      <c r="L2078" s="214" t="s">
        <v>2355</v>
      </c>
      <c r="M2078" s="215">
        <v>18041</v>
      </c>
      <c r="N2078" s="234">
        <v>19340</v>
      </c>
      <c r="O2078" s="234"/>
      <c r="P2078" s="234"/>
      <c r="Q2078" s="242" t="s">
        <v>2154</v>
      </c>
      <c r="R2078" s="219">
        <f t="shared" si="33"/>
        <v>9421</v>
      </c>
    </row>
    <row r="2079" spans="1:18">
      <c r="A2079" s="208">
        <v>19002926</v>
      </c>
      <c r="B2079" s="209">
        <v>20003056</v>
      </c>
      <c r="C2079" s="210"/>
      <c r="D2079" s="210"/>
      <c r="E2079" s="254" t="s">
        <v>2147</v>
      </c>
      <c r="F2079" s="254" t="s">
        <v>2766</v>
      </c>
      <c r="G2079" s="231" t="s">
        <v>2369</v>
      </c>
      <c r="H2079" s="253" t="s">
        <v>3257</v>
      </c>
      <c r="I2079" s="252" t="s">
        <v>3264</v>
      </c>
      <c r="J2079" s="212" t="s">
        <v>3186</v>
      </c>
      <c r="K2079" s="212" t="s">
        <v>3353</v>
      </c>
      <c r="L2079" s="214" t="s">
        <v>2355</v>
      </c>
      <c r="M2079" s="215">
        <v>11458</v>
      </c>
      <c r="N2079" s="234">
        <v>12293</v>
      </c>
      <c r="O2079" s="234"/>
      <c r="P2079" s="234"/>
      <c r="Q2079" s="242" t="s">
        <v>2154</v>
      </c>
      <c r="R2079" s="219">
        <f t="shared" si="33"/>
        <v>5988</v>
      </c>
    </row>
    <row r="2080" spans="1:18">
      <c r="A2080" s="208">
        <v>19002927</v>
      </c>
      <c r="B2080" s="209">
        <v>20003057</v>
      </c>
      <c r="C2080" s="210"/>
      <c r="D2080" s="210"/>
      <c r="E2080" s="254" t="s">
        <v>2147</v>
      </c>
      <c r="F2080" s="254" t="s">
        <v>2766</v>
      </c>
      <c r="G2080" s="231" t="s">
        <v>2369</v>
      </c>
      <c r="H2080" s="253" t="s">
        <v>3257</v>
      </c>
      <c r="I2080" s="252" t="s">
        <v>3266</v>
      </c>
      <c r="J2080" s="212" t="s">
        <v>3186</v>
      </c>
      <c r="K2080" s="212" t="s">
        <v>3354</v>
      </c>
      <c r="L2080" s="214" t="s">
        <v>2355</v>
      </c>
      <c r="M2080" s="215">
        <v>16551</v>
      </c>
      <c r="N2080" s="234">
        <v>17757</v>
      </c>
      <c r="O2080" s="234"/>
      <c r="P2080" s="234"/>
      <c r="Q2080" s="242" t="s">
        <v>2154</v>
      </c>
      <c r="R2080" s="219">
        <f t="shared" si="33"/>
        <v>8650</v>
      </c>
    </row>
    <row r="2081" spans="1:18">
      <c r="A2081" s="208">
        <v>19002928</v>
      </c>
      <c r="B2081" s="209">
        <v>20003058</v>
      </c>
      <c r="C2081" s="210"/>
      <c r="D2081" s="210"/>
      <c r="E2081" s="254" t="s">
        <v>2147</v>
      </c>
      <c r="F2081" s="254" t="s">
        <v>2766</v>
      </c>
      <c r="G2081" s="231" t="s">
        <v>2369</v>
      </c>
      <c r="H2081" s="231" t="s">
        <v>3257</v>
      </c>
      <c r="I2081" s="252" t="s">
        <v>3268</v>
      </c>
      <c r="J2081" s="212" t="s">
        <v>3186</v>
      </c>
      <c r="K2081" s="212" t="s">
        <v>3355</v>
      </c>
      <c r="L2081" s="214" t="s">
        <v>2355</v>
      </c>
      <c r="M2081" s="215">
        <v>21643</v>
      </c>
      <c r="N2081" s="234">
        <v>23220</v>
      </c>
      <c r="O2081" s="234"/>
      <c r="P2081" s="234"/>
      <c r="Q2081" s="242" t="s">
        <v>2154</v>
      </c>
      <c r="R2081" s="219">
        <f t="shared" si="33"/>
        <v>11311</v>
      </c>
    </row>
    <row r="2082" spans="1:18">
      <c r="A2082" s="208">
        <v>19002929</v>
      </c>
      <c r="B2082" s="209">
        <v>20003059</v>
      </c>
      <c r="C2082" s="210"/>
      <c r="D2082" s="210"/>
      <c r="E2082" s="254" t="s">
        <v>2147</v>
      </c>
      <c r="F2082" s="254" t="s">
        <v>2766</v>
      </c>
      <c r="G2082" s="231" t="s">
        <v>2369</v>
      </c>
      <c r="H2082" s="231" t="s">
        <v>3184</v>
      </c>
      <c r="I2082" s="252" t="s">
        <v>3185</v>
      </c>
      <c r="J2082" s="212" t="s">
        <v>2155</v>
      </c>
      <c r="K2082" s="212" t="s">
        <v>3356</v>
      </c>
      <c r="L2082" s="214" t="s">
        <v>2355</v>
      </c>
      <c r="M2082" s="215">
        <v>9098</v>
      </c>
      <c r="N2082" s="234">
        <v>9461</v>
      </c>
      <c r="O2082" s="234"/>
      <c r="P2082" s="234"/>
      <c r="Q2082" s="242" t="s">
        <v>2154</v>
      </c>
      <c r="R2082" s="219">
        <f t="shared" si="33"/>
        <v>4608</v>
      </c>
    </row>
    <row r="2083" spans="1:18">
      <c r="A2083" s="208">
        <v>19002930</v>
      </c>
      <c r="B2083" s="209">
        <v>20003060</v>
      </c>
      <c r="C2083" s="210"/>
      <c r="D2083" s="210"/>
      <c r="E2083" s="254" t="s">
        <v>2147</v>
      </c>
      <c r="F2083" s="254" t="s">
        <v>2766</v>
      </c>
      <c r="G2083" s="231" t="s">
        <v>2369</v>
      </c>
      <c r="H2083" s="231" t="s">
        <v>3184</v>
      </c>
      <c r="I2083" s="252" t="s">
        <v>3188</v>
      </c>
      <c r="J2083" s="212" t="s">
        <v>2155</v>
      </c>
      <c r="K2083" s="212" t="s">
        <v>3357</v>
      </c>
      <c r="L2083" s="214" t="s">
        <v>2355</v>
      </c>
      <c r="M2083" s="215">
        <v>13142</v>
      </c>
      <c r="N2083" s="234">
        <v>13665</v>
      </c>
      <c r="O2083" s="234"/>
      <c r="P2083" s="234"/>
      <c r="Q2083" s="242" t="s">
        <v>2154</v>
      </c>
      <c r="R2083" s="219">
        <f t="shared" si="33"/>
        <v>6656</v>
      </c>
    </row>
    <row r="2084" spans="1:18">
      <c r="A2084" s="208">
        <v>19002931</v>
      </c>
      <c r="B2084" s="209">
        <v>20003061</v>
      </c>
      <c r="C2084" s="210"/>
      <c r="D2084" s="210"/>
      <c r="E2084" s="254" t="s">
        <v>2147</v>
      </c>
      <c r="F2084" s="254" t="s">
        <v>2766</v>
      </c>
      <c r="G2084" s="231" t="s">
        <v>2369</v>
      </c>
      <c r="H2084" s="231" t="s">
        <v>3184</v>
      </c>
      <c r="I2084" s="252" t="s">
        <v>3190</v>
      </c>
      <c r="J2084" s="212" t="s">
        <v>2155</v>
      </c>
      <c r="K2084" s="212" t="s">
        <v>3358</v>
      </c>
      <c r="L2084" s="214" t="s">
        <v>2355</v>
      </c>
      <c r="M2084" s="215">
        <v>17185</v>
      </c>
      <c r="N2084" s="234">
        <v>17871</v>
      </c>
      <c r="O2084" s="234"/>
      <c r="P2084" s="234"/>
      <c r="Q2084" s="242" t="s">
        <v>2154</v>
      </c>
      <c r="R2084" s="219">
        <f t="shared" si="33"/>
        <v>8705</v>
      </c>
    </row>
    <row r="2085" spans="1:18">
      <c r="A2085" s="208">
        <v>19002932</v>
      </c>
      <c r="B2085" s="209">
        <v>20003062</v>
      </c>
      <c r="C2085" s="210"/>
      <c r="D2085" s="210"/>
      <c r="E2085" s="254" t="s">
        <v>2147</v>
      </c>
      <c r="F2085" s="254" t="s">
        <v>2766</v>
      </c>
      <c r="G2085" s="231" t="s">
        <v>2369</v>
      </c>
      <c r="H2085" s="231" t="s">
        <v>3184</v>
      </c>
      <c r="I2085" s="252" t="s">
        <v>3192</v>
      </c>
      <c r="J2085" s="212" t="s">
        <v>2155</v>
      </c>
      <c r="K2085" s="212" t="s">
        <v>3359</v>
      </c>
      <c r="L2085" s="214" t="s">
        <v>2355</v>
      </c>
      <c r="M2085" s="215">
        <v>5779</v>
      </c>
      <c r="N2085" s="234">
        <v>6008</v>
      </c>
      <c r="O2085" s="234"/>
      <c r="P2085" s="234"/>
      <c r="Q2085" s="242" t="s">
        <v>2154</v>
      </c>
      <c r="R2085" s="219">
        <f t="shared" si="33"/>
        <v>2926</v>
      </c>
    </row>
    <row r="2086" spans="1:18">
      <c r="A2086" s="208">
        <v>19002933</v>
      </c>
      <c r="B2086" s="209">
        <v>20003063</v>
      </c>
      <c r="C2086" s="210"/>
      <c r="D2086" s="210"/>
      <c r="E2086" s="254" t="s">
        <v>2147</v>
      </c>
      <c r="F2086" s="254" t="s">
        <v>2766</v>
      </c>
      <c r="G2086" s="231" t="s">
        <v>2369</v>
      </c>
      <c r="H2086" s="231" t="s">
        <v>3184</v>
      </c>
      <c r="I2086" s="252" t="s">
        <v>3194</v>
      </c>
      <c r="J2086" s="212" t="s">
        <v>2155</v>
      </c>
      <c r="K2086" s="212" t="s">
        <v>3360</v>
      </c>
      <c r="L2086" s="214" t="s">
        <v>2355</v>
      </c>
      <c r="M2086" s="215">
        <v>8348</v>
      </c>
      <c r="N2086" s="234">
        <v>8678</v>
      </c>
      <c r="O2086" s="234"/>
      <c r="P2086" s="234"/>
      <c r="Q2086" s="242" t="s">
        <v>2154</v>
      </c>
      <c r="R2086" s="219">
        <f t="shared" si="33"/>
        <v>4227</v>
      </c>
    </row>
    <row r="2087" spans="1:18">
      <c r="A2087" s="208">
        <v>19002934</v>
      </c>
      <c r="B2087" s="209">
        <v>20003064</v>
      </c>
      <c r="C2087" s="210"/>
      <c r="D2087" s="210"/>
      <c r="E2087" s="254" t="s">
        <v>2147</v>
      </c>
      <c r="F2087" s="254" t="s">
        <v>2766</v>
      </c>
      <c r="G2087" s="231" t="s">
        <v>2369</v>
      </c>
      <c r="H2087" s="231" t="s">
        <v>3184</v>
      </c>
      <c r="I2087" s="236" t="s">
        <v>3196</v>
      </c>
      <c r="J2087" s="212" t="s">
        <v>2155</v>
      </c>
      <c r="K2087" s="212" t="s">
        <v>3361</v>
      </c>
      <c r="L2087" s="214" t="s">
        <v>2355</v>
      </c>
      <c r="M2087" s="215">
        <v>10916</v>
      </c>
      <c r="N2087" s="234">
        <v>11348</v>
      </c>
      <c r="O2087" s="234"/>
      <c r="P2087" s="234"/>
      <c r="Q2087" s="242" t="s">
        <v>2154</v>
      </c>
      <c r="R2087" s="219">
        <f t="shared" si="33"/>
        <v>5528</v>
      </c>
    </row>
    <row r="2088" spans="1:18">
      <c r="A2088" s="208">
        <v>19002935</v>
      </c>
      <c r="B2088" s="209">
        <v>20003065</v>
      </c>
      <c r="C2088" s="210"/>
      <c r="D2088" s="210"/>
      <c r="E2088" s="254" t="s">
        <v>2147</v>
      </c>
      <c r="F2088" s="254" t="s">
        <v>2766</v>
      </c>
      <c r="G2088" s="231" t="s">
        <v>2369</v>
      </c>
      <c r="H2088" s="231" t="s">
        <v>3198</v>
      </c>
      <c r="I2088" s="236" t="s">
        <v>3199</v>
      </c>
      <c r="J2088" s="212" t="s">
        <v>2155</v>
      </c>
      <c r="K2088" s="212" t="s">
        <v>3362</v>
      </c>
      <c r="L2088" s="214" t="s">
        <v>2355</v>
      </c>
      <c r="M2088" s="215">
        <v>4816</v>
      </c>
      <c r="N2088" s="234">
        <v>5009</v>
      </c>
      <c r="O2088" s="234"/>
      <c r="P2088" s="234"/>
      <c r="Q2088" s="242" t="s">
        <v>2154</v>
      </c>
      <c r="R2088" s="219">
        <f t="shared" si="33"/>
        <v>2440</v>
      </c>
    </row>
    <row r="2089" spans="1:18">
      <c r="A2089" s="208">
        <v>19002936</v>
      </c>
      <c r="B2089" s="209">
        <v>20003066</v>
      </c>
      <c r="C2089" s="210"/>
      <c r="D2089" s="210"/>
      <c r="E2089" s="254" t="s">
        <v>2147</v>
      </c>
      <c r="F2089" s="254" t="s">
        <v>2766</v>
      </c>
      <c r="G2089" s="231" t="s">
        <v>2369</v>
      </c>
      <c r="H2089" s="231" t="s">
        <v>3198</v>
      </c>
      <c r="I2089" s="236" t="s">
        <v>3201</v>
      </c>
      <c r="J2089" s="212" t="s">
        <v>2155</v>
      </c>
      <c r="K2089" s="212" t="s">
        <v>3363</v>
      </c>
      <c r="L2089" s="214" t="s">
        <v>2355</v>
      </c>
      <c r="M2089" s="215">
        <v>6956</v>
      </c>
      <c r="N2089" s="234">
        <v>7235</v>
      </c>
      <c r="O2089" s="234"/>
      <c r="P2089" s="234"/>
      <c r="Q2089" s="242" t="s">
        <v>2154</v>
      </c>
      <c r="R2089" s="219">
        <f t="shared" si="33"/>
        <v>3524</v>
      </c>
    </row>
    <row r="2090" spans="1:18">
      <c r="A2090" s="208">
        <v>19002937</v>
      </c>
      <c r="B2090" s="209">
        <v>20003067</v>
      </c>
      <c r="C2090" s="210"/>
      <c r="D2090" s="210"/>
      <c r="E2090" s="254" t="s">
        <v>2147</v>
      </c>
      <c r="F2090" s="254" t="s">
        <v>2766</v>
      </c>
      <c r="G2090" s="231" t="s">
        <v>2369</v>
      </c>
      <c r="H2090" s="231" t="s">
        <v>3198</v>
      </c>
      <c r="I2090" s="252" t="s">
        <v>3203</v>
      </c>
      <c r="J2090" s="212" t="s">
        <v>2155</v>
      </c>
      <c r="K2090" s="212" t="s">
        <v>3364</v>
      </c>
      <c r="L2090" s="214" t="s">
        <v>2355</v>
      </c>
      <c r="M2090" s="215">
        <v>9097</v>
      </c>
      <c r="N2090" s="234">
        <v>9461</v>
      </c>
      <c r="O2090" s="234"/>
      <c r="P2090" s="234"/>
      <c r="Q2090" s="242" t="s">
        <v>2154</v>
      </c>
      <c r="R2090" s="219">
        <f t="shared" si="33"/>
        <v>4608</v>
      </c>
    </row>
    <row r="2091" spans="1:18">
      <c r="A2091" s="208">
        <v>19002938</v>
      </c>
      <c r="B2091" s="209">
        <v>20003068</v>
      </c>
      <c r="C2091" s="210"/>
      <c r="D2091" s="210"/>
      <c r="E2091" s="254" t="s">
        <v>2147</v>
      </c>
      <c r="F2091" s="254" t="s">
        <v>2766</v>
      </c>
      <c r="G2091" s="231" t="s">
        <v>2369</v>
      </c>
      <c r="H2091" s="231" t="s">
        <v>3198</v>
      </c>
      <c r="I2091" s="252" t="s">
        <v>3205</v>
      </c>
      <c r="J2091" s="212" t="s">
        <v>2155</v>
      </c>
      <c r="K2091" s="212" t="s">
        <v>3365</v>
      </c>
      <c r="L2091" s="214" t="s">
        <v>2355</v>
      </c>
      <c r="M2091" s="215">
        <v>3852</v>
      </c>
      <c r="N2091" s="234">
        <v>13358</v>
      </c>
      <c r="O2091" s="234"/>
      <c r="P2091" s="234"/>
      <c r="Q2091" s="242" t="s">
        <v>2154</v>
      </c>
      <c r="R2091" s="219">
        <f t="shared" si="33"/>
        <v>6507</v>
      </c>
    </row>
    <row r="2092" spans="1:18">
      <c r="A2092" s="208">
        <v>19002939</v>
      </c>
      <c r="B2092" s="209">
        <v>20003069</v>
      </c>
      <c r="C2092" s="210"/>
      <c r="D2092" s="210"/>
      <c r="E2092" s="254" t="s">
        <v>2147</v>
      </c>
      <c r="F2092" s="254" t="s">
        <v>2766</v>
      </c>
      <c r="G2092" s="231" t="s">
        <v>2369</v>
      </c>
      <c r="H2092" s="231" t="s">
        <v>3198</v>
      </c>
      <c r="I2092" s="252" t="s">
        <v>3207</v>
      </c>
      <c r="J2092" s="212" t="s">
        <v>2155</v>
      </c>
      <c r="K2092" s="212" t="s">
        <v>3366</v>
      </c>
      <c r="L2092" s="214" t="s">
        <v>2355</v>
      </c>
      <c r="M2092" s="215">
        <v>5564</v>
      </c>
      <c r="N2092" s="234">
        <v>19293</v>
      </c>
      <c r="O2092" s="234"/>
      <c r="P2092" s="234"/>
      <c r="Q2092" s="242" t="s">
        <v>2154</v>
      </c>
      <c r="R2092" s="219">
        <f t="shared" si="33"/>
        <v>9398</v>
      </c>
    </row>
    <row r="2093" spans="1:18">
      <c r="A2093" s="208">
        <v>19002940</v>
      </c>
      <c r="B2093" s="209">
        <v>20003070</v>
      </c>
      <c r="C2093" s="210"/>
      <c r="D2093" s="210"/>
      <c r="E2093" s="254" t="s">
        <v>2147</v>
      </c>
      <c r="F2093" s="254" t="s">
        <v>2766</v>
      </c>
      <c r="G2093" s="231" t="s">
        <v>2369</v>
      </c>
      <c r="H2093" s="231" t="s">
        <v>3198</v>
      </c>
      <c r="I2093" s="252" t="s">
        <v>3209</v>
      </c>
      <c r="J2093" s="212" t="s">
        <v>2155</v>
      </c>
      <c r="K2093" s="212" t="s">
        <v>3367</v>
      </c>
      <c r="L2093" s="214" t="s">
        <v>2355</v>
      </c>
      <c r="M2093" s="215">
        <v>7276</v>
      </c>
      <c r="N2093" s="234">
        <v>25230</v>
      </c>
      <c r="O2093" s="234"/>
      <c r="P2093" s="234"/>
      <c r="Q2093" s="242" t="s">
        <v>2154</v>
      </c>
      <c r="R2093" s="219">
        <f t="shared" si="33"/>
        <v>12290</v>
      </c>
    </row>
    <row r="2094" spans="1:18">
      <c r="A2094" s="208">
        <v>19002941</v>
      </c>
      <c r="B2094" s="209">
        <v>20003071</v>
      </c>
      <c r="C2094" s="210"/>
      <c r="D2094" s="210"/>
      <c r="E2094" s="254" t="s">
        <v>2147</v>
      </c>
      <c r="F2094" s="254" t="s">
        <v>2766</v>
      </c>
      <c r="G2094" s="231" t="s">
        <v>2369</v>
      </c>
      <c r="H2094" s="231" t="s">
        <v>3211</v>
      </c>
      <c r="I2094" s="252" t="s">
        <v>3212</v>
      </c>
      <c r="J2094" s="212" t="s">
        <v>2155</v>
      </c>
      <c r="K2094" s="212" t="s">
        <v>3368</v>
      </c>
      <c r="L2094" s="214" t="s">
        <v>2355</v>
      </c>
      <c r="M2094" s="215">
        <v>9098</v>
      </c>
      <c r="N2094" s="234">
        <v>9461</v>
      </c>
      <c r="O2094" s="234"/>
      <c r="P2094" s="234"/>
      <c r="Q2094" s="242" t="s">
        <v>2154</v>
      </c>
      <c r="R2094" s="219">
        <f t="shared" si="33"/>
        <v>4608</v>
      </c>
    </row>
    <row r="2095" spans="1:18">
      <c r="A2095" s="208">
        <v>19002942</v>
      </c>
      <c r="B2095" s="209">
        <v>20003072</v>
      </c>
      <c r="C2095" s="210"/>
      <c r="D2095" s="210"/>
      <c r="E2095" s="254" t="s">
        <v>2147</v>
      </c>
      <c r="F2095" s="254" t="s">
        <v>2766</v>
      </c>
      <c r="G2095" s="231" t="s">
        <v>2369</v>
      </c>
      <c r="H2095" s="231" t="s">
        <v>3211</v>
      </c>
      <c r="I2095" s="252" t="s">
        <v>3214</v>
      </c>
      <c r="J2095" s="212" t="s">
        <v>2155</v>
      </c>
      <c r="K2095" s="212" t="s">
        <v>3369</v>
      </c>
      <c r="L2095" s="214" t="s">
        <v>2355</v>
      </c>
      <c r="M2095" s="215">
        <v>13142</v>
      </c>
      <c r="N2095" s="234">
        <v>13665</v>
      </c>
      <c r="O2095" s="234"/>
      <c r="P2095" s="234"/>
      <c r="Q2095" s="242" t="s">
        <v>2154</v>
      </c>
      <c r="R2095" s="219">
        <f t="shared" si="33"/>
        <v>6656</v>
      </c>
    </row>
    <row r="2096" spans="1:18">
      <c r="A2096" s="208">
        <v>19002943</v>
      </c>
      <c r="B2096" s="209">
        <v>20003073</v>
      </c>
      <c r="C2096" s="210"/>
      <c r="D2096" s="210"/>
      <c r="E2096" s="254" t="s">
        <v>2147</v>
      </c>
      <c r="F2096" s="254" t="s">
        <v>2766</v>
      </c>
      <c r="G2096" s="231" t="s">
        <v>2369</v>
      </c>
      <c r="H2096" s="231" t="s">
        <v>2389</v>
      </c>
      <c r="I2096" s="252" t="s">
        <v>3216</v>
      </c>
      <c r="J2096" s="212" t="s">
        <v>2155</v>
      </c>
      <c r="K2096" s="212" t="s">
        <v>3370</v>
      </c>
      <c r="L2096" s="214" t="s">
        <v>2355</v>
      </c>
      <c r="M2096" s="215">
        <v>17185</v>
      </c>
      <c r="N2096" s="234">
        <v>17871</v>
      </c>
      <c r="O2096" s="234"/>
      <c r="P2096" s="234"/>
      <c r="Q2096" s="242" t="s">
        <v>2154</v>
      </c>
      <c r="R2096" s="219">
        <f t="shared" si="33"/>
        <v>8705</v>
      </c>
    </row>
    <row r="2097" spans="1:18">
      <c r="A2097" s="208">
        <v>19002944</v>
      </c>
      <c r="B2097" s="209">
        <v>20003074</v>
      </c>
      <c r="C2097" s="210"/>
      <c r="D2097" s="210"/>
      <c r="E2097" s="254" t="s">
        <v>2147</v>
      </c>
      <c r="F2097" s="254" t="s">
        <v>2766</v>
      </c>
      <c r="G2097" s="231" t="s">
        <v>2369</v>
      </c>
      <c r="H2097" s="231" t="s">
        <v>2400</v>
      </c>
      <c r="I2097" s="252" t="s">
        <v>3218</v>
      </c>
      <c r="J2097" s="212" t="s">
        <v>2155</v>
      </c>
      <c r="K2097" s="212" t="s">
        <v>3371</v>
      </c>
      <c r="L2097" s="214" t="s">
        <v>2355</v>
      </c>
      <c r="M2097" s="215">
        <v>7491</v>
      </c>
      <c r="N2097" s="234">
        <v>7787</v>
      </c>
      <c r="O2097" s="234"/>
      <c r="P2097" s="234"/>
      <c r="Q2097" s="242" t="s">
        <v>2154</v>
      </c>
      <c r="R2097" s="219">
        <f t="shared" si="33"/>
        <v>3793</v>
      </c>
    </row>
    <row r="2098" spans="1:18">
      <c r="A2098" s="208">
        <v>19002945</v>
      </c>
      <c r="B2098" s="209">
        <v>20003075</v>
      </c>
      <c r="C2098" s="210"/>
      <c r="D2098" s="210"/>
      <c r="E2098" s="254" t="s">
        <v>2147</v>
      </c>
      <c r="F2098" s="254" t="s">
        <v>2766</v>
      </c>
      <c r="G2098" s="231" t="s">
        <v>2369</v>
      </c>
      <c r="H2098" s="231" t="s">
        <v>2400</v>
      </c>
      <c r="I2098" s="252" t="s">
        <v>3220</v>
      </c>
      <c r="J2098" s="212" t="s">
        <v>2155</v>
      </c>
      <c r="K2098" s="212" t="s">
        <v>3372</v>
      </c>
      <c r="L2098" s="214" t="s">
        <v>2355</v>
      </c>
      <c r="M2098" s="215">
        <v>10821</v>
      </c>
      <c r="N2098" s="234">
        <v>11247</v>
      </c>
      <c r="O2098" s="234"/>
      <c r="P2098" s="234"/>
      <c r="Q2098" s="242" t="s">
        <v>2154</v>
      </c>
      <c r="R2098" s="219">
        <f t="shared" si="33"/>
        <v>5478</v>
      </c>
    </row>
    <row r="2099" spans="1:18">
      <c r="A2099" s="208">
        <v>19002946</v>
      </c>
      <c r="B2099" s="209">
        <v>20003076</v>
      </c>
      <c r="C2099" s="89"/>
      <c r="D2099" s="89"/>
      <c r="E2099" s="254" t="s">
        <v>2147</v>
      </c>
      <c r="F2099" s="254" t="s">
        <v>2766</v>
      </c>
      <c r="G2099" s="231" t="s">
        <v>2369</v>
      </c>
      <c r="H2099" s="231" t="s">
        <v>2400</v>
      </c>
      <c r="I2099" s="252" t="s">
        <v>3222</v>
      </c>
      <c r="J2099" s="212" t="s">
        <v>2155</v>
      </c>
      <c r="K2099" s="212" t="s">
        <v>3373</v>
      </c>
      <c r="L2099" s="214" t="s">
        <v>2355</v>
      </c>
      <c r="M2099" s="215">
        <v>14150</v>
      </c>
      <c r="N2099" s="234">
        <v>14709</v>
      </c>
      <c r="O2099" s="255"/>
      <c r="P2099" s="255"/>
      <c r="Q2099" s="242" t="s">
        <v>2154</v>
      </c>
      <c r="R2099" s="219">
        <f t="shared" si="33"/>
        <v>7165</v>
      </c>
    </row>
    <row r="2100" spans="1:18">
      <c r="A2100" s="208">
        <v>19002947</v>
      </c>
      <c r="B2100" s="209">
        <v>20003077</v>
      </c>
      <c r="C2100" s="89"/>
      <c r="D2100" s="89"/>
      <c r="E2100" s="254" t="s">
        <v>2147</v>
      </c>
      <c r="F2100" s="254" t="s">
        <v>2766</v>
      </c>
      <c r="G2100" s="231" t="s">
        <v>2369</v>
      </c>
      <c r="H2100" s="231" t="s">
        <v>2400</v>
      </c>
      <c r="I2100" s="252" t="s">
        <v>3224</v>
      </c>
      <c r="J2100" s="212" t="s">
        <v>2155</v>
      </c>
      <c r="K2100" s="212" t="s">
        <v>3374</v>
      </c>
      <c r="L2100" s="214" t="s">
        <v>2355</v>
      </c>
      <c r="M2100" s="215">
        <v>10168</v>
      </c>
      <c r="N2100" s="234">
        <v>10578</v>
      </c>
      <c r="O2100" s="255"/>
      <c r="P2100" s="255"/>
      <c r="Q2100" s="242" t="s">
        <v>2154</v>
      </c>
      <c r="R2100" s="219">
        <f t="shared" si="33"/>
        <v>5152</v>
      </c>
    </row>
    <row r="2101" spans="1:18">
      <c r="A2101" s="208">
        <v>19002948</v>
      </c>
      <c r="B2101" s="209">
        <v>20003078</v>
      </c>
      <c r="C2101" s="89"/>
      <c r="D2101" s="89"/>
      <c r="E2101" s="254" t="s">
        <v>2147</v>
      </c>
      <c r="F2101" s="254" t="s">
        <v>2766</v>
      </c>
      <c r="G2101" s="231" t="s">
        <v>2369</v>
      </c>
      <c r="H2101" s="231" t="s">
        <v>2400</v>
      </c>
      <c r="I2101" s="252" t="s">
        <v>3226</v>
      </c>
      <c r="J2101" s="212" t="s">
        <v>2155</v>
      </c>
      <c r="K2101" s="212" t="s">
        <v>3375</v>
      </c>
      <c r="L2101" s="214" t="s">
        <v>2355</v>
      </c>
      <c r="M2101" s="215">
        <v>14688</v>
      </c>
      <c r="N2101" s="234">
        <v>15281</v>
      </c>
      <c r="O2101" s="255"/>
      <c r="P2101" s="255"/>
      <c r="Q2101" s="242" t="s">
        <v>2154</v>
      </c>
      <c r="R2101" s="219">
        <f t="shared" si="33"/>
        <v>7443</v>
      </c>
    </row>
    <row r="2102" spans="1:18">
      <c r="A2102" s="208">
        <v>19002949</v>
      </c>
      <c r="B2102" s="209">
        <v>20003079</v>
      </c>
      <c r="C2102" s="89"/>
      <c r="D2102" s="89"/>
      <c r="E2102" s="254" t="s">
        <v>2147</v>
      </c>
      <c r="F2102" s="254" t="s">
        <v>2766</v>
      </c>
      <c r="G2102" s="231" t="s">
        <v>2369</v>
      </c>
      <c r="H2102" s="249" t="s">
        <v>3228</v>
      </c>
      <c r="I2102" s="252" t="s">
        <v>3229</v>
      </c>
      <c r="J2102" s="212" t="s">
        <v>2155</v>
      </c>
      <c r="K2102" s="212" t="s">
        <v>3376</v>
      </c>
      <c r="L2102" s="214" t="s">
        <v>2355</v>
      </c>
      <c r="M2102" s="215">
        <v>19207</v>
      </c>
      <c r="N2102" s="234">
        <v>19982</v>
      </c>
      <c r="O2102" s="255"/>
      <c r="P2102" s="255"/>
      <c r="Q2102" s="242" t="s">
        <v>2154</v>
      </c>
      <c r="R2102" s="219">
        <f t="shared" si="33"/>
        <v>9734</v>
      </c>
    </row>
    <row r="2103" spans="1:18">
      <c r="A2103" s="208">
        <v>19002950</v>
      </c>
      <c r="B2103" s="209">
        <v>20003080</v>
      </c>
      <c r="C2103" s="89"/>
      <c r="D2103" s="89"/>
      <c r="E2103" s="254" t="s">
        <v>2147</v>
      </c>
      <c r="F2103" s="254" t="s">
        <v>2766</v>
      </c>
      <c r="G2103" s="231" t="s">
        <v>2369</v>
      </c>
      <c r="H2103" s="249" t="s">
        <v>3231</v>
      </c>
      <c r="I2103" s="252" t="s">
        <v>3232</v>
      </c>
      <c r="J2103" s="212" t="s">
        <v>2155</v>
      </c>
      <c r="K2103" s="212" t="s">
        <v>3377</v>
      </c>
      <c r="L2103" s="214" t="s">
        <v>2355</v>
      </c>
      <c r="M2103" s="215">
        <v>6420</v>
      </c>
      <c r="N2103" s="234">
        <v>6675</v>
      </c>
      <c r="O2103" s="255"/>
      <c r="P2103" s="255"/>
      <c r="Q2103" s="242" t="s">
        <v>2154</v>
      </c>
      <c r="R2103" s="219">
        <f t="shared" si="33"/>
        <v>3251</v>
      </c>
    </row>
    <row r="2104" spans="1:18">
      <c r="A2104" s="208">
        <v>19002951</v>
      </c>
      <c r="B2104" s="209">
        <v>20003081</v>
      </c>
      <c r="C2104" s="89"/>
      <c r="D2104" s="89"/>
      <c r="E2104" s="254" t="s">
        <v>2147</v>
      </c>
      <c r="F2104" s="254" t="s">
        <v>2766</v>
      </c>
      <c r="G2104" s="231" t="s">
        <v>2369</v>
      </c>
      <c r="H2104" s="249" t="s">
        <v>3231</v>
      </c>
      <c r="I2104" s="252" t="s">
        <v>3234</v>
      </c>
      <c r="J2104" s="212" t="s">
        <v>2155</v>
      </c>
      <c r="K2104" s="212" t="s">
        <v>3378</v>
      </c>
      <c r="L2104" s="214" t="s">
        <v>2355</v>
      </c>
      <c r="M2104" s="215">
        <v>9273</v>
      </c>
      <c r="N2104" s="234">
        <v>9641</v>
      </c>
      <c r="O2104" s="255"/>
      <c r="P2104" s="255"/>
      <c r="Q2104" s="242" t="s">
        <v>2154</v>
      </c>
      <c r="R2104" s="219">
        <f t="shared" si="33"/>
        <v>4696</v>
      </c>
    </row>
    <row r="2105" spans="1:18">
      <c r="A2105" s="208">
        <v>19002952</v>
      </c>
      <c r="B2105" s="209">
        <v>20003082</v>
      </c>
      <c r="C2105" s="89"/>
      <c r="D2105" s="89"/>
      <c r="E2105" s="254" t="s">
        <v>2147</v>
      </c>
      <c r="F2105" s="254" t="s">
        <v>2766</v>
      </c>
      <c r="G2105" s="231" t="s">
        <v>2369</v>
      </c>
      <c r="H2105" s="231" t="s">
        <v>2421</v>
      </c>
      <c r="I2105" s="252" t="s">
        <v>3236</v>
      </c>
      <c r="J2105" s="212" t="s">
        <v>2155</v>
      </c>
      <c r="K2105" s="212" t="s">
        <v>3379</v>
      </c>
      <c r="L2105" s="214" t="s">
        <v>2355</v>
      </c>
      <c r="M2105" s="215">
        <v>12126</v>
      </c>
      <c r="N2105" s="234">
        <v>12608</v>
      </c>
      <c r="O2105" s="255"/>
      <c r="P2105" s="255"/>
      <c r="Q2105" s="242" t="s">
        <v>2154</v>
      </c>
      <c r="R2105" s="219">
        <f t="shared" si="33"/>
        <v>6141</v>
      </c>
    </row>
    <row r="2106" spans="1:18">
      <c r="A2106" s="208">
        <v>19002953</v>
      </c>
      <c r="B2106" s="209">
        <v>20003083</v>
      </c>
      <c r="C2106" s="89"/>
      <c r="D2106" s="89"/>
      <c r="E2106" s="254" t="s">
        <v>2147</v>
      </c>
      <c r="F2106" s="254" t="s">
        <v>2766</v>
      </c>
      <c r="G2106" s="231" t="s">
        <v>2369</v>
      </c>
      <c r="H2106" s="231" t="s">
        <v>2400</v>
      </c>
      <c r="I2106" s="252" t="s">
        <v>3238</v>
      </c>
      <c r="J2106" s="212" t="s">
        <v>2155</v>
      </c>
      <c r="K2106" s="212" t="s">
        <v>3380</v>
      </c>
      <c r="L2106" s="214" t="s">
        <v>2355</v>
      </c>
      <c r="M2106" s="215">
        <v>11775</v>
      </c>
      <c r="N2106" s="234">
        <v>12248</v>
      </c>
      <c r="O2106" s="255"/>
      <c r="P2106" s="255"/>
      <c r="Q2106" s="242" t="s">
        <v>2154</v>
      </c>
      <c r="R2106" s="219">
        <f t="shared" si="33"/>
        <v>5966</v>
      </c>
    </row>
    <row r="2107" spans="1:18">
      <c r="A2107" s="208">
        <v>19002954</v>
      </c>
      <c r="B2107" s="209">
        <v>20003084</v>
      </c>
      <c r="C2107" s="89"/>
      <c r="D2107" s="89"/>
      <c r="E2107" s="254" t="s">
        <v>2147</v>
      </c>
      <c r="F2107" s="254" t="s">
        <v>2766</v>
      </c>
      <c r="G2107" s="231" t="s">
        <v>2369</v>
      </c>
      <c r="H2107" s="231" t="s">
        <v>2400</v>
      </c>
      <c r="I2107" s="252" t="s">
        <v>3240</v>
      </c>
      <c r="J2107" s="212" t="s">
        <v>2155</v>
      </c>
      <c r="K2107" s="212" t="s">
        <v>3381</v>
      </c>
      <c r="L2107" s="214" t="s">
        <v>2355</v>
      </c>
      <c r="M2107" s="215">
        <v>17009</v>
      </c>
      <c r="N2107" s="234">
        <v>17691</v>
      </c>
      <c r="O2107" s="255"/>
      <c r="P2107" s="255"/>
      <c r="Q2107" s="242" t="s">
        <v>2154</v>
      </c>
      <c r="R2107" s="219">
        <f t="shared" si="33"/>
        <v>8617</v>
      </c>
    </row>
    <row r="2108" spans="1:18">
      <c r="A2108" s="208">
        <v>19002955</v>
      </c>
      <c r="B2108" s="209">
        <v>20003085</v>
      </c>
      <c r="C2108" s="89"/>
      <c r="D2108" s="89"/>
      <c r="E2108" s="254" t="s">
        <v>2147</v>
      </c>
      <c r="F2108" s="254" t="s">
        <v>2766</v>
      </c>
      <c r="G2108" s="231" t="s">
        <v>2369</v>
      </c>
      <c r="H2108" s="231" t="s">
        <v>2400</v>
      </c>
      <c r="I2108" s="252" t="s">
        <v>3242</v>
      </c>
      <c r="J2108" s="212" t="s">
        <v>2155</v>
      </c>
      <c r="K2108" s="212" t="s">
        <v>3382</v>
      </c>
      <c r="L2108" s="214" t="s">
        <v>2355</v>
      </c>
      <c r="M2108" s="215">
        <v>22242</v>
      </c>
      <c r="N2108" s="234">
        <v>23133</v>
      </c>
      <c r="O2108" s="255"/>
      <c r="P2108" s="255"/>
      <c r="Q2108" s="242" t="s">
        <v>2154</v>
      </c>
      <c r="R2108" s="219">
        <f t="shared" si="33"/>
        <v>11269</v>
      </c>
    </row>
    <row r="2109" spans="1:18">
      <c r="A2109" s="208">
        <v>19002956</v>
      </c>
      <c r="B2109" s="209">
        <v>20003086</v>
      </c>
      <c r="C2109" s="89"/>
      <c r="D2109" s="89"/>
      <c r="E2109" s="254" t="s">
        <v>2147</v>
      </c>
      <c r="F2109" s="254" t="s">
        <v>2766</v>
      </c>
      <c r="G2109" s="231" t="s">
        <v>2369</v>
      </c>
      <c r="H2109" s="231" t="s">
        <v>2400</v>
      </c>
      <c r="I2109" s="252" t="s">
        <v>3244</v>
      </c>
      <c r="J2109" s="212" t="s">
        <v>2155</v>
      </c>
      <c r="K2109" s="212" t="s">
        <v>3383</v>
      </c>
      <c r="L2109" s="214" t="s">
        <v>2355</v>
      </c>
      <c r="M2109" s="215">
        <v>13913</v>
      </c>
      <c r="N2109" s="234">
        <v>14475</v>
      </c>
      <c r="O2109" s="255"/>
      <c r="P2109" s="255"/>
      <c r="Q2109" s="242" t="s">
        <v>2154</v>
      </c>
      <c r="R2109" s="219">
        <f t="shared" si="33"/>
        <v>7051</v>
      </c>
    </row>
    <row r="2110" spans="1:18">
      <c r="A2110" s="208">
        <v>19002957</v>
      </c>
      <c r="B2110" s="209">
        <v>20003087</v>
      </c>
      <c r="C2110" s="89"/>
      <c r="D2110" s="89"/>
      <c r="E2110" s="254" t="s">
        <v>2147</v>
      </c>
      <c r="F2110" s="254" t="s">
        <v>2766</v>
      </c>
      <c r="G2110" s="231" t="s">
        <v>2369</v>
      </c>
      <c r="H2110" s="231" t="s">
        <v>2400</v>
      </c>
      <c r="I2110" s="252" t="s">
        <v>3246</v>
      </c>
      <c r="J2110" s="212" t="s">
        <v>2155</v>
      </c>
      <c r="K2110" s="212" t="s">
        <v>3384</v>
      </c>
      <c r="L2110" s="214" t="s">
        <v>2355</v>
      </c>
      <c r="M2110" s="215">
        <v>20097</v>
      </c>
      <c r="N2110" s="234">
        <v>20909</v>
      </c>
      <c r="O2110" s="255"/>
      <c r="P2110" s="255"/>
      <c r="Q2110" s="242" t="s">
        <v>2154</v>
      </c>
      <c r="R2110" s="219">
        <f t="shared" si="33"/>
        <v>10185</v>
      </c>
    </row>
    <row r="2111" spans="1:18">
      <c r="A2111" s="208">
        <v>19002958</v>
      </c>
      <c r="B2111" s="209">
        <v>20003088</v>
      </c>
      <c r="C2111" s="89"/>
      <c r="D2111" s="89"/>
      <c r="E2111" s="254" t="s">
        <v>2147</v>
      </c>
      <c r="F2111" s="254" t="s">
        <v>2766</v>
      </c>
      <c r="G2111" s="231" t="s">
        <v>2369</v>
      </c>
      <c r="H2111" s="253" t="s">
        <v>3228</v>
      </c>
      <c r="I2111" s="252" t="s">
        <v>3248</v>
      </c>
      <c r="J2111" s="212" t="s">
        <v>2155</v>
      </c>
      <c r="K2111" s="212" t="s">
        <v>3385</v>
      </c>
      <c r="L2111" s="214" t="s">
        <v>2355</v>
      </c>
      <c r="M2111" s="215">
        <v>26281</v>
      </c>
      <c r="N2111" s="234">
        <v>27341</v>
      </c>
      <c r="O2111" s="255"/>
      <c r="P2111" s="255"/>
      <c r="Q2111" s="242" t="s">
        <v>2154</v>
      </c>
      <c r="R2111" s="219">
        <f t="shared" si="33"/>
        <v>13318</v>
      </c>
    </row>
    <row r="2112" spans="1:18">
      <c r="A2112" s="208">
        <v>19002959</v>
      </c>
      <c r="B2112" s="209">
        <v>20003089</v>
      </c>
      <c r="C2112" s="89"/>
      <c r="D2112" s="89"/>
      <c r="E2112" s="254" t="s">
        <v>2147</v>
      </c>
      <c r="F2112" s="254" t="s">
        <v>2766</v>
      </c>
      <c r="G2112" s="231" t="s">
        <v>2504</v>
      </c>
      <c r="H2112" s="253" t="s">
        <v>3250</v>
      </c>
      <c r="I2112" s="252" t="s">
        <v>3251</v>
      </c>
      <c r="J2112" s="212" t="s">
        <v>2155</v>
      </c>
      <c r="K2112" s="212" t="s">
        <v>3386</v>
      </c>
      <c r="L2112" s="214" t="s">
        <v>2355</v>
      </c>
      <c r="M2112" s="215">
        <v>7196</v>
      </c>
      <c r="N2112" s="234">
        <v>7730</v>
      </c>
      <c r="O2112" s="255"/>
      <c r="P2112" s="255"/>
      <c r="Q2112" s="242" t="s">
        <v>2340</v>
      </c>
      <c r="R2112" s="219">
        <f t="shared" si="33"/>
        <v>3137</v>
      </c>
    </row>
    <row r="2113" spans="1:18">
      <c r="A2113" s="208">
        <v>19002960</v>
      </c>
      <c r="B2113" s="209">
        <v>20003090</v>
      </c>
      <c r="E2113" s="254" t="s">
        <v>2147</v>
      </c>
      <c r="F2113" s="254" t="s">
        <v>2766</v>
      </c>
      <c r="G2113" s="231" t="s">
        <v>2504</v>
      </c>
      <c r="H2113" s="253" t="s">
        <v>3250</v>
      </c>
      <c r="I2113" s="252" t="s">
        <v>3253</v>
      </c>
      <c r="J2113" s="212" t="s">
        <v>2155</v>
      </c>
      <c r="K2113" s="212" t="s">
        <v>3387</v>
      </c>
      <c r="L2113" s="214" t="s">
        <v>2355</v>
      </c>
      <c r="M2113" s="215">
        <v>10394</v>
      </c>
      <c r="N2113" s="234">
        <v>11166</v>
      </c>
      <c r="O2113" s="255"/>
      <c r="P2113" s="255"/>
      <c r="Q2113" s="242" t="s">
        <v>2340</v>
      </c>
      <c r="R2113" s="219">
        <f t="shared" si="33"/>
        <v>4532</v>
      </c>
    </row>
    <row r="2114" spans="1:18">
      <c r="A2114" s="208">
        <v>19002961</v>
      </c>
      <c r="B2114" s="209">
        <v>20003091</v>
      </c>
      <c r="E2114" s="254" t="s">
        <v>2147</v>
      </c>
      <c r="F2114" s="254" t="s">
        <v>2766</v>
      </c>
      <c r="G2114" s="231" t="s">
        <v>2504</v>
      </c>
      <c r="H2114" s="253" t="s">
        <v>3250</v>
      </c>
      <c r="I2114" s="252" t="s">
        <v>3255</v>
      </c>
      <c r="J2114" s="212" t="s">
        <v>2155</v>
      </c>
      <c r="K2114" s="212" t="s">
        <v>3388</v>
      </c>
      <c r="L2114" s="214" t="s">
        <v>2355</v>
      </c>
      <c r="M2114" s="215">
        <v>13593</v>
      </c>
      <c r="N2114" s="234">
        <v>14601</v>
      </c>
      <c r="O2114" s="255"/>
      <c r="P2114" s="255"/>
      <c r="Q2114" s="242" t="s">
        <v>2340</v>
      </c>
      <c r="R2114" s="219">
        <f t="shared" si="33"/>
        <v>5927</v>
      </c>
    </row>
    <row r="2115" spans="1:18">
      <c r="A2115" s="208">
        <v>19002962</v>
      </c>
      <c r="B2115" s="209">
        <v>20003092</v>
      </c>
      <c r="E2115" s="254" t="s">
        <v>2147</v>
      </c>
      <c r="F2115" s="254" t="s">
        <v>2766</v>
      </c>
      <c r="G2115" s="231" t="s">
        <v>2369</v>
      </c>
      <c r="H2115" s="253" t="s">
        <v>3257</v>
      </c>
      <c r="I2115" s="252" t="s">
        <v>3258</v>
      </c>
      <c r="J2115" s="212" t="s">
        <v>2155</v>
      </c>
      <c r="K2115" s="212" t="s">
        <v>3389</v>
      </c>
      <c r="L2115" s="214" t="s">
        <v>2355</v>
      </c>
      <c r="M2115" s="215">
        <v>4776</v>
      </c>
      <c r="N2115" s="234">
        <v>5117</v>
      </c>
      <c r="O2115" s="255"/>
      <c r="P2115" s="255"/>
      <c r="Q2115" s="242" t="s">
        <v>2154</v>
      </c>
      <c r="R2115" s="219">
        <f t="shared" ref="R2115:R2156" si="34">IF(Q2115="유지보수",INT(N2115*$T$2*$T$3),IF(Q2115="단순정비",INT(N2115*$T$2*$T$4),IF(Q2115="지장전주",INT(N2115*$T$2*$T$5),"")))</f>
        <v>2492</v>
      </c>
    </row>
    <row r="2116" spans="1:18">
      <c r="A2116" s="208">
        <v>19002963</v>
      </c>
      <c r="B2116" s="209">
        <v>20003093</v>
      </c>
      <c r="E2116" s="254" t="s">
        <v>2147</v>
      </c>
      <c r="F2116" s="254" t="s">
        <v>2766</v>
      </c>
      <c r="G2116" s="231" t="s">
        <v>2369</v>
      </c>
      <c r="H2116" s="253" t="s">
        <v>3257</v>
      </c>
      <c r="I2116" s="252" t="s">
        <v>3260</v>
      </c>
      <c r="J2116" s="212" t="s">
        <v>2155</v>
      </c>
      <c r="K2116" s="212" t="s">
        <v>3390</v>
      </c>
      <c r="L2116" s="214" t="s">
        <v>2355</v>
      </c>
      <c r="M2116" s="215">
        <v>6898</v>
      </c>
      <c r="N2116" s="234">
        <v>7391</v>
      </c>
      <c r="O2116" s="255"/>
      <c r="P2116" s="255"/>
      <c r="Q2116" s="242" t="s">
        <v>2154</v>
      </c>
      <c r="R2116" s="219">
        <f t="shared" si="34"/>
        <v>3600</v>
      </c>
    </row>
    <row r="2117" spans="1:18">
      <c r="A2117" s="208">
        <v>19002964</v>
      </c>
      <c r="B2117" s="209">
        <v>20003094</v>
      </c>
      <c r="E2117" s="254" t="s">
        <v>2147</v>
      </c>
      <c r="F2117" s="254" t="s">
        <v>2766</v>
      </c>
      <c r="G2117" s="231" t="s">
        <v>2369</v>
      </c>
      <c r="H2117" s="253" t="s">
        <v>3257</v>
      </c>
      <c r="I2117" s="252" t="s">
        <v>3262</v>
      </c>
      <c r="J2117" s="212" t="s">
        <v>2155</v>
      </c>
      <c r="K2117" s="212" t="s">
        <v>3391</v>
      </c>
      <c r="L2117" s="214" t="s">
        <v>2355</v>
      </c>
      <c r="M2117" s="215">
        <v>9021</v>
      </c>
      <c r="N2117" s="234">
        <v>9665</v>
      </c>
      <c r="O2117" s="255"/>
      <c r="P2117" s="255"/>
      <c r="Q2117" s="242" t="s">
        <v>2154</v>
      </c>
      <c r="R2117" s="219">
        <f t="shared" si="34"/>
        <v>4708</v>
      </c>
    </row>
    <row r="2118" spans="1:18">
      <c r="A2118" s="208">
        <v>19002965</v>
      </c>
      <c r="B2118" s="209">
        <v>20003095</v>
      </c>
      <c r="E2118" s="254" t="s">
        <v>2147</v>
      </c>
      <c r="F2118" s="254" t="s">
        <v>2766</v>
      </c>
      <c r="G2118" s="231" t="s">
        <v>2369</v>
      </c>
      <c r="H2118" s="253" t="s">
        <v>3257</v>
      </c>
      <c r="I2118" s="252" t="s">
        <v>3264</v>
      </c>
      <c r="J2118" s="212" t="s">
        <v>2155</v>
      </c>
      <c r="K2118" s="212" t="s">
        <v>3392</v>
      </c>
      <c r="L2118" s="214" t="s">
        <v>2355</v>
      </c>
      <c r="M2118" s="215">
        <v>5729</v>
      </c>
      <c r="N2118" s="234">
        <v>6143</v>
      </c>
      <c r="O2118" s="255"/>
      <c r="P2118" s="255"/>
      <c r="Q2118" s="242" t="s">
        <v>2154</v>
      </c>
      <c r="R2118" s="219">
        <f t="shared" si="34"/>
        <v>2992</v>
      </c>
    </row>
    <row r="2119" spans="1:18">
      <c r="A2119" s="208">
        <v>19002966</v>
      </c>
      <c r="B2119" s="209">
        <v>20003096</v>
      </c>
      <c r="E2119" s="254" t="s">
        <v>2147</v>
      </c>
      <c r="F2119" s="254" t="s">
        <v>2766</v>
      </c>
      <c r="G2119" s="231" t="s">
        <v>2369</v>
      </c>
      <c r="H2119" s="253" t="s">
        <v>3257</v>
      </c>
      <c r="I2119" s="252" t="s">
        <v>3266</v>
      </c>
      <c r="J2119" s="212" t="s">
        <v>2155</v>
      </c>
      <c r="K2119" s="212" t="s">
        <v>3393</v>
      </c>
      <c r="L2119" s="214" t="s">
        <v>2355</v>
      </c>
      <c r="M2119" s="215">
        <v>8275</v>
      </c>
      <c r="N2119" s="234">
        <v>8873</v>
      </c>
      <c r="O2119" s="255"/>
      <c r="P2119" s="255"/>
      <c r="Q2119" s="242" t="s">
        <v>2154</v>
      </c>
      <c r="R2119" s="219">
        <f t="shared" si="34"/>
        <v>4322</v>
      </c>
    </row>
    <row r="2120" spans="1:18">
      <c r="A2120" s="208">
        <v>19002967</v>
      </c>
      <c r="B2120" s="209">
        <v>20003097</v>
      </c>
      <c r="E2120" s="254" t="s">
        <v>2147</v>
      </c>
      <c r="F2120" s="254" t="s">
        <v>2766</v>
      </c>
      <c r="G2120" s="231" t="s">
        <v>2369</v>
      </c>
      <c r="H2120" s="231" t="s">
        <v>3257</v>
      </c>
      <c r="I2120" s="252" t="s">
        <v>3268</v>
      </c>
      <c r="J2120" s="212" t="s">
        <v>2155</v>
      </c>
      <c r="K2120" s="212" t="s">
        <v>3394</v>
      </c>
      <c r="L2120" s="214" t="s">
        <v>2355</v>
      </c>
      <c r="M2120" s="215">
        <v>10822</v>
      </c>
      <c r="N2120" s="234">
        <v>11603</v>
      </c>
      <c r="O2120" s="255"/>
      <c r="P2120" s="255"/>
      <c r="Q2120" s="242" t="s">
        <v>2154</v>
      </c>
      <c r="R2120" s="219">
        <f t="shared" si="34"/>
        <v>5652</v>
      </c>
    </row>
    <row r="2121" spans="1:18">
      <c r="A2121" s="244"/>
      <c r="B2121" s="244">
        <v>20003120</v>
      </c>
      <c r="E2121" s="256" t="s">
        <v>2147</v>
      </c>
      <c r="F2121" s="256" t="s">
        <v>3395</v>
      </c>
      <c r="G2121" s="257" t="s">
        <v>2149</v>
      </c>
      <c r="H2121" s="257" t="s">
        <v>3309</v>
      </c>
      <c r="I2121" s="257" t="s">
        <v>744</v>
      </c>
      <c r="J2121" s="257" t="s">
        <v>2152</v>
      </c>
      <c r="K2121" s="212" t="str">
        <f t="shared" ref="K2121:K2142" si="35">F2121&amp;" "&amp;G2121&amp;" "&amp;H2121&amp;" "&amp;I2121&amp;" "&amp;J2121</f>
        <v>[시간외] 정보통신 기기류 감지기 적외선감지기 신증설</v>
      </c>
      <c r="L2121" s="244" t="s">
        <v>417</v>
      </c>
      <c r="M2121" s="215"/>
      <c r="N2121" s="216">
        <v>61910</v>
      </c>
      <c r="O2121" s="255"/>
      <c r="P2121" s="255"/>
      <c r="Q2121" s="242" t="s">
        <v>2154</v>
      </c>
      <c r="R2121" s="219">
        <f t="shared" si="34"/>
        <v>30158</v>
      </c>
    </row>
    <row r="2122" spans="1:18">
      <c r="A2122" s="244"/>
      <c r="B2122" s="244">
        <v>20003121</v>
      </c>
      <c r="E2122" s="256" t="s">
        <v>2147</v>
      </c>
      <c r="F2122" s="256" t="s">
        <v>3395</v>
      </c>
      <c r="G2122" s="257" t="s">
        <v>2149</v>
      </c>
      <c r="H2122" s="257" t="s">
        <v>3309</v>
      </c>
      <c r="I2122" s="257" t="s">
        <v>744</v>
      </c>
      <c r="J2122" s="257" t="s">
        <v>2749</v>
      </c>
      <c r="K2122" s="212" t="str">
        <f t="shared" si="35"/>
        <v>[시간외] 정보통신 기기류 감지기 적외선감지기 철거(불용)</v>
      </c>
      <c r="L2122" s="244" t="s">
        <v>417</v>
      </c>
      <c r="M2122" s="215"/>
      <c r="N2122" s="216">
        <v>30950</v>
      </c>
      <c r="O2122" s="255"/>
      <c r="P2122" s="255"/>
      <c r="Q2122" s="242" t="s">
        <v>2154</v>
      </c>
      <c r="R2122" s="219">
        <f t="shared" si="34"/>
        <v>15076</v>
      </c>
    </row>
    <row r="2123" spans="1:18">
      <c r="A2123" s="244"/>
      <c r="B2123" s="244">
        <v>20003122</v>
      </c>
      <c r="E2123" s="256" t="s">
        <v>2147</v>
      </c>
      <c r="F2123" s="256" t="s">
        <v>3395</v>
      </c>
      <c r="G2123" s="257" t="s">
        <v>2149</v>
      </c>
      <c r="H2123" s="257" t="s">
        <v>3309</v>
      </c>
      <c r="I2123" s="257" t="s">
        <v>744</v>
      </c>
      <c r="J2123" s="257" t="s">
        <v>2751</v>
      </c>
      <c r="K2123" s="212" t="str">
        <f t="shared" si="35"/>
        <v>[시간외] 정보통신 기기류 감지기 적외선감지기 철거(재사용)</v>
      </c>
      <c r="L2123" s="244" t="s">
        <v>417</v>
      </c>
      <c r="M2123" s="215"/>
      <c r="N2123" s="216">
        <v>49526</v>
      </c>
      <c r="O2123" s="255"/>
      <c r="P2123" s="255"/>
      <c r="Q2123" s="242" t="s">
        <v>2154</v>
      </c>
      <c r="R2123" s="219">
        <f t="shared" si="34"/>
        <v>24126</v>
      </c>
    </row>
    <row r="2124" spans="1:18">
      <c r="A2124" s="244"/>
      <c r="B2124" s="244">
        <v>20003123</v>
      </c>
      <c r="E2124" s="256" t="s">
        <v>2147</v>
      </c>
      <c r="F2124" s="256" t="s">
        <v>3395</v>
      </c>
      <c r="G2124" s="257" t="s">
        <v>2149</v>
      </c>
      <c r="H2124" s="257" t="s">
        <v>3309</v>
      </c>
      <c r="I2124" s="257" t="s">
        <v>744</v>
      </c>
      <c r="J2124" s="257" t="s">
        <v>97</v>
      </c>
      <c r="K2124" s="212" t="str">
        <f t="shared" si="35"/>
        <v>[시간외] 정보통신 기기류 감지기 적외선감지기 이설</v>
      </c>
      <c r="L2124" s="244" t="s">
        <v>417</v>
      </c>
      <c r="M2124" s="215"/>
      <c r="N2124" s="216">
        <v>111437</v>
      </c>
      <c r="O2124" s="255"/>
      <c r="P2124" s="255"/>
      <c r="Q2124" s="242" t="s">
        <v>2154</v>
      </c>
      <c r="R2124" s="219">
        <f t="shared" si="34"/>
        <v>54285</v>
      </c>
    </row>
    <row r="2125" spans="1:18">
      <c r="A2125" s="244"/>
      <c r="B2125" s="244">
        <v>20003124</v>
      </c>
      <c r="E2125" s="256" t="s">
        <v>2147</v>
      </c>
      <c r="F2125" s="256" t="s">
        <v>3395</v>
      </c>
      <c r="G2125" s="257" t="s">
        <v>2149</v>
      </c>
      <c r="H2125" s="257" t="s">
        <v>3309</v>
      </c>
      <c r="I2125" s="257" t="s">
        <v>3310</v>
      </c>
      <c r="J2125" s="257" t="s">
        <v>2152</v>
      </c>
      <c r="K2125" s="212" t="str">
        <f t="shared" si="35"/>
        <v>[시간외] 정보통신 기기류 감지기 자석/열선감지기 신증설</v>
      </c>
      <c r="L2125" s="244" t="s">
        <v>2652</v>
      </c>
      <c r="M2125" s="215"/>
      <c r="N2125" s="216">
        <v>30950</v>
      </c>
      <c r="O2125" s="255"/>
      <c r="P2125" s="255"/>
      <c r="Q2125" s="242" t="s">
        <v>2154</v>
      </c>
      <c r="R2125" s="219">
        <f t="shared" si="34"/>
        <v>15076</v>
      </c>
    </row>
    <row r="2126" spans="1:18">
      <c r="A2126" s="244"/>
      <c r="B2126" s="244">
        <v>20003125</v>
      </c>
      <c r="E2126" s="256" t="s">
        <v>2147</v>
      </c>
      <c r="F2126" s="256" t="s">
        <v>3395</v>
      </c>
      <c r="G2126" s="257" t="s">
        <v>2149</v>
      </c>
      <c r="H2126" s="257" t="s">
        <v>3309</v>
      </c>
      <c r="I2126" s="257" t="s">
        <v>3310</v>
      </c>
      <c r="J2126" s="257" t="s">
        <v>2749</v>
      </c>
      <c r="K2126" s="212" t="str">
        <f t="shared" si="35"/>
        <v>[시간외] 정보통신 기기류 감지기 자석/열선감지기 철거(불용)</v>
      </c>
      <c r="L2126" s="244" t="s">
        <v>2652</v>
      </c>
      <c r="M2126" s="215"/>
      <c r="N2126" s="216">
        <v>15474</v>
      </c>
      <c r="O2126" s="255"/>
      <c r="P2126" s="255"/>
      <c r="Q2126" s="242" t="s">
        <v>2154</v>
      </c>
      <c r="R2126" s="219">
        <f t="shared" si="34"/>
        <v>7538</v>
      </c>
    </row>
    <row r="2127" spans="1:18">
      <c r="A2127" s="244"/>
      <c r="B2127" s="244">
        <v>20003126</v>
      </c>
      <c r="E2127" s="256" t="s">
        <v>2147</v>
      </c>
      <c r="F2127" s="256" t="s">
        <v>3395</v>
      </c>
      <c r="G2127" s="257" t="s">
        <v>2149</v>
      </c>
      <c r="H2127" s="257" t="s">
        <v>3309</v>
      </c>
      <c r="I2127" s="257" t="s">
        <v>3310</v>
      </c>
      <c r="J2127" s="257" t="s">
        <v>2751</v>
      </c>
      <c r="K2127" s="212" t="str">
        <f t="shared" si="35"/>
        <v>[시간외] 정보통신 기기류 감지기 자석/열선감지기 철거(재사용)</v>
      </c>
      <c r="L2127" s="244" t="s">
        <v>2652</v>
      </c>
      <c r="M2127" s="215"/>
      <c r="N2127" s="216">
        <v>24761</v>
      </c>
      <c r="O2127" s="255"/>
      <c r="P2127" s="255"/>
      <c r="Q2127" s="242" t="s">
        <v>2154</v>
      </c>
      <c r="R2127" s="219">
        <f t="shared" si="34"/>
        <v>12062</v>
      </c>
    </row>
    <row r="2128" spans="1:18">
      <c r="A2128" s="244"/>
      <c r="B2128" s="244">
        <v>20003127</v>
      </c>
      <c r="E2128" s="256" t="s">
        <v>2147</v>
      </c>
      <c r="F2128" s="256" t="s">
        <v>3395</v>
      </c>
      <c r="G2128" s="257" t="s">
        <v>2149</v>
      </c>
      <c r="H2128" s="257" t="s">
        <v>3309</v>
      </c>
      <c r="I2128" s="257" t="s">
        <v>3310</v>
      </c>
      <c r="J2128" s="257" t="s">
        <v>97</v>
      </c>
      <c r="K2128" s="212" t="str">
        <f t="shared" si="35"/>
        <v>[시간외] 정보통신 기기류 감지기 자석/열선감지기 이설</v>
      </c>
      <c r="L2128" s="244" t="s">
        <v>2652</v>
      </c>
      <c r="M2128" s="215"/>
      <c r="N2128" s="216">
        <v>55715</v>
      </c>
      <c r="O2128" s="255"/>
      <c r="P2128" s="255"/>
      <c r="Q2128" s="242" t="s">
        <v>2154</v>
      </c>
      <c r="R2128" s="219">
        <f t="shared" si="34"/>
        <v>27141</v>
      </c>
    </row>
    <row r="2129" spans="1:18">
      <c r="A2129" s="244"/>
      <c r="B2129" s="244">
        <v>20003128</v>
      </c>
      <c r="E2129" s="256" t="s">
        <v>2147</v>
      </c>
      <c r="F2129" s="256" t="s">
        <v>3395</v>
      </c>
      <c r="G2129" s="257" t="s">
        <v>2149</v>
      </c>
      <c r="H2129" s="257" t="s">
        <v>3309</v>
      </c>
      <c r="I2129" s="257" t="s">
        <v>3311</v>
      </c>
      <c r="J2129" s="257" t="s">
        <v>2152</v>
      </c>
      <c r="K2129" s="212" t="str">
        <f t="shared" si="35"/>
        <v>[시간외] 정보통신 기기류 감지기 셧터감지기 신증설</v>
      </c>
      <c r="L2129" s="244" t="s">
        <v>2652</v>
      </c>
      <c r="M2129" s="215"/>
      <c r="N2129" s="216">
        <v>39797</v>
      </c>
      <c r="O2129" s="255"/>
      <c r="P2129" s="255"/>
      <c r="Q2129" s="242" t="s">
        <v>2154</v>
      </c>
      <c r="R2129" s="219">
        <f t="shared" si="34"/>
        <v>19386</v>
      </c>
    </row>
    <row r="2130" spans="1:18">
      <c r="A2130" s="244"/>
      <c r="B2130" s="244">
        <v>20003129</v>
      </c>
      <c r="E2130" s="256" t="s">
        <v>2147</v>
      </c>
      <c r="F2130" s="256" t="s">
        <v>3395</v>
      </c>
      <c r="G2130" s="257" t="s">
        <v>2149</v>
      </c>
      <c r="H2130" s="257" t="s">
        <v>3309</v>
      </c>
      <c r="I2130" s="257" t="s">
        <v>3311</v>
      </c>
      <c r="J2130" s="257" t="s">
        <v>2749</v>
      </c>
      <c r="K2130" s="212" t="str">
        <f t="shared" si="35"/>
        <v>[시간외] 정보통신 기기류 감지기 셧터감지기 철거(불용)</v>
      </c>
      <c r="L2130" s="244" t="s">
        <v>2652</v>
      </c>
      <c r="M2130" s="215"/>
      <c r="N2130" s="216">
        <v>19895</v>
      </c>
      <c r="O2130" s="255"/>
      <c r="P2130" s="255"/>
      <c r="Q2130" s="242" t="s">
        <v>2154</v>
      </c>
      <c r="R2130" s="219">
        <f t="shared" si="34"/>
        <v>9691</v>
      </c>
    </row>
    <row r="2131" spans="1:18">
      <c r="A2131" s="244"/>
      <c r="B2131" s="244">
        <v>20003130</v>
      </c>
      <c r="E2131" s="256" t="s">
        <v>2147</v>
      </c>
      <c r="F2131" s="256" t="s">
        <v>3395</v>
      </c>
      <c r="G2131" s="257" t="s">
        <v>2149</v>
      </c>
      <c r="H2131" s="257" t="s">
        <v>3309</v>
      </c>
      <c r="I2131" s="257" t="s">
        <v>3311</v>
      </c>
      <c r="J2131" s="257" t="s">
        <v>2751</v>
      </c>
      <c r="K2131" s="212" t="str">
        <f t="shared" si="35"/>
        <v>[시간외] 정보통신 기기류 감지기 셧터감지기 철거(재사용)</v>
      </c>
      <c r="L2131" s="244" t="s">
        <v>2652</v>
      </c>
      <c r="M2131" s="215"/>
      <c r="N2131" s="216">
        <v>31835</v>
      </c>
      <c r="O2131" s="255"/>
      <c r="P2131" s="255"/>
      <c r="Q2131" s="242" t="s">
        <v>2154</v>
      </c>
      <c r="R2131" s="219">
        <f t="shared" si="34"/>
        <v>15508</v>
      </c>
    </row>
    <row r="2132" spans="1:18">
      <c r="A2132" s="244"/>
      <c r="B2132" s="244">
        <v>20003131</v>
      </c>
      <c r="E2132" s="256" t="s">
        <v>2147</v>
      </c>
      <c r="F2132" s="256" t="s">
        <v>3395</v>
      </c>
      <c r="G2132" s="257" t="s">
        <v>2149</v>
      </c>
      <c r="H2132" s="257" t="s">
        <v>3309</v>
      </c>
      <c r="I2132" s="257" t="s">
        <v>3311</v>
      </c>
      <c r="J2132" s="257" t="s">
        <v>97</v>
      </c>
      <c r="K2132" s="212" t="str">
        <f t="shared" si="35"/>
        <v>[시간외] 정보통신 기기류 감지기 셧터감지기 이설</v>
      </c>
      <c r="L2132" s="244" t="s">
        <v>2652</v>
      </c>
      <c r="M2132" s="215"/>
      <c r="N2132" s="216">
        <v>71639</v>
      </c>
      <c r="O2132" s="255"/>
      <c r="P2132" s="255"/>
      <c r="Q2132" s="242" t="s">
        <v>2154</v>
      </c>
      <c r="R2132" s="219">
        <f t="shared" si="34"/>
        <v>34898</v>
      </c>
    </row>
    <row r="2133" spans="1:18">
      <c r="A2133" s="244"/>
      <c r="B2133" s="244">
        <v>20003132</v>
      </c>
      <c r="E2133" s="256" t="s">
        <v>2147</v>
      </c>
      <c r="F2133" s="256" t="s">
        <v>3395</v>
      </c>
      <c r="G2133" s="257" t="s">
        <v>2149</v>
      </c>
      <c r="H2133" s="257" t="s">
        <v>3309</v>
      </c>
      <c r="I2133" s="257" t="s">
        <v>3312</v>
      </c>
      <c r="J2133" s="257" t="s">
        <v>2152</v>
      </c>
      <c r="K2133" s="212" t="str">
        <f t="shared" si="35"/>
        <v>[시간외] 정보통신 기기류 감지기 E/M Lock 신증설</v>
      </c>
      <c r="L2133" s="244" t="s">
        <v>417</v>
      </c>
      <c r="M2133" s="215"/>
      <c r="N2133" s="216">
        <v>509315</v>
      </c>
      <c r="O2133" s="255"/>
      <c r="P2133" s="255"/>
      <c r="Q2133" s="242" t="s">
        <v>2154</v>
      </c>
      <c r="R2133" s="219">
        <f t="shared" si="34"/>
        <v>248107</v>
      </c>
    </row>
    <row r="2134" spans="1:18">
      <c r="A2134" s="244"/>
      <c r="B2134" s="244">
        <v>20003133</v>
      </c>
      <c r="E2134" s="256" t="s">
        <v>2147</v>
      </c>
      <c r="F2134" s="256" t="s">
        <v>3395</v>
      </c>
      <c r="G2134" s="257" t="s">
        <v>2149</v>
      </c>
      <c r="H2134" s="257" t="s">
        <v>3309</v>
      </c>
      <c r="I2134" s="257" t="s">
        <v>3312</v>
      </c>
      <c r="J2134" s="257" t="s">
        <v>2749</v>
      </c>
      <c r="K2134" s="212" t="str">
        <f t="shared" si="35"/>
        <v>[시간외] 정보통신 기기류 감지기 E/M Lock 철거(불용)</v>
      </c>
      <c r="L2134" s="244" t="s">
        <v>417</v>
      </c>
      <c r="M2134" s="215"/>
      <c r="N2134" s="216">
        <v>152792</v>
      </c>
      <c r="O2134" s="255"/>
      <c r="P2134" s="255"/>
      <c r="Q2134" s="242" t="s">
        <v>2154</v>
      </c>
      <c r="R2134" s="219">
        <f t="shared" si="34"/>
        <v>74431</v>
      </c>
    </row>
    <row r="2135" spans="1:18">
      <c r="A2135" s="244"/>
      <c r="B2135" s="244">
        <v>20003134</v>
      </c>
      <c r="E2135" s="256" t="s">
        <v>2147</v>
      </c>
      <c r="F2135" s="256" t="s">
        <v>3395</v>
      </c>
      <c r="G2135" s="257" t="s">
        <v>2149</v>
      </c>
      <c r="H2135" s="257" t="s">
        <v>3309</v>
      </c>
      <c r="I2135" s="257" t="s">
        <v>3312</v>
      </c>
      <c r="J2135" s="257" t="s">
        <v>2751</v>
      </c>
      <c r="K2135" s="212" t="str">
        <f t="shared" si="35"/>
        <v>[시간외] 정보통신 기기류 감지기 E/M Lock 철거(재사용)</v>
      </c>
      <c r="L2135" s="244" t="s">
        <v>417</v>
      </c>
      <c r="M2135" s="215"/>
      <c r="N2135" s="216">
        <v>407454</v>
      </c>
      <c r="O2135" s="255"/>
      <c r="P2135" s="255"/>
      <c r="Q2135" s="242" t="s">
        <v>2154</v>
      </c>
      <c r="R2135" s="219">
        <f t="shared" si="34"/>
        <v>198487</v>
      </c>
    </row>
    <row r="2136" spans="1:18">
      <c r="A2136" s="244"/>
      <c r="B2136" s="244">
        <v>20003135</v>
      </c>
      <c r="E2136" s="256" t="s">
        <v>2147</v>
      </c>
      <c r="F2136" s="256" t="s">
        <v>3395</v>
      </c>
      <c r="G2136" s="257" t="s">
        <v>2149</v>
      </c>
      <c r="H2136" s="257" t="s">
        <v>3309</v>
      </c>
      <c r="I2136" s="257" t="s">
        <v>3312</v>
      </c>
      <c r="J2136" s="257" t="s">
        <v>97</v>
      </c>
      <c r="K2136" s="212" t="str">
        <f t="shared" si="35"/>
        <v>[시간외] 정보통신 기기류 감지기 E/M Lock 이설</v>
      </c>
      <c r="L2136" s="244" t="s">
        <v>417</v>
      </c>
      <c r="M2136" s="215"/>
      <c r="N2136" s="216">
        <v>916775</v>
      </c>
      <c r="O2136" s="255"/>
      <c r="P2136" s="255"/>
      <c r="Q2136" s="242" t="s">
        <v>2154</v>
      </c>
      <c r="R2136" s="219">
        <f t="shared" si="34"/>
        <v>446597</v>
      </c>
    </row>
    <row r="2137" spans="1:18">
      <c r="A2137" s="244"/>
      <c r="B2137" s="244">
        <v>20003136</v>
      </c>
      <c r="E2137" s="256" t="s">
        <v>2147</v>
      </c>
      <c r="F2137" s="256" t="s">
        <v>3395</v>
      </c>
      <c r="G2137" s="257" t="s">
        <v>2504</v>
      </c>
      <c r="H2137" s="257" t="s">
        <v>2488</v>
      </c>
      <c r="I2137" s="257" t="s">
        <v>2489</v>
      </c>
      <c r="J2137" s="257" t="s">
        <v>3313</v>
      </c>
      <c r="K2137" s="212" t="str">
        <f t="shared" si="35"/>
        <v>[시간외] 배전자동화 케이블 및 콘넥터류 케이블 광점퍼코드(1본) 신증설 2열 동시설치</v>
      </c>
      <c r="L2137" s="244" t="s">
        <v>2355</v>
      </c>
      <c r="M2137" s="215"/>
      <c r="N2137" s="216">
        <v>14156</v>
      </c>
      <c r="O2137" s="255"/>
      <c r="P2137" s="255"/>
      <c r="Q2137" s="242" t="s">
        <v>2340</v>
      </c>
      <c r="R2137" s="219">
        <f t="shared" si="34"/>
        <v>5746</v>
      </c>
    </row>
    <row r="2138" spans="1:18">
      <c r="A2138" s="244"/>
      <c r="B2138" s="244">
        <v>20003137</v>
      </c>
      <c r="E2138" s="256" t="s">
        <v>2147</v>
      </c>
      <c r="F2138" s="256" t="s">
        <v>3395</v>
      </c>
      <c r="G2138" s="257" t="s">
        <v>2504</v>
      </c>
      <c r="H2138" s="257" t="s">
        <v>2488</v>
      </c>
      <c r="I2138" s="257" t="s">
        <v>2489</v>
      </c>
      <c r="J2138" s="257" t="s">
        <v>3314</v>
      </c>
      <c r="K2138" s="212" t="str">
        <f t="shared" si="35"/>
        <v>[시간외] 배전자동화 케이블 및 콘넥터류 케이블 광점퍼코드(1본) 신증설 3열 동시설치</v>
      </c>
      <c r="L2138" s="244" t="s">
        <v>2355</v>
      </c>
      <c r="M2138" s="215"/>
      <c r="N2138" s="216">
        <v>20448</v>
      </c>
      <c r="O2138" s="255"/>
      <c r="P2138" s="255"/>
      <c r="Q2138" s="242" t="s">
        <v>2340</v>
      </c>
      <c r="R2138" s="219">
        <f t="shared" si="34"/>
        <v>8300</v>
      </c>
    </row>
    <row r="2139" spans="1:18">
      <c r="A2139" s="244"/>
      <c r="B2139" s="244">
        <v>20003138</v>
      </c>
      <c r="E2139" s="256" t="s">
        <v>2147</v>
      </c>
      <c r="F2139" s="256" t="s">
        <v>3395</v>
      </c>
      <c r="G2139" s="257" t="s">
        <v>2504</v>
      </c>
      <c r="H2139" s="257" t="s">
        <v>2488</v>
      </c>
      <c r="I2139" s="257" t="s">
        <v>2489</v>
      </c>
      <c r="J2139" s="257" t="s">
        <v>3315</v>
      </c>
      <c r="K2139" s="212" t="str">
        <f t="shared" si="35"/>
        <v>[시간외] 배전자동화 케이블 및 콘넥터류 케이블 광점퍼코드(1본) 신증설 4열 동시설치</v>
      </c>
      <c r="L2139" s="244" t="s">
        <v>2355</v>
      </c>
      <c r="M2139" s="215"/>
      <c r="N2139" s="216">
        <v>26739</v>
      </c>
      <c r="O2139" s="255"/>
      <c r="P2139" s="255"/>
      <c r="Q2139" s="242" t="s">
        <v>2340</v>
      </c>
      <c r="R2139" s="219">
        <f t="shared" si="34"/>
        <v>10854</v>
      </c>
    </row>
    <row r="2140" spans="1:18">
      <c r="A2140" s="244"/>
      <c r="B2140" s="244">
        <v>20003139</v>
      </c>
      <c r="E2140" s="256" t="s">
        <v>2147</v>
      </c>
      <c r="F2140" s="256" t="s">
        <v>3395</v>
      </c>
      <c r="G2140" s="257" t="s">
        <v>2504</v>
      </c>
      <c r="H2140" s="257" t="s">
        <v>2488</v>
      </c>
      <c r="I2140" s="257" t="s">
        <v>2489</v>
      </c>
      <c r="J2140" s="257" t="s">
        <v>3316</v>
      </c>
      <c r="K2140" s="212" t="str">
        <f t="shared" si="35"/>
        <v>[시간외] 배전자동화 케이블 및 콘넥터류 케이블 광점퍼코드(1본) 철거(불용) 2열 동시철거</v>
      </c>
      <c r="L2140" s="244" t="s">
        <v>2355</v>
      </c>
      <c r="M2140" s="215"/>
      <c r="N2140" s="216">
        <v>4242</v>
      </c>
      <c r="O2140" s="255"/>
      <c r="P2140" s="255"/>
      <c r="Q2140" s="242" t="s">
        <v>2340</v>
      </c>
      <c r="R2140" s="219">
        <f t="shared" si="34"/>
        <v>1722</v>
      </c>
    </row>
    <row r="2141" spans="1:18">
      <c r="A2141" s="244"/>
      <c r="B2141" s="244">
        <v>20003140</v>
      </c>
      <c r="E2141" s="256" t="s">
        <v>2147</v>
      </c>
      <c r="F2141" s="256" t="s">
        <v>3395</v>
      </c>
      <c r="G2141" s="257" t="s">
        <v>2504</v>
      </c>
      <c r="H2141" s="257" t="s">
        <v>2488</v>
      </c>
      <c r="I2141" s="257" t="s">
        <v>2489</v>
      </c>
      <c r="J2141" s="257" t="s">
        <v>3316</v>
      </c>
      <c r="K2141" s="212" t="str">
        <f t="shared" si="35"/>
        <v>[시간외] 배전자동화 케이블 및 콘넥터류 케이블 광점퍼코드(1본) 철거(불용) 2열 동시철거</v>
      </c>
      <c r="L2141" s="244" t="s">
        <v>2355</v>
      </c>
      <c r="M2141" s="215"/>
      <c r="N2141" s="216">
        <v>6128</v>
      </c>
      <c r="O2141" s="255"/>
      <c r="P2141" s="255"/>
      <c r="Q2141" s="242" t="s">
        <v>2340</v>
      </c>
      <c r="R2141" s="219">
        <f t="shared" si="34"/>
        <v>2487</v>
      </c>
    </row>
    <row r="2142" spans="1:18">
      <c r="A2142" s="244"/>
      <c r="B2142" s="244">
        <v>20003141</v>
      </c>
      <c r="E2142" s="256" t="s">
        <v>2147</v>
      </c>
      <c r="F2142" s="256" t="s">
        <v>3395</v>
      </c>
      <c r="G2142" s="257" t="s">
        <v>2504</v>
      </c>
      <c r="H2142" s="257" t="s">
        <v>2488</v>
      </c>
      <c r="I2142" s="257" t="s">
        <v>2489</v>
      </c>
      <c r="J2142" s="257" t="s">
        <v>3316</v>
      </c>
      <c r="K2142" s="212" t="str">
        <f t="shared" si="35"/>
        <v>[시간외] 배전자동화 케이블 및 콘넥터류 케이블 광점퍼코드(1본) 철거(불용) 2열 동시철거</v>
      </c>
      <c r="L2142" s="244" t="s">
        <v>2355</v>
      </c>
      <c r="M2142" s="215"/>
      <c r="N2142" s="216">
        <v>8012</v>
      </c>
      <c r="O2142" s="255"/>
      <c r="P2142" s="255"/>
      <c r="Q2142" s="242" t="s">
        <v>2340</v>
      </c>
      <c r="R2142" s="219">
        <f t="shared" si="34"/>
        <v>3252</v>
      </c>
    </row>
    <row r="2143" spans="1:18">
      <c r="A2143" s="208"/>
      <c r="B2143" s="209"/>
      <c r="C2143" s="89"/>
      <c r="D2143" s="89"/>
      <c r="E2143" s="258" t="s">
        <v>3396</v>
      </c>
      <c r="F2143" s="258" t="s">
        <v>3397</v>
      </c>
      <c r="G2143" s="89" t="s">
        <v>2149</v>
      </c>
      <c r="H2143" s="89" t="s">
        <v>3398</v>
      </c>
      <c r="I2143" s="89" t="s">
        <v>3399</v>
      </c>
      <c r="J2143" s="89" t="s">
        <v>3400</v>
      </c>
      <c r="K2143" s="89" t="s">
        <v>3401</v>
      </c>
      <c r="L2143" s="259" t="s">
        <v>173</v>
      </c>
      <c r="M2143" s="215"/>
      <c r="N2143" s="260">
        <f>INT(67713*95.0676%)</f>
        <v>64373</v>
      </c>
      <c r="O2143" s="255"/>
      <c r="P2143" s="255"/>
      <c r="Q2143" s="242" t="s">
        <v>2154</v>
      </c>
      <c r="R2143" s="219">
        <f t="shared" si="34"/>
        <v>31358</v>
      </c>
    </row>
    <row r="2144" spans="1:18">
      <c r="A2144" s="208"/>
      <c r="B2144" s="209"/>
      <c r="C2144" s="89"/>
      <c r="D2144" s="89"/>
      <c r="E2144" s="258" t="s">
        <v>3396</v>
      </c>
      <c r="F2144" s="258" t="s">
        <v>3397</v>
      </c>
      <c r="G2144" s="89" t="s">
        <v>2149</v>
      </c>
      <c r="H2144" s="89" t="s">
        <v>2150</v>
      </c>
      <c r="I2144" s="89" t="s">
        <v>3402</v>
      </c>
      <c r="J2144" s="89" t="s">
        <v>3400</v>
      </c>
      <c r="K2144" s="89" t="s">
        <v>3403</v>
      </c>
      <c r="L2144" s="259" t="s">
        <v>173</v>
      </c>
      <c r="M2144" s="215"/>
      <c r="N2144" s="260">
        <f>INT(9125*95.0676%)</f>
        <v>8674</v>
      </c>
      <c r="O2144" s="255"/>
      <c r="P2144" s="255"/>
      <c r="Q2144" s="242" t="s">
        <v>2154</v>
      </c>
      <c r="R2144" s="219">
        <f t="shared" si="34"/>
        <v>4225</v>
      </c>
    </row>
    <row r="2145" spans="1:18">
      <c r="A2145" s="208"/>
      <c r="B2145" s="209"/>
      <c r="C2145" s="89"/>
      <c r="D2145" s="89"/>
      <c r="E2145" s="258" t="s">
        <v>3396</v>
      </c>
      <c r="F2145" s="258" t="s">
        <v>3397</v>
      </c>
      <c r="G2145" s="89" t="s">
        <v>2149</v>
      </c>
      <c r="H2145" s="89" t="s">
        <v>2150</v>
      </c>
      <c r="I2145" s="89" t="s">
        <v>3404</v>
      </c>
      <c r="J2145" s="89" t="s">
        <v>3400</v>
      </c>
      <c r="K2145" s="89" t="s">
        <v>3405</v>
      </c>
      <c r="L2145" s="259" t="s">
        <v>173</v>
      </c>
      <c r="M2145" s="215"/>
      <c r="N2145" s="260">
        <f>INT(18280*95.0676%)</f>
        <v>17378</v>
      </c>
      <c r="O2145" s="255"/>
      <c r="P2145" s="255"/>
      <c r="Q2145" s="242" t="s">
        <v>2154</v>
      </c>
      <c r="R2145" s="219">
        <f t="shared" si="34"/>
        <v>8465</v>
      </c>
    </row>
    <row r="2146" spans="1:18">
      <c r="A2146" s="208"/>
      <c r="B2146" s="209"/>
      <c r="C2146" s="89"/>
      <c r="D2146" s="89"/>
      <c r="E2146" s="258" t="s">
        <v>3396</v>
      </c>
      <c r="F2146" s="258" t="s">
        <v>3397</v>
      </c>
      <c r="G2146" s="89" t="s">
        <v>2149</v>
      </c>
      <c r="H2146" s="89" t="s">
        <v>3406</v>
      </c>
      <c r="I2146" s="89" t="s">
        <v>3407</v>
      </c>
      <c r="J2146" s="89" t="s">
        <v>3400</v>
      </c>
      <c r="K2146" s="89" t="s">
        <v>3408</v>
      </c>
      <c r="L2146" s="259" t="s">
        <v>173</v>
      </c>
      <c r="M2146" s="215"/>
      <c r="N2146" s="260">
        <f>INT(67713*95.0676%)</f>
        <v>64373</v>
      </c>
      <c r="O2146" s="255"/>
      <c r="P2146" s="255"/>
      <c r="Q2146" s="242" t="s">
        <v>2154</v>
      </c>
      <c r="R2146" s="219">
        <f t="shared" si="34"/>
        <v>31358</v>
      </c>
    </row>
    <row r="2147" spans="1:18">
      <c r="A2147" s="208"/>
      <c r="B2147" s="209"/>
      <c r="C2147" s="89"/>
      <c r="D2147" s="89"/>
      <c r="E2147" s="258" t="s">
        <v>3396</v>
      </c>
      <c r="F2147" s="258" t="s">
        <v>3397</v>
      </c>
      <c r="G2147" s="89" t="s">
        <v>2149</v>
      </c>
      <c r="H2147" s="89" t="s">
        <v>3406</v>
      </c>
      <c r="I2147" s="89" t="s">
        <v>3409</v>
      </c>
      <c r="J2147" s="89" t="s">
        <v>3400</v>
      </c>
      <c r="K2147" s="89" t="s">
        <v>3410</v>
      </c>
      <c r="L2147" s="259" t="s">
        <v>173</v>
      </c>
      <c r="M2147" s="215"/>
      <c r="N2147" s="260">
        <f>INT(67713*95.0676%)</f>
        <v>64373</v>
      </c>
      <c r="O2147" s="255"/>
      <c r="P2147" s="255"/>
      <c r="Q2147" s="242" t="s">
        <v>2154</v>
      </c>
      <c r="R2147" s="219">
        <f t="shared" si="34"/>
        <v>31358</v>
      </c>
    </row>
    <row r="2148" spans="1:18">
      <c r="A2148" s="208"/>
      <c r="B2148" s="209"/>
      <c r="C2148" s="89"/>
      <c r="D2148" s="89"/>
      <c r="E2148" s="258" t="s">
        <v>3396</v>
      </c>
      <c r="F2148" s="258" t="s">
        <v>3397</v>
      </c>
      <c r="G2148" s="89" t="s">
        <v>2149</v>
      </c>
      <c r="H2148" s="89" t="s">
        <v>3411</v>
      </c>
      <c r="I2148" s="89" t="s">
        <v>3412</v>
      </c>
      <c r="J2148" s="89" t="s">
        <v>3400</v>
      </c>
      <c r="K2148" s="89" t="s">
        <v>3413</v>
      </c>
      <c r="L2148" s="259" t="s">
        <v>173</v>
      </c>
      <c r="M2148" s="215"/>
      <c r="N2148" s="260">
        <f>INT(86180*95.0676%)</f>
        <v>81929</v>
      </c>
      <c r="O2148" s="255"/>
      <c r="P2148" s="255"/>
      <c r="Q2148" s="242" t="s">
        <v>2154</v>
      </c>
      <c r="R2148" s="219">
        <f t="shared" si="34"/>
        <v>39910</v>
      </c>
    </row>
    <row r="2149" spans="1:18">
      <c r="A2149" s="208"/>
      <c r="B2149" s="209"/>
      <c r="C2149" s="89"/>
      <c r="D2149" s="89"/>
      <c r="E2149" s="258" t="s">
        <v>3396</v>
      </c>
      <c r="F2149" s="258" t="s">
        <v>3397</v>
      </c>
      <c r="G2149" s="89" t="s">
        <v>2149</v>
      </c>
      <c r="H2149" s="89" t="s">
        <v>3411</v>
      </c>
      <c r="I2149" s="89" t="s">
        <v>3414</v>
      </c>
      <c r="J2149" s="89" t="s">
        <v>3400</v>
      </c>
      <c r="K2149" s="89" t="s">
        <v>3415</v>
      </c>
      <c r="L2149" s="259" t="s">
        <v>173</v>
      </c>
      <c r="M2149" s="215"/>
      <c r="N2149" s="260">
        <f>INT(86180*95.0676%)</f>
        <v>81929</v>
      </c>
      <c r="O2149" s="255"/>
      <c r="P2149" s="255"/>
      <c r="Q2149" s="242" t="s">
        <v>2154</v>
      </c>
      <c r="R2149" s="219">
        <f t="shared" si="34"/>
        <v>39910</v>
      </c>
    </row>
    <row r="2150" spans="1:18">
      <c r="A2150" s="208"/>
      <c r="B2150" s="209"/>
      <c r="C2150" s="89"/>
      <c r="D2150" s="89"/>
      <c r="E2150" s="261" t="s">
        <v>3396</v>
      </c>
      <c r="F2150" s="261" t="s">
        <v>3416</v>
      </c>
      <c r="G2150" s="89" t="s">
        <v>2149</v>
      </c>
      <c r="H2150" s="89" t="s">
        <v>3398</v>
      </c>
      <c r="I2150" s="89" t="s">
        <v>3399</v>
      </c>
      <c r="J2150" s="89" t="s">
        <v>3400</v>
      </c>
      <c r="K2150" s="89" t="s">
        <v>3417</v>
      </c>
      <c r="L2150" s="259" t="s">
        <v>173</v>
      </c>
      <c r="M2150" s="215"/>
      <c r="N2150" s="260">
        <f>INT(101569*95.0676%)</f>
        <v>96559</v>
      </c>
      <c r="O2150" s="255"/>
      <c r="P2150" s="255"/>
      <c r="Q2150" s="242" t="s">
        <v>2154</v>
      </c>
      <c r="R2150" s="219">
        <f t="shared" si="34"/>
        <v>47037</v>
      </c>
    </row>
    <row r="2151" spans="1:18">
      <c r="A2151" s="208"/>
      <c r="B2151" s="209"/>
      <c r="C2151" s="89"/>
      <c r="D2151" s="89"/>
      <c r="E2151" s="261" t="s">
        <v>3396</v>
      </c>
      <c r="F2151" s="261" t="s">
        <v>3416</v>
      </c>
      <c r="G2151" s="89" t="s">
        <v>2149</v>
      </c>
      <c r="H2151" s="89" t="s">
        <v>2150</v>
      </c>
      <c r="I2151" s="89" t="s">
        <v>3402</v>
      </c>
      <c r="J2151" s="89" t="s">
        <v>3400</v>
      </c>
      <c r="K2151" s="89" t="s">
        <v>3418</v>
      </c>
      <c r="L2151" s="259" t="s">
        <v>173</v>
      </c>
      <c r="M2151" s="215"/>
      <c r="N2151" s="260">
        <f>INT(13687*95.0676%)</f>
        <v>13011</v>
      </c>
      <c r="O2151" s="255"/>
      <c r="P2151" s="255"/>
      <c r="Q2151" s="242" t="s">
        <v>2154</v>
      </c>
      <c r="R2151" s="219">
        <f t="shared" si="34"/>
        <v>6338</v>
      </c>
    </row>
    <row r="2152" spans="1:18">
      <c r="A2152" s="208"/>
      <c r="B2152" s="209"/>
      <c r="C2152" s="89"/>
      <c r="D2152" s="89"/>
      <c r="E2152" s="261" t="s">
        <v>3396</v>
      </c>
      <c r="F2152" s="261" t="s">
        <v>3416</v>
      </c>
      <c r="G2152" s="89" t="s">
        <v>2149</v>
      </c>
      <c r="H2152" s="89" t="s">
        <v>2150</v>
      </c>
      <c r="I2152" s="89" t="s">
        <v>3404</v>
      </c>
      <c r="J2152" s="89" t="s">
        <v>3400</v>
      </c>
      <c r="K2152" s="89" t="s">
        <v>3419</v>
      </c>
      <c r="L2152" s="259" t="s">
        <v>173</v>
      </c>
      <c r="M2152" s="262"/>
      <c r="N2152" s="260">
        <f>INT(27420*95.0676%)</f>
        <v>26067</v>
      </c>
      <c r="O2152" s="255"/>
      <c r="P2152" s="255"/>
      <c r="Q2152" s="242" t="s">
        <v>2154</v>
      </c>
      <c r="R2152" s="219">
        <f t="shared" si="34"/>
        <v>12698</v>
      </c>
    </row>
    <row r="2153" spans="1:18">
      <c r="A2153" s="208"/>
      <c r="B2153" s="209"/>
      <c r="C2153" s="89"/>
      <c r="D2153" s="89"/>
      <c r="E2153" s="261" t="s">
        <v>3396</v>
      </c>
      <c r="F2153" s="261" t="s">
        <v>3416</v>
      </c>
      <c r="G2153" s="89" t="s">
        <v>2149</v>
      </c>
      <c r="H2153" s="89" t="s">
        <v>3406</v>
      </c>
      <c r="I2153" s="89" t="s">
        <v>3407</v>
      </c>
      <c r="J2153" s="89" t="s">
        <v>3400</v>
      </c>
      <c r="K2153" s="89" t="s">
        <v>3420</v>
      </c>
      <c r="L2153" s="259" t="s">
        <v>173</v>
      </c>
      <c r="M2153" s="262"/>
      <c r="N2153" s="260">
        <f>INT(101569*95.0676%)</f>
        <v>96559</v>
      </c>
      <c r="O2153" s="255"/>
      <c r="P2153" s="255"/>
      <c r="Q2153" s="242" t="s">
        <v>2154</v>
      </c>
      <c r="R2153" s="219">
        <f t="shared" si="34"/>
        <v>47037</v>
      </c>
    </row>
    <row r="2154" spans="1:18">
      <c r="A2154" s="208"/>
      <c r="B2154" s="209"/>
      <c r="C2154" s="89"/>
      <c r="D2154" s="89"/>
      <c r="E2154" s="261" t="s">
        <v>3396</v>
      </c>
      <c r="F2154" s="261" t="s">
        <v>3416</v>
      </c>
      <c r="G2154" s="89" t="s">
        <v>2149</v>
      </c>
      <c r="H2154" s="89" t="s">
        <v>3406</v>
      </c>
      <c r="I2154" s="89" t="s">
        <v>3409</v>
      </c>
      <c r="J2154" s="89" t="s">
        <v>3400</v>
      </c>
      <c r="K2154" s="89" t="s">
        <v>3421</v>
      </c>
      <c r="L2154" s="259" t="s">
        <v>173</v>
      </c>
      <c r="M2154" s="262"/>
      <c r="N2154" s="260">
        <f>INT(101569*95.0676%)</f>
        <v>96559</v>
      </c>
      <c r="O2154" s="255"/>
      <c r="P2154" s="255"/>
      <c r="Q2154" s="242" t="s">
        <v>2154</v>
      </c>
      <c r="R2154" s="219">
        <f t="shared" si="34"/>
        <v>47037</v>
      </c>
    </row>
    <row r="2155" spans="1:18">
      <c r="A2155" s="208"/>
      <c r="B2155" s="209"/>
      <c r="C2155" s="89"/>
      <c r="D2155" s="89"/>
      <c r="E2155" s="261" t="s">
        <v>3396</v>
      </c>
      <c r="F2155" s="261" t="s">
        <v>3416</v>
      </c>
      <c r="G2155" s="89" t="s">
        <v>2149</v>
      </c>
      <c r="H2155" s="89" t="s">
        <v>3411</v>
      </c>
      <c r="I2155" s="89" t="s">
        <v>3412</v>
      </c>
      <c r="J2155" s="89" t="s">
        <v>3400</v>
      </c>
      <c r="K2155" s="89" t="s">
        <v>3422</v>
      </c>
      <c r="L2155" s="259" t="s">
        <v>173</v>
      </c>
      <c r="M2155" s="262"/>
      <c r="N2155" s="260">
        <f>INT(129270*95.0676%)</f>
        <v>122893</v>
      </c>
      <c r="O2155" s="255"/>
      <c r="P2155" s="255"/>
      <c r="Q2155" s="242" t="s">
        <v>2154</v>
      </c>
      <c r="R2155" s="219">
        <f t="shared" si="34"/>
        <v>59866</v>
      </c>
    </row>
    <row r="2156" spans="1:18">
      <c r="A2156" s="208"/>
      <c r="B2156" s="209"/>
      <c r="C2156" s="89"/>
      <c r="D2156" s="89"/>
      <c r="E2156" s="261" t="s">
        <v>3396</v>
      </c>
      <c r="F2156" s="261" t="s">
        <v>3416</v>
      </c>
      <c r="G2156" s="89" t="s">
        <v>2149</v>
      </c>
      <c r="H2156" s="89" t="s">
        <v>3411</v>
      </c>
      <c r="I2156" s="89" t="s">
        <v>3414</v>
      </c>
      <c r="J2156" s="89" t="s">
        <v>3400</v>
      </c>
      <c r="K2156" s="89" t="s">
        <v>3423</v>
      </c>
      <c r="L2156" s="259" t="s">
        <v>173</v>
      </c>
      <c r="M2156" s="262"/>
      <c r="N2156" s="260">
        <f>INT(129270*95.0676%)</f>
        <v>122893</v>
      </c>
      <c r="O2156" s="255"/>
      <c r="P2156" s="255"/>
      <c r="Q2156" s="242" t="s">
        <v>2154</v>
      </c>
      <c r="R2156" s="219">
        <f t="shared" si="34"/>
        <v>59866</v>
      </c>
    </row>
    <row r="2157" spans="1:18">
      <c r="N2157" s="263"/>
      <c r="O2157" s="263"/>
      <c r="P2157" s="263"/>
      <c r="Q2157" s="264"/>
    </row>
    <row r="2158" spans="1:18">
      <c r="N2158" s="263"/>
      <c r="O2158" s="263"/>
      <c r="P2158" s="263"/>
      <c r="Q2158" s="264"/>
    </row>
    <row r="2159" spans="1:18">
      <c r="N2159" s="263"/>
      <c r="O2159" s="263"/>
      <c r="P2159" s="263"/>
      <c r="Q2159" s="264"/>
    </row>
    <row r="2160" spans="1:18">
      <c r="N2160" s="263"/>
      <c r="O2160" s="263"/>
      <c r="P2160" s="263"/>
      <c r="Q2160" s="264"/>
    </row>
    <row r="2161" spans="14:17">
      <c r="N2161" s="263"/>
      <c r="O2161" s="263"/>
      <c r="P2161" s="263"/>
      <c r="Q2161" s="264"/>
    </row>
    <row r="2162" spans="14:17">
      <c r="N2162" s="263"/>
      <c r="O2162" s="263"/>
      <c r="P2162" s="263"/>
      <c r="Q2162" s="264"/>
    </row>
    <row r="2163" spans="14:17">
      <c r="N2163" s="263"/>
      <c r="O2163" s="263"/>
      <c r="P2163" s="263"/>
      <c r="Q2163" s="264"/>
    </row>
    <row r="2164" spans="14:17">
      <c r="N2164" s="263"/>
      <c r="O2164" s="263"/>
      <c r="P2164" s="263"/>
      <c r="Q2164" s="264"/>
    </row>
    <row r="2165" spans="14:17">
      <c r="N2165" s="263"/>
      <c r="O2165" s="263"/>
      <c r="P2165" s="263"/>
      <c r="Q2165" s="264"/>
    </row>
    <row r="2166" spans="14:17">
      <c r="N2166" s="263"/>
      <c r="O2166" s="263"/>
      <c r="P2166" s="263"/>
      <c r="Q2166" s="264"/>
    </row>
    <row r="2167" spans="14:17">
      <c r="N2167" s="263"/>
      <c r="O2167" s="263"/>
      <c r="P2167" s="263"/>
      <c r="Q2167" s="264"/>
    </row>
    <row r="2168" spans="14:17">
      <c r="N2168" s="263"/>
      <c r="O2168" s="263"/>
      <c r="P2168" s="263"/>
      <c r="Q2168" s="264"/>
    </row>
    <row r="2169" spans="14:17">
      <c r="N2169" s="263"/>
      <c r="O2169" s="263"/>
      <c r="P2169" s="263"/>
      <c r="Q2169" s="264"/>
    </row>
    <row r="2170" spans="14:17">
      <c r="N2170" s="263"/>
      <c r="O2170" s="263"/>
      <c r="P2170" s="263"/>
      <c r="Q2170" s="264"/>
    </row>
    <row r="2171" spans="14:17">
      <c r="N2171" s="263"/>
      <c r="O2171" s="263"/>
      <c r="P2171" s="263"/>
      <c r="Q2171" s="264"/>
    </row>
    <row r="2172" spans="14:17">
      <c r="N2172" s="263"/>
      <c r="O2172" s="263"/>
      <c r="P2172" s="263"/>
      <c r="Q2172" s="264"/>
    </row>
    <row r="2173" spans="14:17">
      <c r="N2173" s="263"/>
      <c r="O2173" s="263"/>
      <c r="P2173" s="263"/>
      <c r="Q2173" s="264"/>
    </row>
    <row r="2174" spans="14:17">
      <c r="N2174" s="263"/>
      <c r="O2174" s="263"/>
      <c r="P2174" s="263"/>
      <c r="Q2174" s="264"/>
    </row>
    <row r="2175" spans="14:17">
      <c r="N2175" s="263"/>
      <c r="O2175" s="263"/>
      <c r="P2175" s="263"/>
      <c r="Q2175" s="264"/>
    </row>
    <row r="2176" spans="14:17">
      <c r="N2176" s="263"/>
      <c r="O2176" s="263"/>
      <c r="P2176" s="263"/>
      <c r="Q2176" s="264"/>
    </row>
    <row r="2177" spans="14:17">
      <c r="N2177" s="263"/>
      <c r="O2177" s="263"/>
      <c r="P2177" s="263"/>
      <c r="Q2177" s="264"/>
    </row>
    <row r="2178" spans="14:17">
      <c r="N2178" s="263"/>
      <c r="O2178" s="263"/>
      <c r="P2178" s="263"/>
      <c r="Q2178" s="264"/>
    </row>
    <row r="2179" spans="14:17">
      <c r="N2179" s="263"/>
      <c r="O2179" s="263"/>
      <c r="P2179" s="263"/>
      <c r="Q2179" s="264"/>
    </row>
    <row r="2180" spans="14:17">
      <c r="N2180" s="263"/>
      <c r="O2180" s="263"/>
      <c r="P2180" s="263"/>
      <c r="Q2180" s="264"/>
    </row>
    <row r="2181" spans="14:17">
      <c r="N2181" s="263"/>
      <c r="O2181" s="263"/>
      <c r="P2181" s="263"/>
      <c r="Q2181" s="264"/>
    </row>
    <row r="2182" spans="14:17">
      <c r="N2182" s="263"/>
      <c r="O2182" s="263"/>
      <c r="P2182" s="263"/>
      <c r="Q2182" s="264"/>
    </row>
    <row r="2183" spans="14:17">
      <c r="N2183" s="263"/>
      <c r="O2183" s="263"/>
      <c r="P2183" s="263"/>
      <c r="Q2183" s="264"/>
    </row>
    <row r="2184" spans="14:17">
      <c r="N2184" s="263"/>
      <c r="O2184" s="263"/>
      <c r="P2184" s="263"/>
      <c r="Q2184" s="264"/>
    </row>
    <row r="2185" spans="14:17">
      <c r="N2185" s="263"/>
      <c r="O2185" s="263"/>
      <c r="P2185" s="263"/>
      <c r="Q2185" s="264"/>
    </row>
    <row r="2186" spans="14:17">
      <c r="N2186" s="263"/>
      <c r="O2186" s="263"/>
      <c r="P2186" s="263"/>
      <c r="Q2186" s="264"/>
    </row>
    <row r="2187" spans="14:17">
      <c r="N2187" s="263"/>
      <c r="O2187" s="263"/>
      <c r="P2187" s="263"/>
      <c r="Q2187" s="264"/>
    </row>
    <row r="2188" spans="14:17">
      <c r="N2188" s="263"/>
      <c r="O2188" s="263"/>
      <c r="P2188" s="263"/>
      <c r="Q2188" s="264"/>
    </row>
    <row r="2189" spans="14:17">
      <c r="N2189" s="263"/>
      <c r="O2189" s="263"/>
      <c r="P2189" s="263"/>
      <c r="Q2189" s="264"/>
    </row>
    <row r="2190" spans="14:17">
      <c r="N2190" s="263"/>
      <c r="O2190" s="263"/>
      <c r="P2190" s="263"/>
      <c r="Q2190" s="264"/>
    </row>
    <row r="2191" spans="14:17">
      <c r="N2191" s="263"/>
      <c r="O2191" s="263"/>
      <c r="P2191" s="263"/>
      <c r="Q2191" s="264"/>
    </row>
    <row r="2192" spans="14:17">
      <c r="N2192" s="263"/>
      <c r="O2192" s="263"/>
      <c r="P2192" s="263"/>
      <c r="Q2192" s="264"/>
    </row>
  </sheetData>
  <autoFilter ref="A1:T1"/>
  <phoneticPr fontId="2" type="noConversion"/>
  <pageMargins left="0.75" right="0.75" top="1" bottom="1" header="0.5" footer="0.5"/>
  <pageSetup paperSize="9" scale="2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view="pageBreakPreview" topLeftCell="A16" zoomScale="85" zoomScaleNormal="100" zoomScaleSheetLayoutView="85" workbookViewId="0">
      <selection activeCell="B18" sqref="B18"/>
    </sheetView>
  </sheetViews>
  <sheetFormatPr defaultColWidth="12.625" defaultRowHeight="16.5"/>
  <cols>
    <col min="1" max="2" width="25.625" style="96" customWidth="1"/>
    <col min="3" max="3" width="25.625" style="96" hidden="1" customWidth="1"/>
    <col min="4" max="4" width="25.625" style="96" customWidth="1"/>
    <col min="5" max="16384" width="12.625" style="96"/>
  </cols>
  <sheetData>
    <row r="1" spans="1:4" s="265" customFormat="1" ht="38.25">
      <c r="A1" s="430" t="s">
        <v>3424</v>
      </c>
      <c r="B1" s="430"/>
      <c r="C1" s="430"/>
      <c r="D1" s="430"/>
    </row>
    <row r="2" spans="1:4" ht="9.9499999999999993" customHeight="1"/>
    <row r="3" spans="1:4" ht="24.95" customHeight="1">
      <c r="A3" s="431" t="s">
        <v>3425</v>
      </c>
      <c r="B3" s="431"/>
      <c r="C3" s="431" t="s">
        <v>3426</v>
      </c>
      <c r="D3" s="431" t="s">
        <v>3427</v>
      </c>
    </row>
    <row r="4" spans="1:4" ht="24.95" customHeight="1">
      <c r="A4" s="266" t="s">
        <v>3428</v>
      </c>
      <c r="B4" s="266" t="s">
        <v>3429</v>
      </c>
      <c r="C4" s="431"/>
      <c r="D4" s="431"/>
    </row>
    <row r="5" spans="1:4" ht="24.95" customHeight="1">
      <c r="A5" s="267">
        <v>1001</v>
      </c>
      <c r="B5" s="267" t="s">
        <v>3430</v>
      </c>
      <c r="C5" s="268">
        <v>174074</v>
      </c>
      <c r="D5" s="268">
        <v>159003</v>
      </c>
    </row>
    <row r="6" spans="1:4" ht="24.95" customHeight="1">
      <c r="A6" s="267">
        <v>1002</v>
      </c>
      <c r="B6" s="267" t="s">
        <v>109</v>
      </c>
      <c r="C6" s="268">
        <v>138989</v>
      </c>
      <c r="D6" s="268">
        <v>130264</v>
      </c>
    </row>
    <row r="7" spans="1:4" ht="24.95" customHeight="1">
      <c r="A7" s="267">
        <v>1003</v>
      </c>
      <c r="B7" s="267" t="s">
        <v>3431</v>
      </c>
      <c r="C7" s="268">
        <v>167926</v>
      </c>
      <c r="D7" s="268">
        <v>155599</v>
      </c>
    </row>
    <row r="8" spans="1:4" ht="24.95" customHeight="1">
      <c r="A8" s="267">
        <v>1004</v>
      </c>
      <c r="B8" s="267" t="s">
        <v>3432</v>
      </c>
      <c r="C8" s="268">
        <v>144651</v>
      </c>
      <c r="D8" s="268">
        <v>140220</v>
      </c>
    </row>
    <row r="9" spans="1:4" ht="24.95" customHeight="1">
      <c r="A9" s="267">
        <v>1005</v>
      </c>
      <c r="B9" s="267" t="s">
        <v>3433</v>
      </c>
      <c r="C9" s="268">
        <v>178602</v>
      </c>
      <c r="D9" s="268">
        <v>167434</v>
      </c>
    </row>
    <row r="10" spans="1:4" ht="24.95" customHeight="1">
      <c r="A10" s="267">
        <v>1006</v>
      </c>
      <c r="B10" s="267" t="s">
        <v>3434</v>
      </c>
      <c r="C10" s="268">
        <v>236858</v>
      </c>
      <c r="D10" s="268">
        <v>228462</v>
      </c>
    </row>
    <row r="11" spans="1:4" ht="24.95" customHeight="1">
      <c r="A11" s="267">
        <v>1007</v>
      </c>
      <c r="B11" s="267" t="s">
        <v>3435</v>
      </c>
      <c r="C11" s="268">
        <v>220808</v>
      </c>
      <c r="D11" s="268">
        <v>207239</v>
      </c>
    </row>
    <row r="12" spans="1:4" ht="24.95" customHeight="1">
      <c r="A12" s="267">
        <v>1008</v>
      </c>
      <c r="B12" s="267" t="s">
        <v>3436</v>
      </c>
      <c r="C12" s="268">
        <v>225461</v>
      </c>
      <c r="D12" s="268">
        <v>212935</v>
      </c>
    </row>
    <row r="13" spans="1:4" ht="24.95" customHeight="1">
      <c r="A13" s="267">
        <v>1009</v>
      </c>
      <c r="B13" s="267" t="s">
        <v>3437</v>
      </c>
      <c r="C13" s="268">
        <v>194315</v>
      </c>
      <c r="D13" s="268">
        <v>184100</v>
      </c>
    </row>
    <row r="14" spans="1:4" ht="24.95" customHeight="1">
      <c r="A14" s="267">
        <v>1010</v>
      </c>
      <c r="B14" s="267" t="s">
        <v>3438</v>
      </c>
      <c r="C14" s="268">
        <v>186880</v>
      </c>
      <c r="D14" s="268">
        <v>178010</v>
      </c>
    </row>
    <row r="15" spans="1:4" ht="24.95" customHeight="1">
      <c r="A15" s="267">
        <v>1011</v>
      </c>
      <c r="B15" s="267" t="s">
        <v>3439</v>
      </c>
      <c r="C15" s="268">
        <v>204375</v>
      </c>
      <c r="D15" s="268">
        <v>198829</v>
      </c>
    </row>
    <row r="16" spans="1:4" ht="24.95" customHeight="1">
      <c r="A16" s="267">
        <v>1012</v>
      </c>
      <c r="B16" s="267" t="s">
        <v>3440</v>
      </c>
      <c r="C16" s="268">
        <v>224357</v>
      </c>
      <c r="D16" s="268">
        <v>209394</v>
      </c>
    </row>
    <row r="17" spans="1:4" ht="24.95" customHeight="1">
      <c r="A17" s="267">
        <v>1013</v>
      </c>
      <c r="B17" s="267" t="s">
        <v>3441</v>
      </c>
      <c r="C17" s="268">
        <v>211203</v>
      </c>
      <c r="D17" s="268">
        <v>208492</v>
      </c>
    </row>
    <row r="18" spans="1:4" ht="24.95" customHeight="1">
      <c r="A18" s="267">
        <v>1014</v>
      </c>
      <c r="B18" s="267" t="s">
        <v>3442</v>
      </c>
      <c r="C18" s="268">
        <v>180135</v>
      </c>
      <c r="D18" s="268">
        <v>169406</v>
      </c>
    </row>
    <row r="19" spans="1:4" ht="24.95" customHeight="1">
      <c r="A19" s="267">
        <v>1015</v>
      </c>
      <c r="B19" s="267" t="s">
        <v>3443</v>
      </c>
      <c r="C19" s="268">
        <v>164614</v>
      </c>
      <c r="D19" s="268">
        <v>150052</v>
      </c>
    </row>
    <row r="20" spans="1:4" ht="24.95" customHeight="1">
      <c r="A20" s="267">
        <v>1016</v>
      </c>
      <c r="B20" s="267" t="s">
        <v>3444</v>
      </c>
      <c r="C20" s="268">
        <v>189117</v>
      </c>
      <c r="D20" s="268">
        <v>177500</v>
      </c>
    </row>
    <row r="21" spans="1:4" ht="24.95" customHeight="1">
      <c r="A21" s="267">
        <v>1017</v>
      </c>
      <c r="B21" s="267" t="s">
        <v>3445</v>
      </c>
      <c r="C21" s="268">
        <v>189535</v>
      </c>
      <c r="D21" s="268">
        <v>176436</v>
      </c>
    </row>
    <row r="22" spans="1:4" ht="24.95" customHeight="1">
      <c r="A22" s="267">
        <v>1018</v>
      </c>
      <c r="B22" s="267" t="s">
        <v>3446</v>
      </c>
      <c r="C22" s="268">
        <v>161580</v>
      </c>
      <c r="D22" s="268">
        <v>151602</v>
      </c>
    </row>
    <row r="23" spans="1:4" ht="24.95" customHeight="1">
      <c r="A23" s="267">
        <v>1019</v>
      </c>
      <c r="B23" s="267" t="s">
        <v>3447</v>
      </c>
      <c r="C23" s="268">
        <v>196174</v>
      </c>
      <c r="D23" s="268">
        <v>185736</v>
      </c>
    </row>
    <row r="24" spans="1:4" ht="24.95" customHeight="1">
      <c r="A24" s="267">
        <v>1020</v>
      </c>
      <c r="B24" s="267" t="s">
        <v>3448</v>
      </c>
      <c r="C24" s="268">
        <v>285436</v>
      </c>
      <c r="D24" s="268">
        <v>275382</v>
      </c>
    </row>
    <row r="25" spans="1:4" ht="24.95" customHeight="1">
      <c r="A25" s="267">
        <v>1021</v>
      </c>
      <c r="B25" s="267" t="s">
        <v>3449</v>
      </c>
      <c r="C25" s="268">
        <v>210537</v>
      </c>
      <c r="D25" s="268">
        <v>192633</v>
      </c>
    </row>
    <row r="26" spans="1:4" ht="24.95" customHeight="1">
      <c r="A26" s="267">
        <v>1022</v>
      </c>
      <c r="B26" s="267" t="s">
        <v>3450</v>
      </c>
      <c r="C26" s="268">
        <v>203611</v>
      </c>
      <c r="D26" s="268">
        <v>187174</v>
      </c>
    </row>
    <row r="27" spans="1:4" ht="24.95" customHeight="1">
      <c r="A27" s="267">
        <v>1023</v>
      </c>
      <c r="B27" s="267" t="s">
        <v>108</v>
      </c>
      <c r="C27" s="268">
        <v>217895</v>
      </c>
      <c r="D27" s="268">
        <v>203532</v>
      </c>
    </row>
    <row r="28" spans="1:4" ht="24.95" customHeight="1">
      <c r="A28" s="267">
        <v>1024</v>
      </c>
      <c r="B28" s="267" t="s">
        <v>3451</v>
      </c>
      <c r="C28" s="268">
        <v>205617</v>
      </c>
      <c r="D28" s="268">
        <v>195972</v>
      </c>
    </row>
    <row r="29" spans="1:4" ht="24.95" customHeight="1">
      <c r="A29" s="267">
        <v>1025</v>
      </c>
      <c r="B29" s="267" t="s">
        <v>3452</v>
      </c>
      <c r="C29" s="268">
        <v>197685</v>
      </c>
      <c r="D29" s="268">
        <v>190247</v>
      </c>
    </row>
    <row r="30" spans="1:4" ht="24.95" customHeight="1">
      <c r="A30" s="267">
        <v>1026</v>
      </c>
      <c r="B30" s="267" t="s">
        <v>3453</v>
      </c>
      <c r="C30" s="268">
        <v>165332</v>
      </c>
      <c r="D30" s="268">
        <v>153086</v>
      </c>
    </row>
    <row r="31" spans="1:4" ht="24.95" customHeight="1">
      <c r="A31" s="267">
        <v>1027</v>
      </c>
      <c r="B31" s="267" t="s">
        <v>3454</v>
      </c>
      <c r="C31" s="268">
        <v>217740</v>
      </c>
      <c r="D31" s="268">
        <v>214502</v>
      </c>
    </row>
    <row r="32" spans="1:4" ht="24.95" customHeight="1">
      <c r="A32" s="267">
        <v>1028</v>
      </c>
      <c r="B32" s="267" t="s">
        <v>3455</v>
      </c>
      <c r="C32" s="268">
        <v>214930</v>
      </c>
      <c r="D32" s="268">
        <v>206065</v>
      </c>
    </row>
    <row r="33" spans="1:4" ht="24.95" customHeight="1">
      <c r="A33" s="267">
        <v>1029</v>
      </c>
      <c r="B33" s="267" t="s">
        <v>3456</v>
      </c>
      <c r="C33" s="268">
        <v>200386</v>
      </c>
      <c r="D33" s="268">
        <v>188854</v>
      </c>
    </row>
    <row r="34" spans="1:4" ht="24.95" customHeight="1">
      <c r="A34" s="267">
        <v>1030</v>
      </c>
      <c r="B34" s="267" t="s">
        <v>3457</v>
      </c>
      <c r="C34" s="268">
        <v>206710</v>
      </c>
      <c r="D34" s="268">
        <v>192305</v>
      </c>
    </row>
    <row r="35" spans="1:4" ht="24.95" customHeight="1">
      <c r="A35" s="267">
        <v>1031</v>
      </c>
      <c r="B35" s="267" t="s">
        <v>3458</v>
      </c>
      <c r="C35" s="268">
        <v>179138</v>
      </c>
      <c r="D35" s="268">
        <v>169575</v>
      </c>
    </row>
    <row r="36" spans="1:4" ht="24.95" customHeight="1">
      <c r="A36" s="267" t="s">
        <v>3459</v>
      </c>
      <c r="B36" s="267" t="s">
        <v>3460</v>
      </c>
      <c r="C36" s="268">
        <v>164445</v>
      </c>
      <c r="D36" s="268">
        <v>153200</v>
      </c>
    </row>
    <row r="37" spans="1:4" ht="24.95" customHeight="1">
      <c r="A37" s="267">
        <v>1033</v>
      </c>
      <c r="B37" s="267" t="s">
        <v>3461</v>
      </c>
      <c r="C37" s="268">
        <v>218442</v>
      </c>
      <c r="D37" s="268">
        <v>204974</v>
      </c>
    </row>
    <row r="38" spans="1:4" ht="24.95" customHeight="1">
      <c r="A38" s="267">
        <v>1034</v>
      </c>
      <c r="B38" s="267" t="s">
        <v>3462</v>
      </c>
      <c r="C38" s="268">
        <v>161213</v>
      </c>
      <c r="D38" s="268">
        <v>150525</v>
      </c>
    </row>
    <row r="39" spans="1:4" ht="24.95" customHeight="1">
      <c r="A39" s="267">
        <v>1035</v>
      </c>
      <c r="B39" s="267" t="s">
        <v>3463</v>
      </c>
      <c r="C39" s="268">
        <v>191294</v>
      </c>
      <c r="D39" s="268">
        <v>176700</v>
      </c>
    </row>
    <row r="40" spans="1:4" ht="24.95" customHeight="1">
      <c r="A40" s="267">
        <v>1036</v>
      </c>
      <c r="B40" s="267" t="s">
        <v>3464</v>
      </c>
      <c r="C40" s="268">
        <v>185074</v>
      </c>
      <c r="D40" s="268">
        <v>169590</v>
      </c>
    </row>
    <row r="41" spans="1:4" ht="24.95" customHeight="1">
      <c r="A41" s="267" t="s">
        <v>3465</v>
      </c>
      <c r="B41" s="267" t="s">
        <v>3466</v>
      </c>
      <c r="C41" s="268">
        <v>185580</v>
      </c>
      <c r="D41" s="268">
        <v>174278</v>
      </c>
    </row>
    <row r="42" spans="1:4" ht="24.95" customHeight="1">
      <c r="A42" s="267">
        <v>1038</v>
      </c>
      <c r="B42" s="267" t="s">
        <v>3467</v>
      </c>
      <c r="C42" s="268">
        <v>183149</v>
      </c>
      <c r="D42" s="268">
        <v>175057</v>
      </c>
    </row>
    <row r="43" spans="1:4" ht="24.95" customHeight="1">
      <c r="A43" s="267">
        <v>1039</v>
      </c>
      <c r="B43" s="267" t="s">
        <v>3468</v>
      </c>
      <c r="C43" s="268">
        <v>189198</v>
      </c>
      <c r="D43" s="268">
        <v>186665</v>
      </c>
    </row>
    <row r="44" spans="1:4" ht="24.95" customHeight="1">
      <c r="A44" s="267">
        <v>1040</v>
      </c>
      <c r="B44" s="267" t="s">
        <v>3469</v>
      </c>
      <c r="C44" s="268">
        <v>197689</v>
      </c>
      <c r="D44" s="268">
        <v>180219</v>
      </c>
    </row>
    <row r="45" spans="1:4" ht="24.95" customHeight="1">
      <c r="A45" s="267" t="s">
        <v>3470</v>
      </c>
      <c r="B45" s="267" t="s">
        <v>3471</v>
      </c>
      <c r="C45" s="268">
        <v>193985</v>
      </c>
      <c r="D45" s="268">
        <v>178567</v>
      </c>
    </row>
    <row r="46" spans="1:4" ht="24.95" customHeight="1">
      <c r="A46" s="267">
        <v>1042</v>
      </c>
      <c r="B46" s="267" t="s">
        <v>3472</v>
      </c>
      <c r="C46" s="268">
        <v>188808</v>
      </c>
      <c r="D46" s="268">
        <v>173148</v>
      </c>
    </row>
    <row r="47" spans="1:4" ht="24.95" customHeight="1">
      <c r="A47" s="267">
        <v>1043</v>
      </c>
      <c r="B47" s="267" t="s">
        <v>3473</v>
      </c>
      <c r="C47" s="268">
        <v>177520</v>
      </c>
      <c r="D47" s="268">
        <v>164907</v>
      </c>
    </row>
    <row r="48" spans="1:4" ht="24.95" customHeight="1">
      <c r="A48" s="267">
        <v>1044</v>
      </c>
      <c r="B48" s="267" t="s">
        <v>3474</v>
      </c>
      <c r="C48" s="268">
        <v>188789</v>
      </c>
      <c r="D48" s="268">
        <v>174352</v>
      </c>
    </row>
    <row r="49" spans="1:4" ht="24.95" customHeight="1">
      <c r="A49" s="267">
        <v>1045</v>
      </c>
      <c r="B49" s="267" t="s">
        <v>3475</v>
      </c>
      <c r="C49" s="268">
        <v>151659</v>
      </c>
      <c r="D49" s="268">
        <v>146205</v>
      </c>
    </row>
    <row r="50" spans="1:4" ht="24.95" customHeight="1">
      <c r="A50" s="267" t="s">
        <v>3476</v>
      </c>
      <c r="B50" s="267" t="s">
        <v>3477</v>
      </c>
      <c r="C50" s="268">
        <v>167430</v>
      </c>
      <c r="D50" s="268">
        <v>159726</v>
      </c>
    </row>
    <row r="51" spans="1:4" ht="24.95" customHeight="1">
      <c r="A51" s="267" t="s">
        <v>3478</v>
      </c>
      <c r="B51" s="267" t="s">
        <v>3479</v>
      </c>
      <c r="C51" s="268">
        <v>160000</v>
      </c>
      <c r="D51" s="268">
        <v>150469</v>
      </c>
    </row>
    <row r="52" spans="1:4" ht="24.95" customHeight="1">
      <c r="A52" s="267">
        <v>1048</v>
      </c>
      <c r="B52" s="267" t="s">
        <v>3480</v>
      </c>
      <c r="C52" s="268">
        <v>203878</v>
      </c>
      <c r="D52" s="268">
        <v>190235</v>
      </c>
    </row>
    <row r="53" spans="1:4" ht="24.95" customHeight="1">
      <c r="A53" s="267">
        <v>1049</v>
      </c>
      <c r="B53" s="267" t="s">
        <v>3481</v>
      </c>
      <c r="C53" s="268">
        <v>176975</v>
      </c>
      <c r="D53" s="268">
        <v>166752</v>
      </c>
    </row>
    <row r="54" spans="1:4" ht="24.95" customHeight="1">
      <c r="A54" s="267" t="s">
        <v>3482</v>
      </c>
      <c r="B54" s="267" t="s">
        <v>3483</v>
      </c>
      <c r="C54" s="268">
        <v>137974</v>
      </c>
      <c r="D54" s="268">
        <v>131528</v>
      </c>
    </row>
    <row r="55" spans="1:4" ht="24.95" customHeight="1">
      <c r="A55" s="267">
        <v>1051</v>
      </c>
      <c r="B55" s="267" t="s">
        <v>3484</v>
      </c>
      <c r="C55" s="268">
        <v>191587</v>
      </c>
      <c r="D55" s="268">
        <v>175669</v>
      </c>
    </row>
    <row r="56" spans="1:4" ht="24.95" customHeight="1">
      <c r="A56" s="267" t="s">
        <v>3485</v>
      </c>
      <c r="B56" s="267" t="s">
        <v>3486</v>
      </c>
      <c r="C56" s="268">
        <v>191388</v>
      </c>
      <c r="D56" s="268">
        <v>153960</v>
      </c>
    </row>
    <row r="57" spans="1:4" ht="24.95" customHeight="1">
      <c r="A57" s="267" t="s">
        <v>3487</v>
      </c>
      <c r="B57" s="267" t="s">
        <v>3488</v>
      </c>
      <c r="C57" s="268">
        <v>168421</v>
      </c>
      <c r="D57" s="268">
        <v>140829</v>
      </c>
    </row>
    <row r="58" spans="1:4" ht="24.95" customHeight="1">
      <c r="A58" s="267" t="s">
        <v>3489</v>
      </c>
      <c r="B58" s="267" t="s">
        <v>3490</v>
      </c>
      <c r="C58" s="268">
        <v>164411</v>
      </c>
      <c r="D58" s="268">
        <v>139161</v>
      </c>
    </row>
    <row r="59" spans="1:4" ht="24.95" customHeight="1">
      <c r="A59" s="267" t="s">
        <v>3491</v>
      </c>
      <c r="B59" s="267" t="s">
        <v>3492</v>
      </c>
      <c r="C59" s="268">
        <v>148607</v>
      </c>
      <c r="D59" s="268">
        <v>137972</v>
      </c>
    </row>
    <row r="60" spans="1:4" ht="24.95" customHeight="1">
      <c r="A60" s="267">
        <v>1056</v>
      </c>
      <c r="B60" s="267" t="s">
        <v>3493</v>
      </c>
      <c r="C60" s="268">
        <v>263753</v>
      </c>
      <c r="D60" s="268">
        <v>249688</v>
      </c>
    </row>
    <row r="61" spans="1:4" ht="24.95" customHeight="1">
      <c r="A61" s="267">
        <v>1057</v>
      </c>
      <c r="B61" s="267" t="s">
        <v>3494</v>
      </c>
      <c r="C61" s="268">
        <v>218683</v>
      </c>
      <c r="D61" s="268">
        <v>210021</v>
      </c>
    </row>
    <row r="62" spans="1:4" ht="24.95" customHeight="1">
      <c r="A62" s="267">
        <v>1058</v>
      </c>
      <c r="B62" s="267" t="s">
        <v>3495</v>
      </c>
      <c r="C62" s="268">
        <v>237886</v>
      </c>
      <c r="D62" s="268">
        <v>221110</v>
      </c>
    </row>
    <row r="63" spans="1:4" ht="24.95" customHeight="1">
      <c r="A63" s="267" t="s">
        <v>3496</v>
      </c>
      <c r="B63" s="267" t="s">
        <v>3497</v>
      </c>
      <c r="C63" s="268">
        <v>274337</v>
      </c>
      <c r="D63" s="268" t="s">
        <v>3498</v>
      </c>
    </row>
    <row r="64" spans="1:4" ht="24.95" customHeight="1">
      <c r="A64" s="267">
        <v>1060</v>
      </c>
      <c r="B64" s="267" t="s">
        <v>3499</v>
      </c>
      <c r="C64" s="268">
        <v>223207</v>
      </c>
      <c r="D64" s="268">
        <v>219705</v>
      </c>
    </row>
    <row r="65" spans="1:4" ht="24.95" customHeight="1">
      <c r="A65" s="267">
        <v>1061</v>
      </c>
      <c r="B65" s="267" t="s">
        <v>3500</v>
      </c>
      <c r="C65" s="268">
        <v>176096</v>
      </c>
      <c r="D65" s="268">
        <v>161468</v>
      </c>
    </row>
    <row r="66" spans="1:4" ht="24.95" customHeight="1">
      <c r="A66" s="267">
        <v>1062</v>
      </c>
      <c r="B66" s="267" t="s">
        <v>3501</v>
      </c>
      <c r="C66" s="268">
        <v>265163</v>
      </c>
      <c r="D66" s="268">
        <v>246036</v>
      </c>
    </row>
    <row r="67" spans="1:4" ht="24.95" customHeight="1">
      <c r="A67" s="267" t="s">
        <v>3502</v>
      </c>
      <c r="B67" s="267" t="s">
        <v>3503</v>
      </c>
      <c r="C67" s="268">
        <v>188726</v>
      </c>
      <c r="D67" s="268">
        <v>189623</v>
      </c>
    </row>
    <row r="68" spans="1:4" ht="24.95" customHeight="1">
      <c r="A68" s="267" t="s">
        <v>3504</v>
      </c>
      <c r="B68" s="267" t="s">
        <v>3505</v>
      </c>
      <c r="C68" s="268">
        <v>178111</v>
      </c>
      <c r="D68" s="268">
        <v>160300</v>
      </c>
    </row>
    <row r="69" spans="1:4" ht="24.95" customHeight="1">
      <c r="A69" s="267" t="s">
        <v>3506</v>
      </c>
      <c r="B69" s="267" t="s">
        <v>3507</v>
      </c>
      <c r="C69" s="268">
        <v>222011</v>
      </c>
      <c r="D69" s="268">
        <v>237525</v>
      </c>
    </row>
    <row r="70" spans="1:4" ht="24.95" customHeight="1">
      <c r="A70" s="267" t="s">
        <v>3508</v>
      </c>
      <c r="B70" s="267" t="s">
        <v>3509</v>
      </c>
      <c r="C70" s="268">
        <v>260000</v>
      </c>
      <c r="D70" s="268">
        <v>260000</v>
      </c>
    </row>
    <row r="71" spans="1:4" ht="24.95" customHeight="1">
      <c r="A71" s="267">
        <v>1067</v>
      </c>
      <c r="B71" s="267" t="s">
        <v>3510</v>
      </c>
      <c r="C71" s="268">
        <v>210048</v>
      </c>
      <c r="D71" s="268">
        <v>258161</v>
      </c>
    </row>
    <row r="72" spans="1:4" ht="24.95" customHeight="1">
      <c r="A72" s="267" t="s">
        <v>3511</v>
      </c>
      <c r="B72" s="267" t="s">
        <v>3512</v>
      </c>
      <c r="C72" s="268">
        <v>179942</v>
      </c>
      <c r="D72" s="268">
        <v>166727</v>
      </c>
    </row>
    <row r="73" spans="1:4" ht="24.95" customHeight="1">
      <c r="A73" s="267" t="s">
        <v>3513</v>
      </c>
      <c r="B73" s="267" t="s">
        <v>3514</v>
      </c>
      <c r="C73" s="268">
        <v>172710</v>
      </c>
      <c r="D73" s="268">
        <v>159454</v>
      </c>
    </row>
    <row r="74" spans="1:4" ht="24.95" customHeight="1">
      <c r="A74" s="267">
        <v>1070</v>
      </c>
      <c r="B74" s="267" t="s">
        <v>3515</v>
      </c>
      <c r="C74" s="268">
        <v>159277</v>
      </c>
      <c r="D74" s="268">
        <v>146887</v>
      </c>
    </row>
    <row r="75" spans="1:4" ht="24.95" customHeight="1">
      <c r="A75" s="267" t="s">
        <v>3516</v>
      </c>
      <c r="B75" s="267" t="s">
        <v>3517</v>
      </c>
      <c r="C75" s="268">
        <v>134483</v>
      </c>
      <c r="D75" s="268">
        <v>124000</v>
      </c>
    </row>
    <row r="76" spans="1:4" ht="24.95" customHeight="1">
      <c r="A76" s="267">
        <v>1072</v>
      </c>
      <c r="B76" s="267" t="s">
        <v>3518</v>
      </c>
      <c r="C76" s="268">
        <v>244812</v>
      </c>
      <c r="D76" s="268">
        <v>235826</v>
      </c>
    </row>
    <row r="77" spans="1:4" ht="24.95" customHeight="1">
      <c r="A77" s="267">
        <v>1073</v>
      </c>
      <c r="B77" s="267" t="s">
        <v>3519</v>
      </c>
      <c r="C77" s="268">
        <v>214803</v>
      </c>
      <c r="D77" s="268">
        <v>204511</v>
      </c>
    </row>
    <row r="78" spans="1:4" ht="24.95" customHeight="1">
      <c r="A78" s="267">
        <v>1074</v>
      </c>
      <c r="B78" s="267" t="s">
        <v>3520</v>
      </c>
      <c r="C78" s="268">
        <v>174004</v>
      </c>
      <c r="D78" s="268">
        <v>171936</v>
      </c>
    </row>
    <row r="79" spans="1:4" ht="24.95" customHeight="1">
      <c r="A79" s="267">
        <v>1075</v>
      </c>
      <c r="B79" s="267" t="s">
        <v>3521</v>
      </c>
      <c r="C79" s="268">
        <v>239171</v>
      </c>
      <c r="D79" s="268">
        <v>233369</v>
      </c>
    </row>
    <row r="80" spans="1:4" ht="24.95" customHeight="1">
      <c r="A80" s="267">
        <v>1076</v>
      </c>
      <c r="B80" s="267" t="s">
        <v>3522</v>
      </c>
      <c r="C80" s="268">
        <v>367852</v>
      </c>
      <c r="D80" s="268">
        <v>343650</v>
      </c>
    </row>
    <row r="81" spans="1:4" ht="24.95" customHeight="1">
      <c r="A81" s="267">
        <v>1077</v>
      </c>
      <c r="B81" s="267" t="s">
        <v>3523</v>
      </c>
      <c r="C81" s="268">
        <v>304797</v>
      </c>
      <c r="D81" s="268">
        <v>288852</v>
      </c>
    </row>
    <row r="82" spans="1:4" ht="24.95" customHeight="1">
      <c r="A82" s="267">
        <v>1078</v>
      </c>
      <c r="B82" s="267" t="s">
        <v>3524</v>
      </c>
      <c r="C82" s="268">
        <v>250394</v>
      </c>
      <c r="D82" s="268">
        <v>237221</v>
      </c>
    </row>
    <row r="83" spans="1:4" ht="24.95" customHeight="1">
      <c r="A83" s="267">
        <v>1079</v>
      </c>
      <c r="B83" s="267" t="s">
        <v>3525</v>
      </c>
      <c r="C83" s="268">
        <v>435947</v>
      </c>
      <c r="D83" s="268">
        <v>425796</v>
      </c>
    </row>
    <row r="84" spans="1:4" ht="24.95" customHeight="1">
      <c r="A84" s="267">
        <v>1080</v>
      </c>
      <c r="B84" s="267" t="s">
        <v>3526</v>
      </c>
      <c r="C84" s="268">
        <v>492927</v>
      </c>
      <c r="D84" s="268">
        <v>451971</v>
      </c>
    </row>
    <row r="85" spans="1:4" ht="24.95" customHeight="1">
      <c r="A85" s="267">
        <v>1081</v>
      </c>
      <c r="B85" s="267" t="s">
        <v>3527</v>
      </c>
      <c r="C85" s="268">
        <v>354231</v>
      </c>
      <c r="D85" s="268">
        <v>350233</v>
      </c>
    </row>
    <row r="86" spans="1:4" ht="24.95" customHeight="1">
      <c r="A86" s="267">
        <v>1082</v>
      </c>
      <c r="B86" s="267" t="s">
        <v>3528</v>
      </c>
      <c r="C86" s="268">
        <v>457321</v>
      </c>
      <c r="D86" s="268">
        <v>439018</v>
      </c>
    </row>
    <row r="87" spans="1:4" ht="24.95" customHeight="1">
      <c r="A87" s="267">
        <v>1083</v>
      </c>
      <c r="B87" s="267" t="s">
        <v>3529</v>
      </c>
      <c r="C87" s="268">
        <v>215110</v>
      </c>
      <c r="D87" s="268">
        <v>206738</v>
      </c>
    </row>
    <row r="88" spans="1:4" ht="24.95" customHeight="1">
      <c r="A88" s="267">
        <v>1084</v>
      </c>
      <c r="B88" s="267" t="s">
        <v>3530</v>
      </c>
      <c r="C88" s="268">
        <v>230782</v>
      </c>
      <c r="D88" s="268">
        <v>218322</v>
      </c>
    </row>
    <row r="89" spans="1:4" ht="24.95" customHeight="1">
      <c r="A89" s="267">
        <v>1085</v>
      </c>
      <c r="B89" s="267" t="s">
        <v>3531</v>
      </c>
      <c r="C89" s="268">
        <v>265376</v>
      </c>
      <c r="D89" s="268">
        <v>243070</v>
      </c>
    </row>
    <row r="90" spans="1:4" ht="24.95" customHeight="1">
      <c r="A90" s="267">
        <v>1086</v>
      </c>
      <c r="B90" s="267" t="s">
        <v>3532</v>
      </c>
      <c r="C90" s="268">
        <v>225032</v>
      </c>
      <c r="D90" s="268">
        <v>214857</v>
      </c>
    </row>
    <row r="91" spans="1:4" ht="24.95" customHeight="1">
      <c r="A91" s="267">
        <v>1087</v>
      </c>
      <c r="B91" s="267" t="s">
        <v>3533</v>
      </c>
      <c r="C91" s="268">
        <v>248060</v>
      </c>
      <c r="D91" s="268">
        <v>233636</v>
      </c>
    </row>
    <row r="92" spans="1:4" ht="24.95" customHeight="1">
      <c r="A92" s="267">
        <v>1088</v>
      </c>
      <c r="B92" s="267" t="s">
        <v>3534</v>
      </c>
      <c r="C92" s="268">
        <v>321822</v>
      </c>
      <c r="D92" s="268">
        <v>302821</v>
      </c>
    </row>
    <row r="93" spans="1:4" ht="24.95" customHeight="1">
      <c r="A93" s="267">
        <v>1089</v>
      </c>
      <c r="B93" s="267" t="s">
        <v>3535</v>
      </c>
      <c r="C93" s="268">
        <v>343333</v>
      </c>
      <c r="D93" s="268">
        <v>326966</v>
      </c>
    </row>
    <row r="94" spans="1:4" ht="24.95" customHeight="1">
      <c r="A94" s="267">
        <v>1090</v>
      </c>
      <c r="B94" s="267" t="s">
        <v>3536</v>
      </c>
      <c r="C94" s="268">
        <v>273124</v>
      </c>
      <c r="D94" s="268">
        <v>254636</v>
      </c>
    </row>
    <row r="95" spans="1:4" ht="24.95" customHeight="1">
      <c r="A95" s="267">
        <v>1091</v>
      </c>
      <c r="B95" s="267" t="s">
        <v>3537</v>
      </c>
      <c r="C95" s="268">
        <v>175708</v>
      </c>
      <c r="D95" s="268">
        <v>178514</v>
      </c>
    </row>
    <row r="96" spans="1:4" ht="24.95" customHeight="1">
      <c r="A96" s="267">
        <v>2001</v>
      </c>
      <c r="B96" s="267" t="s">
        <v>3538</v>
      </c>
      <c r="C96" s="268">
        <v>360798</v>
      </c>
      <c r="D96" s="268">
        <v>340232</v>
      </c>
    </row>
    <row r="97" spans="1:4" ht="24.95" customHeight="1">
      <c r="A97" s="267">
        <v>2002</v>
      </c>
      <c r="B97" s="267" t="s">
        <v>3539</v>
      </c>
      <c r="C97" s="268">
        <v>329985</v>
      </c>
      <c r="D97" s="268">
        <v>316006</v>
      </c>
    </row>
    <row r="98" spans="1:4" ht="24.95" customHeight="1">
      <c r="A98" s="267">
        <v>2003</v>
      </c>
      <c r="B98" s="267" t="s">
        <v>3540</v>
      </c>
      <c r="C98" s="268">
        <v>354908</v>
      </c>
      <c r="D98" s="268">
        <v>335062</v>
      </c>
    </row>
    <row r="99" spans="1:4" ht="24.95" customHeight="1">
      <c r="A99" s="267" t="s">
        <v>3541</v>
      </c>
      <c r="B99" s="267" t="s">
        <v>3542</v>
      </c>
      <c r="C99" s="268" t="s">
        <v>3543</v>
      </c>
      <c r="D99" s="268">
        <v>350394</v>
      </c>
    </row>
    <row r="100" spans="1:4" ht="24.95" customHeight="1">
      <c r="A100" s="267" t="s">
        <v>3544</v>
      </c>
      <c r="B100" s="267" t="s">
        <v>3545</v>
      </c>
      <c r="C100" s="268" t="s">
        <v>3498</v>
      </c>
      <c r="D100" s="268">
        <v>275200</v>
      </c>
    </row>
    <row r="101" spans="1:4" ht="24.95" customHeight="1">
      <c r="A101" s="267">
        <v>3003</v>
      </c>
      <c r="B101" s="267" t="s">
        <v>3546</v>
      </c>
      <c r="C101" s="268">
        <v>261656</v>
      </c>
      <c r="D101" s="268">
        <v>250387</v>
      </c>
    </row>
    <row r="102" spans="1:4" ht="24.95" customHeight="1">
      <c r="A102" s="267" t="s">
        <v>3547</v>
      </c>
      <c r="B102" s="267" t="s">
        <v>3548</v>
      </c>
      <c r="C102" s="268">
        <v>210502</v>
      </c>
      <c r="D102" s="268">
        <v>197677</v>
      </c>
    </row>
    <row r="103" spans="1:4" ht="24.95" customHeight="1">
      <c r="A103" s="267">
        <v>3005</v>
      </c>
      <c r="B103" s="267" t="s">
        <v>3549</v>
      </c>
      <c r="C103" s="268">
        <v>333973</v>
      </c>
      <c r="D103" s="268">
        <v>323048</v>
      </c>
    </row>
    <row r="104" spans="1:4" ht="24.95" customHeight="1">
      <c r="A104" s="267">
        <v>3006</v>
      </c>
      <c r="B104" s="267" t="s">
        <v>3550</v>
      </c>
      <c r="C104" s="268">
        <v>249672</v>
      </c>
      <c r="D104" s="268">
        <v>235833</v>
      </c>
    </row>
    <row r="105" spans="1:4" ht="24.95" customHeight="1">
      <c r="A105" s="267">
        <v>3007</v>
      </c>
      <c r="B105" s="267" t="s">
        <v>3551</v>
      </c>
      <c r="C105" s="268">
        <v>284919</v>
      </c>
      <c r="D105" s="268">
        <v>275649</v>
      </c>
    </row>
    <row r="106" spans="1:4" ht="24.95" customHeight="1">
      <c r="A106" s="267" t="s">
        <v>3552</v>
      </c>
      <c r="B106" s="267" t="s">
        <v>3553</v>
      </c>
      <c r="C106" s="268">
        <v>216217</v>
      </c>
      <c r="D106" s="268">
        <v>201885</v>
      </c>
    </row>
    <row r="107" spans="1:4" ht="24.95" customHeight="1">
      <c r="A107" s="267" t="s">
        <v>3554</v>
      </c>
      <c r="B107" s="267" t="s">
        <v>3555</v>
      </c>
      <c r="C107" s="268">
        <v>253883</v>
      </c>
      <c r="D107" s="268">
        <v>222398</v>
      </c>
    </row>
    <row r="108" spans="1:4" ht="24.95" customHeight="1">
      <c r="A108" s="267" t="s">
        <v>3556</v>
      </c>
      <c r="B108" s="267" t="s">
        <v>3557</v>
      </c>
      <c r="C108" s="268" t="s">
        <v>3498</v>
      </c>
      <c r="D108" s="268" t="s">
        <v>3543</v>
      </c>
    </row>
    <row r="109" spans="1:4" ht="24.95" customHeight="1">
      <c r="A109" s="267" t="s">
        <v>3558</v>
      </c>
      <c r="B109" s="267" t="s">
        <v>3559</v>
      </c>
      <c r="C109" s="268" t="s">
        <v>3560</v>
      </c>
      <c r="D109" s="268" t="s">
        <v>3543</v>
      </c>
    </row>
    <row r="110" spans="1:4" ht="24.95" customHeight="1">
      <c r="A110" s="267" t="s">
        <v>3561</v>
      </c>
      <c r="B110" s="267" t="s">
        <v>3562</v>
      </c>
      <c r="C110" s="268">
        <v>242423</v>
      </c>
      <c r="D110" s="268" t="s">
        <v>3543</v>
      </c>
    </row>
    <row r="111" spans="1:4" ht="24.95" customHeight="1">
      <c r="A111" s="267" t="s">
        <v>3563</v>
      </c>
      <c r="B111" s="267" t="s">
        <v>3564</v>
      </c>
      <c r="C111" s="268" t="s">
        <v>3498</v>
      </c>
      <c r="D111" s="268" t="s">
        <v>3543</v>
      </c>
    </row>
    <row r="112" spans="1:4" ht="24.95" customHeight="1">
      <c r="A112" s="267" t="s">
        <v>3565</v>
      </c>
      <c r="B112" s="267" t="s">
        <v>3566</v>
      </c>
      <c r="C112" s="268">
        <v>256667</v>
      </c>
      <c r="D112" s="268">
        <v>271307</v>
      </c>
    </row>
    <row r="113" spans="1:4" ht="24.95" customHeight="1">
      <c r="A113" s="267" t="s">
        <v>3567</v>
      </c>
      <c r="B113" s="267" t="s">
        <v>3568</v>
      </c>
      <c r="C113" s="268" t="s">
        <v>3498</v>
      </c>
      <c r="D113" s="268">
        <v>306667</v>
      </c>
    </row>
    <row r="114" spans="1:4" ht="24.95" customHeight="1">
      <c r="A114" s="267" t="s">
        <v>3569</v>
      </c>
      <c r="B114" s="267" t="s">
        <v>3570</v>
      </c>
      <c r="C114" s="268" t="s">
        <v>3498</v>
      </c>
      <c r="D114" s="268" t="s">
        <v>3543</v>
      </c>
    </row>
    <row r="115" spans="1:4" ht="24.95" customHeight="1">
      <c r="A115" s="267" t="s">
        <v>3571</v>
      </c>
      <c r="B115" s="267" t="s">
        <v>3572</v>
      </c>
      <c r="C115" s="268">
        <v>246892</v>
      </c>
      <c r="D115" s="268">
        <v>231071</v>
      </c>
    </row>
    <row r="116" spans="1:4" ht="24.95" customHeight="1">
      <c r="A116" s="267" t="s">
        <v>3573</v>
      </c>
      <c r="B116" s="267" t="s">
        <v>3574</v>
      </c>
      <c r="C116" s="268">
        <v>213333</v>
      </c>
      <c r="D116" s="268">
        <v>207538</v>
      </c>
    </row>
    <row r="117" spans="1:4" ht="24.95" customHeight="1">
      <c r="A117" s="267">
        <v>4001</v>
      </c>
      <c r="B117" s="267" t="s">
        <v>3575</v>
      </c>
      <c r="C117" s="268">
        <v>218784</v>
      </c>
      <c r="D117" s="268">
        <v>197852</v>
      </c>
    </row>
    <row r="118" spans="1:4" ht="24.95" customHeight="1">
      <c r="A118" s="267">
        <v>4002</v>
      </c>
      <c r="B118" s="267" t="s">
        <v>3576</v>
      </c>
      <c r="C118" s="268">
        <v>190809</v>
      </c>
      <c r="D118" s="268">
        <v>195389</v>
      </c>
    </row>
    <row r="119" spans="1:4" ht="24.95" customHeight="1">
      <c r="A119" s="267">
        <v>4003</v>
      </c>
      <c r="B119" s="267" t="s">
        <v>3577</v>
      </c>
      <c r="C119" s="268">
        <v>213079</v>
      </c>
      <c r="D119" s="268">
        <v>213022</v>
      </c>
    </row>
    <row r="120" spans="1:4" ht="24.95" customHeight="1">
      <c r="A120" s="267">
        <v>4004</v>
      </c>
      <c r="B120" s="267" t="s">
        <v>3578</v>
      </c>
      <c r="C120" s="268">
        <v>268091</v>
      </c>
      <c r="D120" s="268">
        <v>274651</v>
      </c>
    </row>
    <row r="121" spans="1:4" ht="24.95" customHeight="1">
      <c r="A121" s="267">
        <v>5001</v>
      </c>
      <c r="B121" s="267" t="s">
        <v>3579</v>
      </c>
      <c r="C121" s="268">
        <v>260229</v>
      </c>
      <c r="D121" s="268">
        <v>260736</v>
      </c>
    </row>
    <row r="122" spans="1:4" ht="24.95" customHeight="1">
      <c r="A122" s="267">
        <v>5002</v>
      </c>
      <c r="B122" s="267" t="s">
        <v>3580</v>
      </c>
      <c r="C122" s="268">
        <v>256656</v>
      </c>
      <c r="D122" s="268">
        <v>250535</v>
      </c>
    </row>
    <row r="123" spans="1:4" ht="24.95" customHeight="1">
      <c r="A123" s="267">
        <v>5003</v>
      </c>
      <c r="B123" s="267" t="s">
        <v>3581</v>
      </c>
      <c r="C123" s="268">
        <v>206278</v>
      </c>
      <c r="D123" s="268">
        <v>199056</v>
      </c>
    </row>
    <row r="124" spans="1:4" ht="24.95" customHeight="1">
      <c r="A124" s="267">
        <v>5004</v>
      </c>
      <c r="B124" s="267" t="s">
        <v>3582</v>
      </c>
      <c r="C124" s="268">
        <v>267522</v>
      </c>
      <c r="D124" s="268">
        <v>261628</v>
      </c>
    </row>
    <row r="125" spans="1:4" ht="24.95" customHeight="1">
      <c r="A125" s="267">
        <v>5005</v>
      </c>
      <c r="B125" s="267" t="s">
        <v>3583</v>
      </c>
      <c r="C125" s="268">
        <v>240324</v>
      </c>
      <c r="D125" s="268">
        <v>231347</v>
      </c>
    </row>
    <row r="126" spans="1:4" ht="24.95" customHeight="1">
      <c r="A126" s="267">
        <v>5006</v>
      </c>
      <c r="B126" s="267" t="s">
        <v>3584</v>
      </c>
      <c r="C126" s="268">
        <v>348736</v>
      </c>
      <c r="D126" s="268">
        <v>320009</v>
      </c>
    </row>
    <row r="127" spans="1:4" ht="24.95" customHeight="1">
      <c r="A127" s="267">
        <v>5007</v>
      </c>
      <c r="B127" s="267" t="s">
        <v>3585</v>
      </c>
      <c r="C127" s="268">
        <v>181699</v>
      </c>
      <c r="D127" s="268">
        <v>176693</v>
      </c>
    </row>
    <row r="128" spans="1:4" ht="24.95" customHeight="1">
      <c r="A128" s="267">
        <v>5008</v>
      </c>
      <c r="B128" s="267" t="s">
        <v>3586</v>
      </c>
      <c r="C128" s="268">
        <v>257972</v>
      </c>
      <c r="D128" s="268" t="s">
        <v>3543</v>
      </c>
    </row>
    <row r="129" spans="1:4" ht="24.95" customHeight="1">
      <c r="A129" s="267">
        <v>5009</v>
      </c>
      <c r="B129" s="267" t="s">
        <v>3587</v>
      </c>
      <c r="C129" s="268">
        <v>207449</v>
      </c>
      <c r="D129" s="268" t="s">
        <v>3543</v>
      </c>
    </row>
    <row r="130" spans="1:4" ht="24.95" customHeight="1">
      <c r="A130" s="267">
        <v>5010</v>
      </c>
      <c r="B130" s="267" t="s">
        <v>3588</v>
      </c>
      <c r="C130" s="268">
        <v>176238</v>
      </c>
      <c r="D130" s="268" t="s">
        <v>3543</v>
      </c>
    </row>
    <row r="131" spans="1:4" ht="24.95" customHeight="1">
      <c r="A131" s="267">
        <v>5011</v>
      </c>
      <c r="B131" s="267" t="s">
        <v>3589</v>
      </c>
      <c r="C131" s="268">
        <v>146028</v>
      </c>
      <c r="D131" s="268" t="s">
        <v>3543</v>
      </c>
    </row>
  </sheetData>
  <mergeCells count="4">
    <mergeCell ref="A1:D1"/>
    <mergeCell ref="A3:B3"/>
    <mergeCell ref="C3:C4"/>
    <mergeCell ref="D3:D4"/>
  </mergeCells>
  <phoneticPr fontId="2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4</vt:i4>
      </vt:variant>
    </vt:vector>
  </HeadingPairs>
  <TitlesOfParts>
    <vt:vector size="12" baseType="lpstr">
      <vt:lpstr>단순정비 설계</vt:lpstr>
      <vt:lpstr>작업내용</vt:lpstr>
      <vt:lpstr>물량산출-세부내역</vt:lpstr>
      <vt:lpstr>작업사진</vt:lpstr>
      <vt:lpstr>품셈#1</vt:lpstr>
      <vt:lpstr>품셈#2</vt:lpstr>
      <vt:lpstr>서비스코드</vt:lpstr>
      <vt:lpstr>19년하반기노임</vt:lpstr>
      <vt:lpstr>'단순정비 설계'!Print_Area</vt:lpstr>
      <vt:lpstr>서비스코드!Print_Area</vt:lpstr>
      <vt:lpstr>'품셈#1'!Print_Area</vt:lpstr>
      <vt:lpstr>'품셈#2'!Print_Area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KDN User</dc:creator>
  <cp:lastModifiedBy>kepco</cp:lastModifiedBy>
  <dcterms:created xsi:type="dcterms:W3CDTF">2021-04-19T02:34:56Z</dcterms:created>
  <dcterms:modified xsi:type="dcterms:W3CDTF">2021-06-01T04:33:05Z</dcterms:modified>
</cp:coreProperties>
</file>