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영진(2021년)\2급\2급 엑셀파일(최종)\함수사전\"/>
    </mc:Choice>
  </mc:AlternateContent>
  <bookViews>
    <workbookView xWindow="0" yWindow="0" windowWidth="16830" windowHeight="11370" tabRatio="827"/>
  </bookViews>
  <sheets>
    <sheet name="LEFT1(예제)" sheetId="1" r:id="rId1"/>
    <sheet name="LEFT1(결과)" sheetId="11" r:id="rId2"/>
    <sheet name="LEFT2(예제)" sheetId="21" r:id="rId3"/>
    <sheet name="LEFT2(결과)" sheetId="22" r:id="rId4"/>
    <sheet name="LEFT3(예제)" sheetId="2" r:id="rId5"/>
    <sheet name="LEFT3(결과)" sheetId="12" r:id="rId6"/>
    <sheet name="MID1(예제)" sheetId="23" r:id="rId7"/>
    <sheet name="MID1(결과)" sheetId="24" r:id="rId8"/>
    <sheet name="MID2(예제)" sheetId="3" r:id="rId9"/>
    <sheet name="MID2(결과)" sheetId="13" r:id="rId10"/>
    <sheet name="RIGHT(예제)" sheetId="4" r:id="rId11"/>
    <sheet name="RIGHT(결과)" sheetId="14" r:id="rId12"/>
    <sheet name="LOWER(예제)" sheetId="5" r:id="rId13"/>
    <sheet name="LOWER(결과)" sheetId="15" r:id="rId14"/>
    <sheet name="UPPER(예제)" sheetId="6" r:id="rId15"/>
    <sheet name="UPPER(결과)" sheetId="16" r:id="rId16"/>
    <sheet name="PROPER1(예제)" sheetId="7" r:id="rId17"/>
    <sheet name="PROPER1(결과)" sheetId="17" r:id="rId18"/>
    <sheet name="PROPER2(예제)" sheetId="8" r:id="rId19"/>
    <sheet name="PROPER2(결과)" sheetId="18" r:id="rId20"/>
    <sheet name="FIND(예제)" sheetId="9" r:id="rId21"/>
    <sheet name="FIND(결과)" sheetId="19" r:id="rId22"/>
    <sheet name="SEARCH(예제)" sheetId="10" r:id="rId23"/>
    <sheet name="SEARCH(결과)" sheetId="20" r:id="rId24"/>
    <sheet name="LEN(예제)" sheetId="25" r:id="rId25"/>
    <sheet name="LEN(결과)" sheetId="26" r:id="rId2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26" l="1"/>
  <c r="B4" i="26"/>
  <c r="B3" i="26"/>
  <c r="B2" i="26"/>
  <c r="D13" i="24" l="1"/>
  <c r="D12" i="24"/>
  <c r="D11" i="24"/>
  <c r="D10" i="24"/>
  <c r="D9" i="24"/>
  <c r="D8" i="24"/>
  <c r="D7" i="24"/>
  <c r="D6" i="24"/>
  <c r="D5" i="24"/>
  <c r="D4" i="24"/>
  <c r="D3" i="24"/>
  <c r="E12" i="22" l="1"/>
  <c r="E11" i="22"/>
  <c r="E10" i="22"/>
  <c r="E9" i="22"/>
  <c r="E8" i="22"/>
  <c r="E7" i="22"/>
  <c r="E6" i="22"/>
  <c r="E5" i="22"/>
  <c r="E4" i="22"/>
  <c r="E3" i="22"/>
  <c r="B4" i="20" l="1"/>
  <c r="B5" i="20"/>
  <c r="B6" i="20"/>
  <c r="B7" i="20"/>
  <c r="B8" i="20"/>
  <c r="B9" i="20"/>
  <c r="B3" i="20"/>
  <c r="B4" i="19"/>
  <c r="B5" i="19"/>
  <c r="B6" i="19"/>
  <c r="B7" i="19"/>
  <c r="B8" i="19"/>
  <c r="B3" i="19"/>
  <c r="D4" i="18"/>
  <c r="D5" i="18"/>
  <c r="D6" i="18"/>
  <c r="D7" i="18"/>
  <c r="D8" i="18"/>
  <c r="D3" i="18"/>
  <c r="C4" i="17"/>
  <c r="C5" i="17"/>
  <c r="C3" i="17"/>
  <c r="B3" i="16"/>
  <c r="B4" i="16"/>
  <c r="B5" i="16"/>
  <c r="B2" i="16"/>
  <c r="C4" i="15"/>
  <c r="C5" i="15"/>
  <c r="C3" i="15"/>
  <c r="E4" i="14"/>
  <c r="E5" i="14"/>
  <c r="E6" i="14"/>
  <c r="E7" i="14"/>
  <c r="E8" i="14"/>
  <c r="E9" i="14"/>
  <c r="E10" i="14"/>
  <c r="E3" i="14"/>
  <c r="E4" i="13"/>
  <c r="E5" i="13"/>
  <c r="E6" i="13"/>
  <c r="E7" i="13"/>
  <c r="E8" i="13"/>
  <c r="E9" i="13"/>
  <c r="E10" i="13"/>
  <c r="E11" i="13"/>
  <c r="E12" i="13"/>
  <c r="E3" i="13"/>
  <c r="D4" i="12"/>
  <c r="D5" i="12"/>
  <c r="D6" i="12"/>
  <c r="D7" i="12"/>
  <c r="D8" i="12"/>
  <c r="D3" i="12"/>
  <c r="E4" i="11"/>
  <c r="E5" i="11"/>
  <c r="E6" i="11"/>
  <c r="E7" i="11"/>
  <c r="E8" i="11"/>
  <c r="E9" i="11"/>
  <c r="E10" i="11"/>
  <c r="E3" i="11"/>
</calcChain>
</file>

<file path=xl/sharedStrings.xml><?xml version="1.0" encoding="utf-8"?>
<sst xmlns="http://schemas.openxmlformats.org/spreadsheetml/2006/main" count="504" uniqueCount="234">
  <si>
    <t>동아리 회원 현황</t>
    <phoneticPr fontId="5" type="noConversion"/>
  </si>
  <si>
    <t>성명</t>
    <phoneticPr fontId="5" type="noConversion"/>
  </si>
  <si>
    <t>학번</t>
    <phoneticPr fontId="5" type="noConversion"/>
  </si>
  <si>
    <t>계열</t>
    <phoneticPr fontId="5" type="noConversion"/>
  </si>
  <si>
    <t>학과</t>
    <phoneticPr fontId="5" type="noConversion"/>
  </si>
  <si>
    <t>입학년도</t>
    <phoneticPr fontId="5" type="noConversion"/>
  </si>
  <si>
    <t>구영화</t>
    <phoneticPr fontId="5" type="noConversion"/>
  </si>
  <si>
    <t>문과</t>
    <phoneticPr fontId="5" type="noConversion"/>
  </si>
  <si>
    <t>철학</t>
    <phoneticPr fontId="5" type="noConversion"/>
  </si>
  <si>
    <t>조아영</t>
    <phoneticPr fontId="5" type="noConversion"/>
  </si>
  <si>
    <t>사범</t>
    <phoneticPr fontId="5" type="noConversion"/>
  </si>
  <si>
    <t>국어교육</t>
    <phoneticPr fontId="5" type="noConversion"/>
  </si>
  <si>
    <t>박천수</t>
    <phoneticPr fontId="5" type="noConversion"/>
  </si>
  <si>
    <t>공과</t>
    <phoneticPr fontId="5" type="noConversion"/>
  </si>
  <si>
    <t>전자</t>
    <phoneticPr fontId="5" type="noConversion"/>
  </si>
  <si>
    <t>안영자</t>
    <phoneticPr fontId="5" type="noConversion"/>
  </si>
  <si>
    <t>의과</t>
    <phoneticPr fontId="5" type="noConversion"/>
  </si>
  <si>
    <t>의예</t>
    <phoneticPr fontId="5" type="noConversion"/>
  </si>
  <si>
    <t>최경민</t>
    <phoneticPr fontId="5" type="noConversion"/>
  </si>
  <si>
    <t>문과</t>
    <phoneticPr fontId="5" type="noConversion"/>
  </si>
  <si>
    <t>사학</t>
    <phoneticPr fontId="5" type="noConversion"/>
  </si>
  <si>
    <t>김건호</t>
    <phoneticPr fontId="5" type="noConversion"/>
  </si>
  <si>
    <t>의과</t>
    <phoneticPr fontId="5" type="noConversion"/>
  </si>
  <si>
    <t>치의예</t>
    <phoneticPr fontId="5" type="noConversion"/>
  </si>
  <si>
    <t>오상철</t>
    <phoneticPr fontId="5" type="noConversion"/>
  </si>
  <si>
    <t>공과</t>
    <phoneticPr fontId="5" type="noConversion"/>
  </si>
  <si>
    <t>컴퓨터</t>
    <phoneticPr fontId="5" type="noConversion"/>
  </si>
  <si>
    <t>장성희</t>
    <phoneticPr fontId="5" type="noConversion"/>
  </si>
  <si>
    <t>이과</t>
    <phoneticPr fontId="5" type="noConversion"/>
  </si>
  <si>
    <t>수학</t>
    <phoneticPr fontId="5" type="noConversion"/>
  </si>
  <si>
    <t>2162007</t>
  </si>
  <si>
    <t>1921919</t>
  </si>
  <si>
    <t>2121934</t>
  </si>
  <si>
    <t>1951912</t>
  </si>
  <si>
    <t>2061905</t>
  </si>
  <si>
    <t>2031922</t>
  </si>
  <si>
    <t>1890423</t>
  </si>
  <si>
    <t>1851845</t>
  </si>
  <si>
    <t>보육원 유아명단</t>
    <phoneticPr fontId="5" type="noConversion"/>
  </si>
  <si>
    <t>유아명</t>
    <phoneticPr fontId="5" type="noConversion"/>
  </si>
  <si>
    <t>연락처</t>
    <phoneticPr fontId="5" type="noConversion"/>
  </si>
  <si>
    <t>주민등록번호</t>
    <phoneticPr fontId="5" type="noConversion"/>
  </si>
  <si>
    <t>생년월일</t>
    <phoneticPr fontId="5" type="noConversion"/>
  </si>
  <si>
    <t>고소은</t>
    <phoneticPr fontId="5" type="noConversion"/>
  </si>
  <si>
    <t>258-9632</t>
    <phoneticPr fontId="5" type="noConversion"/>
  </si>
  <si>
    <t>180604-456789</t>
  </si>
  <si>
    <t>박철수</t>
    <phoneticPr fontId="5" type="noConversion"/>
  </si>
  <si>
    <t>145-6987</t>
    <phoneticPr fontId="5" type="noConversion"/>
  </si>
  <si>
    <t>170303-345678</t>
  </si>
  <si>
    <t>김재영</t>
    <phoneticPr fontId="5" type="noConversion"/>
  </si>
  <si>
    <t>458-9687</t>
    <phoneticPr fontId="5" type="noConversion"/>
  </si>
  <si>
    <t>나빛나</t>
    <phoneticPr fontId="5" type="noConversion"/>
  </si>
  <si>
    <t>897-8526</t>
    <phoneticPr fontId="5" type="noConversion"/>
  </si>
  <si>
    <t>170101-432345</t>
  </si>
  <si>
    <t>최순애</t>
    <phoneticPr fontId="5" type="noConversion"/>
  </si>
  <si>
    <t>147-8529</t>
    <phoneticPr fontId="5" type="noConversion"/>
  </si>
  <si>
    <t>강철준</t>
    <phoneticPr fontId="5" type="noConversion"/>
  </si>
  <si>
    <t>987-1235</t>
    <phoneticPr fontId="5" type="noConversion"/>
  </si>
  <si>
    <t>200331-394857</t>
  </si>
  <si>
    <t>161905-323232</t>
  </si>
  <si>
    <t>191616-467459</t>
  </si>
  <si>
    <t>제과류 분류표</t>
    <phoneticPr fontId="5" type="noConversion"/>
  </si>
  <si>
    <t>제품코드</t>
    <phoneticPr fontId="5" type="noConversion"/>
  </si>
  <si>
    <t>성명</t>
    <phoneticPr fontId="5" type="noConversion"/>
  </si>
  <si>
    <t>출시연도</t>
    <phoneticPr fontId="5" type="noConversion"/>
  </si>
  <si>
    <t>단가(원)</t>
    <phoneticPr fontId="5" type="noConversion"/>
  </si>
  <si>
    <t>제작회사</t>
    <phoneticPr fontId="5" type="noConversion"/>
  </si>
  <si>
    <t>BS-100</t>
    <phoneticPr fontId="5" type="noConversion"/>
  </si>
  <si>
    <t>에이시</t>
    <phoneticPr fontId="5" type="noConversion"/>
  </si>
  <si>
    <t>GU-200</t>
    <phoneticPr fontId="5" type="noConversion"/>
  </si>
  <si>
    <t>짜이리톨</t>
    <phoneticPr fontId="5" type="noConversion"/>
  </si>
  <si>
    <t>SN-300</t>
    <phoneticPr fontId="5" type="noConversion"/>
  </si>
  <si>
    <t>꼬깔스넥</t>
    <phoneticPr fontId="5" type="noConversion"/>
  </si>
  <si>
    <t>SN-301</t>
    <phoneticPr fontId="5" type="noConversion"/>
  </si>
  <si>
    <t>멋동산</t>
    <phoneticPr fontId="5" type="noConversion"/>
  </si>
  <si>
    <t>PI-200</t>
    <phoneticPr fontId="5" type="noConversion"/>
  </si>
  <si>
    <t>쵸코파이</t>
    <phoneticPr fontId="5" type="noConversion"/>
  </si>
  <si>
    <t>PI-301</t>
    <phoneticPr fontId="5" type="noConversion"/>
  </si>
  <si>
    <t>오예에스</t>
    <phoneticPr fontId="5" type="noConversion"/>
  </si>
  <si>
    <t>BS-101</t>
    <phoneticPr fontId="5" type="noConversion"/>
  </si>
  <si>
    <t>체크칩스</t>
    <phoneticPr fontId="5" type="noConversion"/>
  </si>
  <si>
    <t>CO-300</t>
    <phoneticPr fontId="5" type="noConversion"/>
  </si>
  <si>
    <t>투우유</t>
    <phoneticPr fontId="5" type="noConversion"/>
  </si>
  <si>
    <t>SN-302</t>
    <phoneticPr fontId="5" type="noConversion"/>
  </si>
  <si>
    <t>고래밥</t>
    <phoneticPr fontId="5" type="noConversion"/>
  </si>
  <si>
    <t>PI-202</t>
    <phoneticPr fontId="5" type="noConversion"/>
  </si>
  <si>
    <t>마가레티</t>
    <phoneticPr fontId="5" type="noConversion"/>
  </si>
  <si>
    <t>사내 서클회원 현황</t>
    <phoneticPr fontId="5" type="noConversion"/>
  </si>
  <si>
    <t>사원번호</t>
    <phoneticPr fontId="5" type="noConversion"/>
  </si>
  <si>
    <t>사원명</t>
    <phoneticPr fontId="5" type="noConversion"/>
  </si>
  <si>
    <t>부서</t>
    <phoneticPr fontId="5" type="noConversion"/>
  </si>
  <si>
    <t>구내번호</t>
    <phoneticPr fontId="5" type="noConversion"/>
  </si>
  <si>
    <t>직책</t>
    <phoneticPr fontId="5" type="noConversion"/>
  </si>
  <si>
    <t>9901S</t>
    <phoneticPr fontId="5" type="noConversion"/>
  </si>
  <si>
    <t>고상수</t>
    <phoneticPr fontId="5" type="noConversion"/>
  </si>
  <si>
    <t>영업부</t>
    <phoneticPr fontId="5" type="noConversion"/>
  </si>
  <si>
    <t>9603G</t>
    <phoneticPr fontId="5" type="noConversion"/>
  </si>
  <si>
    <t>정진호</t>
    <phoneticPr fontId="5" type="noConversion"/>
  </si>
  <si>
    <t>홍보부</t>
    <phoneticPr fontId="5" type="noConversion"/>
  </si>
  <si>
    <t>9211P</t>
    <phoneticPr fontId="5" type="noConversion"/>
  </si>
  <si>
    <t>장영자</t>
    <phoneticPr fontId="5" type="noConversion"/>
  </si>
  <si>
    <t>기획부</t>
    <phoneticPr fontId="5" type="noConversion"/>
  </si>
  <si>
    <t>9005P</t>
    <phoneticPr fontId="5" type="noConversion"/>
  </si>
  <si>
    <t>안경자</t>
    <phoneticPr fontId="5" type="noConversion"/>
  </si>
  <si>
    <t>홍보부</t>
    <phoneticPr fontId="5" type="noConversion"/>
  </si>
  <si>
    <t>9508G</t>
    <phoneticPr fontId="5" type="noConversion"/>
  </si>
  <si>
    <t>조호철</t>
    <phoneticPr fontId="5" type="noConversion"/>
  </si>
  <si>
    <t>9804S</t>
    <phoneticPr fontId="5" type="noConversion"/>
  </si>
  <si>
    <t>김성식</t>
    <phoneticPr fontId="5" type="noConversion"/>
  </si>
  <si>
    <t>총무부</t>
    <phoneticPr fontId="5" type="noConversion"/>
  </si>
  <si>
    <t>9907S</t>
    <phoneticPr fontId="5" type="noConversion"/>
  </si>
  <si>
    <t>이미나</t>
    <phoneticPr fontId="5" type="noConversion"/>
  </si>
  <si>
    <t>9403G</t>
    <phoneticPr fontId="5" type="noConversion"/>
  </si>
  <si>
    <t>장철진</t>
    <phoneticPr fontId="5" type="noConversion"/>
  </si>
  <si>
    <t>영업부</t>
    <phoneticPr fontId="5" type="noConversion"/>
  </si>
  <si>
    <t>원고 수정내용</t>
  </si>
  <si>
    <t>페이지</t>
    <phoneticPr fontId="5" type="noConversion"/>
  </si>
  <si>
    <t>…을</t>
    <phoneticPr fontId="5" type="noConversion"/>
  </si>
  <si>
    <t>…으로</t>
    <phoneticPr fontId="5" type="noConversion"/>
  </si>
  <si>
    <t>비고</t>
    <phoneticPr fontId="5" type="noConversion"/>
  </si>
  <si>
    <t>(PAPERLESS)</t>
    <phoneticPr fontId="5" type="noConversion"/>
  </si>
  <si>
    <t>위에서 3째줄</t>
    <phoneticPr fontId="5" type="noConversion"/>
  </si>
  <si>
    <t>(E-MAIL)</t>
    <phoneticPr fontId="5" type="noConversion"/>
  </si>
  <si>
    <t>위에서 9째줄</t>
    <phoneticPr fontId="5" type="noConversion"/>
  </si>
  <si>
    <t>HTTP://WWW.</t>
    <phoneticPr fontId="5" type="noConversion"/>
  </si>
  <si>
    <t>위에서 5째줄</t>
    <phoneticPr fontId="5" type="noConversion"/>
  </si>
  <si>
    <t>초과강의명</t>
    <phoneticPr fontId="5" type="noConversion"/>
  </si>
  <si>
    <t>강의기호</t>
    <phoneticPr fontId="5" type="noConversion"/>
  </si>
  <si>
    <t>asp(공개강의)_WEB</t>
    <phoneticPr fontId="5" type="noConversion"/>
  </si>
  <si>
    <t>Jsp(재수강)_WEB</t>
    <phoneticPr fontId="5" type="noConversion"/>
  </si>
  <si>
    <t>cgi(교양)_WEB</t>
    <phoneticPr fontId="5" type="noConversion"/>
  </si>
  <si>
    <t>nsapi/isapi_ASP</t>
    <phoneticPr fontId="5" type="noConversion"/>
  </si>
  <si>
    <t xml:space="preserve">영어단어 교정 </t>
  </si>
  <si>
    <t>시트 번호</t>
    <phoneticPr fontId="5" type="noConversion"/>
  </si>
  <si>
    <t>현재</t>
    <phoneticPr fontId="5" type="noConversion"/>
  </si>
  <si>
    <t>수정</t>
    <phoneticPr fontId="5" type="noConversion"/>
  </si>
  <si>
    <t>비고</t>
    <phoneticPr fontId="5" type="noConversion"/>
  </si>
  <si>
    <t>Sheet1</t>
    <phoneticPr fontId="5" type="noConversion"/>
  </si>
  <si>
    <t>average</t>
    <phoneticPr fontId="5" type="noConversion"/>
  </si>
  <si>
    <t>표2</t>
    <phoneticPr fontId="5" type="noConversion"/>
  </si>
  <si>
    <t>Sheet2</t>
    <phoneticPr fontId="5" type="noConversion"/>
  </si>
  <si>
    <t>total</t>
    <phoneticPr fontId="5" type="noConversion"/>
  </si>
  <si>
    <t>표7</t>
    <phoneticPr fontId="5" type="noConversion"/>
  </si>
  <si>
    <t>Sheet3</t>
    <phoneticPr fontId="5" type="noConversion"/>
  </si>
  <si>
    <t>sum</t>
    <phoneticPr fontId="5" type="noConversion"/>
  </si>
  <si>
    <t>표12</t>
    <phoneticPr fontId="5" type="noConversion"/>
  </si>
  <si>
    <t>[표1] 세계 클럽컵 축구대회</t>
    <phoneticPr fontId="5" type="noConversion"/>
  </si>
  <si>
    <t>순위</t>
    <phoneticPr fontId="5" type="noConversion"/>
  </si>
  <si>
    <t>팀명</t>
    <phoneticPr fontId="5" type="noConversion"/>
  </si>
  <si>
    <t>국가</t>
    <phoneticPr fontId="5" type="noConversion"/>
  </si>
  <si>
    <t>팀명(국가)</t>
    <phoneticPr fontId="5" type="noConversion"/>
  </si>
  <si>
    <t>susung</t>
    <phoneticPr fontId="5" type="noConversion"/>
  </si>
  <si>
    <t>korea</t>
    <phoneticPr fontId="5" type="noConversion"/>
  </si>
  <si>
    <t>baroserona</t>
    <phoneticPr fontId="5" type="noConversion"/>
  </si>
  <si>
    <t>spain</t>
    <phoneticPr fontId="5" type="noConversion"/>
  </si>
  <si>
    <t>chelsy</t>
    <phoneticPr fontId="5" type="noConversion"/>
  </si>
  <si>
    <t>england</t>
    <phoneticPr fontId="5" type="noConversion"/>
  </si>
  <si>
    <t>roma</t>
    <phoneticPr fontId="5" type="noConversion"/>
  </si>
  <si>
    <t>italy</t>
    <phoneticPr fontId="5" type="noConversion"/>
  </si>
  <si>
    <t>hoven</t>
    <phoneticPr fontId="5" type="noConversion"/>
  </si>
  <si>
    <t>netherlands</t>
    <phoneticPr fontId="5" type="noConversion"/>
  </si>
  <si>
    <t>isac</t>
    <phoneticPr fontId="5" type="noConversion"/>
  </si>
  <si>
    <t>france</t>
    <phoneticPr fontId="5" type="noConversion"/>
  </si>
  <si>
    <t>Beauty news</t>
    <phoneticPr fontId="5" type="noConversion"/>
  </si>
  <si>
    <t>회사명</t>
    <phoneticPr fontId="5" type="noConversion"/>
  </si>
  <si>
    <t>듀크레이, '아나패즈 크림 삼퓨' 출시</t>
    <phoneticPr fontId="5" type="noConversion"/>
  </si>
  <si>
    <t>아더마, 보습케어 제안</t>
    <phoneticPr fontId="5" type="noConversion"/>
  </si>
  <si>
    <t>아토팜, 페이스북 팬 페이지 오픈</t>
    <phoneticPr fontId="5" type="noConversion"/>
  </si>
  <si>
    <t>아니보, '오트밀 PLAY' 클래스 개최</t>
    <phoneticPr fontId="5" type="noConversion"/>
  </si>
  <si>
    <t>제로투세븐, 베이비페어 첫 참가</t>
    <phoneticPr fontId="5" type="noConversion"/>
  </si>
  <si>
    <t>한국치코, 유모차 '아이무브' 출시</t>
    <phoneticPr fontId="5" type="noConversion"/>
  </si>
  <si>
    <t>엄마표 백일상 차리기</t>
    <phoneticPr fontId="5" type="noConversion"/>
  </si>
  <si>
    <t>회사명</t>
    <phoneticPr fontId="5" type="noConversion"/>
  </si>
  <si>
    <t>달콤한정원 www.dalcomgarden.com</t>
    <phoneticPr fontId="5" type="noConversion"/>
  </si>
  <si>
    <t>더라임 café.naver.com/partythelime</t>
    <phoneticPr fontId="5" type="noConversion"/>
  </si>
  <si>
    <t>아이앤맘 café.naver.com/loveiandmam</t>
    <phoneticPr fontId="5" type="noConversion"/>
  </si>
  <si>
    <t>자이소 www.jaiso.co.kr</t>
    <phoneticPr fontId="5" type="noConversion"/>
  </si>
  <si>
    <t>하얌 www.hayam.co.kr</t>
    <phoneticPr fontId="5" type="noConversion"/>
  </si>
  <si>
    <t>팰리스연 café.naver.com/palaceyeon.café</t>
    <phoneticPr fontId="5" type="noConversion"/>
  </si>
  <si>
    <t>베이비소원 café.naver.com/babysoone</t>
    <phoneticPr fontId="5" type="noConversion"/>
  </si>
  <si>
    <t>상공마트 회원관리</t>
  </si>
  <si>
    <t>회원번호</t>
  </si>
  <si>
    <t>회원명</t>
  </si>
  <si>
    <t>등급</t>
  </si>
  <si>
    <t>포인트</t>
  </si>
  <si>
    <t>가입일자</t>
  </si>
  <si>
    <t>조현준</t>
  </si>
  <si>
    <t>우수</t>
  </si>
  <si>
    <t>이도현</t>
  </si>
  <si>
    <t>VIP</t>
  </si>
  <si>
    <t>이은지</t>
  </si>
  <si>
    <t>일반</t>
  </si>
  <si>
    <t>박지원</t>
  </si>
  <si>
    <t>유영일</t>
  </si>
  <si>
    <t>한지민</t>
  </si>
  <si>
    <t>강성민</t>
  </si>
  <si>
    <t>신영희</t>
  </si>
  <si>
    <t>최선영</t>
  </si>
  <si>
    <t>이건우</t>
  </si>
  <si>
    <t>동호회 회원 현황</t>
    <phoneticPr fontId="1" type="noConversion"/>
  </si>
  <si>
    <t>성명</t>
    <phoneticPr fontId="1" type="noConversion"/>
  </si>
  <si>
    <t>지역</t>
    <phoneticPr fontId="1" type="noConversion"/>
  </si>
  <si>
    <t>주민등록번호</t>
    <phoneticPr fontId="1" type="noConversion"/>
  </si>
  <si>
    <t>생년월일</t>
    <phoneticPr fontId="1" type="noConversion"/>
  </si>
  <si>
    <t>조수홍</t>
    <phoneticPr fontId="1" type="noConversion"/>
  </si>
  <si>
    <t>마포구</t>
    <phoneticPr fontId="1" type="noConversion"/>
  </si>
  <si>
    <t>마포구</t>
    <phoneticPr fontId="1" type="noConversion"/>
  </si>
  <si>
    <t>800621-1******</t>
    <phoneticPr fontId="1" type="noConversion"/>
  </si>
  <si>
    <t>최유영</t>
    <phoneticPr fontId="1" type="noConversion"/>
  </si>
  <si>
    <t>서초구</t>
    <phoneticPr fontId="1" type="noConversion"/>
  </si>
  <si>
    <t>서초구</t>
    <phoneticPr fontId="1" type="noConversion"/>
  </si>
  <si>
    <t>930823-2******</t>
    <phoneticPr fontId="1" type="noConversion"/>
  </si>
  <si>
    <t>윤정민</t>
    <phoneticPr fontId="1" type="noConversion"/>
  </si>
  <si>
    <t>노원구</t>
    <phoneticPr fontId="1" type="noConversion"/>
  </si>
  <si>
    <t>노원구</t>
    <phoneticPr fontId="1" type="noConversion"/>
  </si>
  <si>
    <t>881201-1******</t>
    <phoneticPr fontId="1" type="noConversion"/>
  </si>
  <si>
    <t>조인성</t>
    <phoneticPr fontId="1" type="noConversion"/>
  </si>
  <si>
    <t>관악구</t>
    <phoneticPr fontId="1" type="noConversion"/>
  </si>
  <si>
    <t>관악구</t>
    <phoneticPr fontId="1" type="noConversion"/>
  </si>
  <si>
    <t>830725-1******</t>
    <phoneticPr fontId="1" type="noConversion"/>
  </si>
  <si>
    <t>유현진</t>
    <phoneticPr fontId="1" type="noConversion"/>
  </si>
  <si>
    <t>860903-1******</t>
    <phoneticPr fontId="1" type="noConversion"/>
  </si>
  <si>
    <t>현상화</t>
    <phoneticPr fontId="1" type="noConversion"/>
  </si>
  <si>
    <t>920817-2******</t>
    <phoneticPr fontId="1" type="noConversion"/>
  </si>
  <si>
    <t>유시연</t>
    <phoneticPr fontId="1" type="noConversion"/>
  </si>
  <si>
    <t>841113-2******</t>
    <phoneticPr fontId="1" type="noConversion"/>
  </si>
  <si>
    <t>신선미</t>
    <phoneticPr fontId="1" type="noConversion"/>
  </si>
  <si>
    <t>811023-2******</t>
    <phoneticPr fontId="1" type="noConversion"/>
  </si>
  <si>
    <t>이동현</t>
    <phoneticPr fontId="1" type="noConversion"/>
  </si>
  <si>
    <t>910103-1******</t>
    <phoneticPr fontId="1" type="noConversion"/>
  </si>
  <si>
    <t>김강준</t>
    <phoneticPr fontId="1" type="noConversion"/>
  </si>
  <si>
    <t>880802-1******</t>
    <phoneticPr fontId="1" type="noConversion"/>
  </si>
  <si>
    <t>박혜리</t>
    <phoneticPr fontId="1" type="noConversion"/>
  </si>
  <si>
    <t>900617-2******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</si>
</sst>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9"/>
      <name val="맑은 고딕"/>
      <family val="3"/>
      <charset val="129"/>
      <scheme val="minor"/>
    </font>
    <font>
      <sz val="11"/>
      <color theme="1"/>
      <name val="맑은 고딕"/>
      <family val="2"/>
      <charset val="129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2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14" fontId="3" fillId="0" borderId="1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3" fillId="0" borderId="4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9" fillId="0" borderId="0" xfId="2" applyFont="1">
      <alignment vertical="center"/>
    </xf>
    <xf numFmtId="0" fontId="10" fillId="0" borderId="0" xfId="2" applyFont="1">
      <alignment vertical="center"/>
    </xf>
    <xf numFmtId="0" fontId="8" fillId="0" borderId="0" xfId="2">
      <alignment vertical="center"/>
    </xf>
    <xf numFmtId="0" fontId="8" fillId="0" borderId="1" xfId="2" applyBorder="1" applyAlignment="1">
      <alignment horizontal="center" vertical="center"/>
    </xf>
    <xf numFmtId="0" fontId="8" fillId="2" borderId="1" xfId="2" applyFill="1" applyBorder="1" applyAlignment="1">
      <alignment horizontal="center" vertical="center"/>
    </xf>
    <xf numFmtId="41" fontId="8" fillId="0" borderId="1" xfId="3" applyFont="1" applyBorder="1" applyAlignment="1">
      <alignment horizontal="center" vertical="center"/>
    </xf>
    <xf numFmtId="14" fontId="8" fillId="0" borderId="1" xfId="2" applyNumberForma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">
    <cellStyle name="쉼표 [0] 2 2" xfId="3"/>
    <cellStyle name="표준" xfId="0" builtinId="0"/>
    <cellStyle name="표준 2 2" xfId="2"/>
    <cellStyle name="표준_소책자(1급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/>
  </sheetViews>
  <sheetFormatPr defaultRowHeight="17"/>
  <cols>
    <col min="5" max="5" width="10.08203125" customWidth="1"/>
  </cols>
  <sheetData>
    <row r="1" spans="1:5">
      <c r="A1" s="1"/>
      <c r="B1" s="2"/>
      <c r="C1" s="3" t="s">
        <v>0</v>
      </c>
      <c r="D1" s="2"/>
      <c r="E1" s="2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24" t="s">
        <v>5</v>
      </c>
    </row>
    <row r="3" spans="1:5">
      <c r="A3" s="4" t="s">
        <v>6</v>
      </c>
      <c r="B3" s="5" t="s">
        <v>31</v>
      </c>
      <c r="C3" s="4" t="s">
        <v>7</v>
      </c>
      <c r="D3" s="4" t="s">
        <v>8</v>
      </c>
      <c r="E3" s="4"/>
    </row>
    <row r="4" spans="1:5">
      <c r="A4" s="4" t="s">
        <v>9</v>
      </c>
      <c r="B4" s="5" t="s">
        <v>32</v>
      </c>
      <c r="C4" s="4" t="s">
        <v>10</v>
      </c>
      <c r="D4" s="4" t="s">
        <v>11</v>
      </c>
      <c r="E4" s="4"/>
    </row>
    <row r="5" spans="1:5">
      <c r="A5" s="4" t="s">
        <v>12</v>
      </c>
      <c r="B5" s="5" t="s">
        <v>33</v>
      </c>
      <c r="C5" s="4" t="s">
        <v>13</v>
      </c>
      <c r="D5" s="4" t="s">
        <v>14</v>
      </c>
      <c r="E5" s="4"/>
    </row>
    <row r="6" spans="1:5">
      <c r="A6" s="4" t="s">
        <v>15</v>
      </c>
      <c r="B6" s="5" t="s">
        <v>34</v>
      </c>
      <c r="C6" s="4" t="s">
        <v>16</v>
      </c>
      <c r="D6" s="4" t="s">
        <v>17</v>
      </c>
      <c r="E6" s="4"/>
    </row>
    <row r="7" spans="1:5">
      <c r="A7" s="4" t="s">
        <v>18</v>
      </c>
      <c r="B7" s="5" t="s">
        <v>36</v>
      </c>
      <c r="C7" s="4" t="s">
        <v>19</v>
      </c>
      <c r="D7" s="4" t="s">
        <v>20</v>
      </c>
      <c r="E7" s="4"/>
    </row>
    <row r="8" spans="1:5">
      <c r="A8" s="4" t="s">
        <v>21</v>
      </c>
      <c r="B8" s="5" t="s">
        <v>30</v>
      </c>
      <c r="C8" s="4" t="s">
        <v>22</v>
      </c>
      <c r="D8" s="4" t="s">
        <v>23</v>
      </c>
      <c r="E8" s="4"/>
    </row>
    <row r="9" spans="1:5">
      <c r="A9" s="4" t="s">
        <v>24</v>
      </c>
      <c r="B9" s="5" t="s">
        <v>37</v>
      </c>
      <c r="C9" s="4" t="s">
        <v>25</v>
      </c>
      <c r="D9" s="4" t="s">
        <v>26</v>
      </c>
      <c r="E9" s="4"/>
    </row>
    <row r="10" spans="1:5">
      <c r="A10" s="4" t="s">
        <v>27</v>
      </c>
      <c r="B10" s="5" t="s">
        <v>35</v>
      </c>
      <c r="C10" s="4" t="s">
        <v>28</v>
      </c>
      <c r="D10" s="4" t="s">
        <v>29</v>
      </c>
      <c r="E10" s="4"/>
    </row>
  </sheetData>
  <phoneticPr fontId="1" type="noConversion"/>
  <pageMargins left="0.7" right="0.7" top="0.75" bottom="0.75" header="0.3" footer="0.3"/>
  <ignoredErrors>
    <ignoredError sqref="B3:B1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7"/>
  <cols>
    <col min="5" max="5" width="10.08203125" customWidth="1"/>
  </cols>
  <sheetData>
    <row r="1" spans="1:5">
      <c r="A1" s="1"/>
      <c r="B1" s="2"/>
      <c r="C1" s="3" t="s">
        <v>0</v>
      </c>
      <c r="D1" s="2"/>
      <c r="E1" s="2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24" t="s">
        <v>5</v>
      </c>
    </row>
    <row r="3" spans="1:5">
      <c r="A3" s="4" t="s">
        <v>6</v>
      </c>
      <c r="B3" s="5" t="s">
        <v>31</v>
      </c>
      <c r="C3" s="4" t="s">
        <v>7</v>
      </c>
      <c r="D3" s="4" t="s">
        <v>8</v>
      </c>
      <c r="E3" s="4" t="str">
        <f>20&amp;LEFT(B3,2)&amp;"년"</f>
        <v>2019년</v>
      </c>
    </row>
    <row r="4" spans="1:5">
      <c r="A4" s="4" t="s">
        <v>9</v>
      </c>
      <c r="B4" s="5" t="s">
        <v>32</v>
      </c>
      <c r="C4" s="4" t="s">
        <v>10</v>
      </c>
      <c r="D4" s="4" t="s">
        <v>11</v>
      </c>
      <c r="E4" s="4" t="str">
        <f t="shared" ref="E4:E10" si="0">20&amp;LEFT(B4,2)&amp;"년"</f>
        <v>2021년</v>
      </c>
    </row>
    <row r="5" spans="1:5">
      <c r="A5" s="4" t="s">
        <v>12</v>
      </c>
      <c r="B5" s="5" t="s">
        <v>33</v>
      </c>
      <c r="C5" s="4" t="s">
        <v>13</v>
      </c>
      <c r="D5" s="4" t="s">
        <v>14</v>
      </c>
      <c r="E5" s="4" t="str">
        <f t="shared" si="0"/>
        <v>2019년</v>
      </c>
    </row>
    <row r="6" spans="1:5">
      <c r="A6" s="4" t="s">
        <v>15</v>
      </c>
      <c r="B6" s="5" t="s">
        <v>34</v>
      </c>
      <c r="C6" s="4" t="s">
        <v>16</v>
      </c>
      <c r="D6" s="4" t="s">
        <v>17</v>
      </c>
      <c r="E6" s="4" t="str">
        <f t="shared" si="0"/>
        <v>2020년</v>
      </c>
    </row>
    <row r="7" spans="1:5">
      <c r="A7" s="4" t="s">
        <v>18</v>
      </c>
      <c r="B7" s="5" t="s">
        <v>36</v>
      </c>
      <c r="C7" s="4" t="s">
        <v>19</v>
      </c>
      <c r="D7" s="4" t="s">
        <v>20</v>
      </c>
      <c r="E7" s="4" t="str">
        <f t="shared" si="0"/>
        <v>2018년</v>
      </c>
    </row>
    <row r="8" spans="1:5">
      <c r="A8" s="4" t="s">
        <v>21</v>
      </c>
      <c r="B8" s="5" t="s">
        <v>30</v>
      </c>
      <c r="C8" s="4" t="s">
        <v>22</v>
      </c>
      <c r="D8" s="4" t="s">
        <v>23</v>
      </c>
      <c r="E8" s="4" t="str">
        <f t="shared" si="0"/>
        <v>2021년</v>
      </c>
    </row>
    <row r="9" spans="1:5">
      <c r="A9" s="4" t="s">
        <v>24</v>
      </c>
      <c r="B9" s="5" t="s">
        <v>37</v>
      </c>
      <c r="C9" s="4" t="s">
        <v>25</v>
      </c>
      <c r="D9" s="4" t="s">
        <v>26</v>
      </c>
      <c r="E9" s="4" t="str">
        <f t="shared" si="0"/>
        <v>2018년</v>
      </c>
    </row>
    <row r="10" spans="1:5">
      <c r="A10" s="4" t="s">
        <v>27</v>
      </c>
      <c r="B10" s="5" t="s">
        <v>35</v>
      </c>
      <c r="C10" s="4" t="s">
        <v>28</v>
      </c>
      <c r="D10" s="4" t="s">
        <v>29</v>
      </c>
      <c r="E10" s="4" t="str">
        <f t="shared" si="0"/>
        <v>2020년</v>
      </c>
    </row>
  </sheetData>
  <phoneticPr fontId="1" type="noConversion"/>
  <pageMargins left="0.7" right="0.7" top="0.75" bottom="0.75" header="0.3" footer="0.3"/>
  <ignoredErrors>
    <ignoredError sqref="B3:B1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/>
  </sheetViews>
  <sheetFormatPr defaultRowHeight="17"/>
  <cols>
    <col min="1" max="1" width="9.1640625" bestFit="1" customWidth="1"/>
    <col min="4" max="4" width="9.08203125" bestFit="1" customWidth="1"/>
    <col min="5" max="5" width="10.75" bestFit="1" customWidth="1"/>
  </cols>
  <sheetData>
    <row r="1" spans="1:5">
      <c r="A1" s="26"/>
      <c r="B1" s="27" t="s">
        <v>180</v>
      </c>
      <c r="C1" s="28"/>
      <c r="D1" s="28"/>
      <c r="E1" s="28"/>
    </row>
    <row r="2" spans="1:5">
      <c r="A2" s="29" t="s">
        <v>181</v>
      </c>
      <c r="B2" s="29" t="s">
        <v>182</v>
      </c>
      <c r="C2" s="29" t="s">
        <v>183</v>
      </c>
      <c r="D2" s="29" t="s">
        <v>184</v>
      </c>
      <c r="E2" s="30" t="s">
        <v>185</v>
      </c>
    </row>
    <row r="3" spans="1:5">
      <c r="A3" s="29">
        <v>17062403</v>
      </c>
      <c r="B3" s="29" t="s">
        <v>186</v>
      </c>
      <c r="C3" s="29" t="s">
        <v>187</v>
      </c>
      <c r="D3" s="31">
        <v>90425</v>
      </c>
      <c r="E3" s="32"/>
    </row>
    <row r="4" spans="1:5">
      <c r="A4" s="29">
        <v>15120118</v>
      </c>
      <c r="B4" s="29" t="s">
        <v>188</v>
      </c>
      <c r="C4" s="29" t="s">
        <v>189</v>
      </c>
      <c r="D4" s="31">
        <v>183496</v>
      </c>
      <c r="E4" s="32"/>
    </row>
    <row r="5" spans="1:5">
      <c r="A5" s="29">
        <v>16091702</v>
      </c>
      <c r="B5" s="29" t="s">
        <v>190</v>
      </c>
      <c r="C5" s="29" t="s">
        <v>191</v>
      </c>
      <c r="D5" s="31">
        <v>38654</v>
      </c>
      <c r="E5" s="32"/>
    </row>
    <row r="6" spans="1:5">
      <c r="A6" s="29">
        <v>16043001</v>
      </c>
      <c r="B6" s="29" t="s">
        <v>192</v>
      </c>
      <c r="C6" s="29" t="s">
        <v>187</v>
      </c>
      <c r="D6" s="31">
        <v>924637</v>
      </c>
      <c r="E6" s="32"/>
    </row>
    <row r="7" spans="1:5">
      <c r="A7" s="29">
        <v>18072610</v>
      </c>
      <c r="B7" s="29" t="s">
        <v>193</v>
      </c>
      <c r="C7" s="29" t="s">
        <v>191</v>
      </c>
      <c r="D7" s="31">
        <v>13258</v>
      </c>
      <c r="E7" s="32"/>
    </row>
    <row r="8" spans="1:5">
      <c r="A8" s="29">
        <v>17082106</v>
      </c>
      <c r="B8" s="29" t="s">
        <v>194</v>
      </c>
      <c r="C8" s="29" t="s">
        <v>191</v>
      </c>
      <c r="D8" s="31">
        <v>24352</v>
      </c>
      <c r="E8" s="32"/>
    </row>
    <row r="9" spans="1:5">
      <c r="A9" s="29">
        <v>15010512</v>
      </c>
      <c r="B9" s="29" t="s">
        <v>195</v>
      </c>
      <c r="C9" s="29" t="s">
        <v>189</v>
      </c>
      <c r="D9" s="31">
        <v>125493</v>
      </c>
      <c r="E9" s="32"/>
    </row>
    <row r="10" spans="1:5">
      <c r="A10" s="29">
        <v>16121114</v>
      </c>
      <c r="B10" s="29" t="s">
        <v>196</v>
      </c>
      <c r="C10" s="29" t="s">
        <v>191</v>
      </c>
      <c r="D10" s="31">
        <v>30146</v>
      </c>
      <c r="E10" s="32"/>
    </row>
    <row r="11" spans="1:5">
      <c r="A11" s="29">
        <v>16082305</v>
      </c>
      <c r="B11" s="29" t="s">
        <v>197</v>
      </c>
      <c r="C11" s="29" t="s">
        <v>187</v>
      </c>
      <c r="D11" s="31">
        <v>89351</v>
      </c>
      <c r="E11" s="32"/>
    </row>
    <row r="12" spans="1:5">
      <c r="A12" s="29">
        <v>17101904</v>
      </c>
      <c r="B12" s="29" t="s">
        <v>198</v>
      </c>
      <c r="C12" s="29" t="s">
        <v>191</v>
      </c>
      <c r="D12" s="31">
        <v>42352</v>
      </c>
      <c r="E12" s="32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/>
  </sheetViews>
  <sheetFormatPr defaultRowHeight="17"/>
  <cols>
    <col min="1" max="1" width="9.1640625" bestFit="1" customWidth="1"/>
    <col min="4" max="4" width="9.08203125" bestFit="1" customWidth="1"/>
    <col min="5" max="5" width="10.75" bestFit="1" customWidth="1"/>
  </cols>
  <sheetData>
    <row r="1" spans="1:5">
      <c r="A1" s="26"/>
      <c r="B1" s="27" t="s">
        <v>180</v>
      </c>
      <c r="C1" s="28"/>
      <c r="D1" s="28"/>
      <c r="E1" s="28"/>
    </row>
    <row r="2" spans="1:5">
      <c r="A2" s="29" t="s">
        <v>181</v>
      </c>
      <c r="B2" s="29" t="s">
        <v>182</v>
      </c>
      <c r="C2" s="29" t="s">
        <v>183</v>
      </c>
      <c r="D2" s="29" t="s">
        <v>184</v>
      </c>
      <c r="E2" s="30" t="s">
        <v>185</v>
      </c>
    </row>
    <row r="3" spans="1:5">
      <c r="A3" s="29">
        <v>17062403</v>
      </c>
      <c r="B3" s="29" t="s">
        <v>186</v>
      </c>
      <c r="C3" s="29" t="s">
        <v>187</v>
      </c>
      <c r="D3" s="31">
        <v>90425</v>
      </c>
      <c r="E3" s="32">
        <f>DATE(2000+LEFT(A3,2),MID(A3,3,2),MID(A3,5,2))</f>
        <v>42910</v>
      </c>
    </row>
    <row r="4" spans="1:5">
      <c r="A4" s="29">
        <v>15120118</v>
      </c>
      <c r="B4" s="29" t="s">
        <v>188</v>
      </c>
      <c r="C4" s="29" t="s">
        <v>189</v>
      </c>
      <c r="D4" s="31">
        <v>183496</v>
      </c>
      <c r="E4" s="32">
        <f t="shared" ref="E4:E12" si="0">DATE(2000+LEFT(A4,2),MID(A4,3,2),MID(A4,5,2))</f>
        <v>42339</v>
      </c>
    </row>
    <row r="5" spans="1:5">
      <c r="A5" s="29">
        <v>16091702</v>
      </c>
      <c r="B5" s="29" t="s">
        <v>190</v>
      </c>
      <c r="C5" s="29" t="s">
        <v>191</v>
      </c>
      <c r="D5" s="31">
        <v>38654</v>
      </c>
      <c r="E5" s="32">
        <f t="shared" si="0"/>
        <v>42630</v>
      </c>
    </row>
    <row r="6" spans="1:5">
      <c r="A6" s="29">
        <v>16043001</v>
      </c>
      <c r="B6" s="29" t="s">
        <v>192</v>
      </c>
      <c r="C6" s="29" t="s">
        <v>187</v>
      </c>
      <c r="D6" s="31">
        <v>924637</v>
      </c>
      <c r="E6" s="32">
        <f t="shared" si="0"/>
        <v>42490</v>
      </c>
    </row>
    <row r="7" spans="1:5">
      <c r="A7" s="29">
        <v>18072610</v>
      </c>
      <c r="B7" s="29" t="s">
        <v>193</v>
      </c>
      <c r="C7" s="29" t="s">
        <v>191</v>
      </c>
      <c r="D7" s="31">
        <v>13258</v>
      </c>
      <c r="E7" s="32">
        <f t="shared" si="0"/>
        <v>43307</v>
      </c>
    </row>
    <row r="8" spans="1:5">
      <c r="A8" s="29">
        <v>17082106</v>
      </c>
      <c r="B8" s="29" t="s">
        <v>194</v>
      </c>
      <c r="C8" s="29" t="s">
        <v>191</v>
      </c>
      <c r="D8" s="31">
        <v>24352</v>
      </c>
      <c r="E8" s="32">
        <f t="shared" si="0"/>
        <v>42968</v>
      </c>
    </row>
    <row r="9" spans="1:5">
      <c r="A9" s="29">
        <v>15010512</v>
      </c>
      <c r="B9" s="29" t="s">
        <v>195</v>
      </c>
      <c r="C9" s="29" t="s">
        <v>189</v>
      </c>
      <c r="D9" s="31">
        <v>125493</v>
      </c>
      <c r="E9" s="32">
        <f t="shared" si="0"/>
        <v>42009</v>
      </c>
    </row>
    <row r="10" spans="1:5">
      <c r="A10" s="29">
        <v>16121114</v>
      </c>
      <c r="B10" s="29" t="s">
        <v>196</v>
      </c>
      <c r="C10" s="29" t="s">
        <v>191</v>
      </c>
      <c r="D10" s="31">
        <v>30146</v>
      </c>
      <c r="E10" s="32">
        <f t="shared" si="0"/>
        <v>42715</v>
      </c>
    </row>
    <row r="11" spans="1:5">
      <c r="A11" s="29">
        <v>16082305</v>
      </c>
      <c r="B11" s="29" t="s">
        <v>197</v>
      </c>
      <c r="C11" s="29" t="s">
        <v>187</v>
      </c>
      <c r="D11" s="31">
        <v>89351</v>
      </c>
      <c r="E11" s="32">
        <f t="shared" si="0"/>
        <v>42605</v>
      </c>
    </row>
    <row r="12" spans="1:5">
      <c r="A12" s="29">
        <v>17101904</v>
      </c>
      <c r="B12" s="29" t="s">
        <v>198</v>
      </c>
      <c r="C12" s="29" t="s">
        <v>191</v>
      </c>
      <c r="D12" s="31">
        <v>42352</v>
      </c>
      <c r="E12" s="32">
        <f t="shared" si="0"/>
        <v>43027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/>
  </sheetViews>
  <sheetFormatPr defaultRowHeight="17"/>
  <cols>
    <col min="2" max="2" width="12.58203125" customWidth="1"/>
    <col min="3" max="3" width="14.75" bestFit="1" customWidth="1"/>
    <col min="4" max="4" width="11.5" customWidth="1"/>
  </cols>
  <sheetData>
    <row r="1" spans="1:4">
      <c r="A1" s="6"/>
      <c r="B1" s="7" t="s">
        <v>38</v>
      </c>
      <c r="C1" s="8"/>
      <c r="D1" s="8"/>
    </row>
    <row r="2" spans="1:4">
      <c r="A2" s="9" t="s">
        <v>39</v>
      </c>
      <c r="B2" s="9" t="s">
        <v>40</v>
      </c>
      <c r="C2" s="11" t="s">
        <v>41</v>
      </c>
      <c r="D2" s="25" t="s">
        <v>42</v>
      </c>
    </row>
    <row r="3" spans="1:4">
      <c r="A3" s="9" t="s">
        <v>43</v>
      </c>
      <c r="B3" s="9" t="s">
        <v>44</v>
      </c>
      <c r="C3" s="11" t="s">
        <v>45</v>
      </c>
      <c r="D3" s="10"/>
    </row>
    <row r="4" spans="1:4">
      <c r="A4" s="9" t="s">
        <v>46</v>
      </c>
      <c r="B4" s="9" t="s">
        <v>47</v>
      </c>
      <c r="C4" s="11" t="s">
        <v>48</v>
      </c>
      <c r="D4" s="10"/>
    </row>
    <row r="5" spans="1:4">
      <c r="A5" s="9" t="s">
        <v>49</v>
      </c>
      <c r="B5" s="9" t="s">
        <v>50</v>
      </c>
      <c r="C5" s="11" t="s">
        <v>59</v>
      </c>
      <c r="D5" s="10"/>
    </row>
    <row r="6" spans="1:4">
      <c r="A6" s="9" t="s">
        <v>51</v>
      </c>
      <c r="B6" s="9" t="s">
        <v>52</v>
      </c>
      <c r="C6" s="11" t="s">
        <v>53</v>
      </c>
      <c r="D6" s="10"/>
    </row>
    <row r="7" spans="1:4">
      <c r="A7" s="9" t="s">
        <v>54</v>
      </c>
      <c r="B7" s="9" t="s">
        <v>55</v>
      </c>
      <c r="C7" s="11" t="s">
        <v>60</v>
      </c>
      <c r="D7" s="10"/>
    </row>
    <row r="8" spans="1:4">
      <c r="A8" s="9" t="s">
        <v>56</v>
      </c>
      <c r="B8" s="9" t="s">
        <v>57</v>
      </c>
      <c r="C8" s="11" t="s">
        <v>58</v>
      </c>
      <c r="D8" s="10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/>
  </sheetViews>
  <sheetFormatPr defaultRowHeight="17"/>
  <cols>
    <col min="2" max="2" width="12.58203125" customWidth="1"/>
    <col min="3" max="3" width="14.75" bestFit="1" customWidth="1"/>
    <col min="4" max="4" width="11.5" customWidth="1"/>
  </cols>
  <sheetData>
    <row r="1" spans="1:4">
      <c r="A1" s="6"/>
      <c r="B1" s="7" t="s">
        <v>38</v>
      </c>
      <c r="C1" s="8"/>
      <c r="D1" s="8"/>
    </row>
    <row r="2" spans="1:4">
      <c r="A2" s="9" t="s">
        <v>39</v>
      </c>
      <c r="B2" s="9" t="s">
        <v>40</v>
      </c>
      <c r="C2" s="11" t="s">
        <v>41</v>
      </c>
      <c r="D2" s="25" t="s">
        <v>42</v>
      </c>
    </row>
    <row r="3" spans="1:4">
      <c r="A3" s="9" t="s">
        <v>43</v>
      </c>
      <c r="B3" s="9" t="s">
        <v>44</v>
      </c>
      <c r="C3" s="11" t="s">
        <v>45</v>
      </c>
      <c r="D3" s="10">
        <f>DATE(20&amp;LEFT(C3,2),MID(C3,3,2),MID(C3,5,2))</f>
        <v>43255</v>
      </c>
    </row>
    <row r="4" spans="1:4">
      <c r="A4" s="9" t="s">
        <v>46</v>
      </c>
      <c r="B4" s="9" t="s">
        <v>47</v>
      </c>
      <c r="C4" s="11" t="s">
        <v>48</v>
      </c>
      <c r="D4" s="10">
        <f t="shared" ref="D4:D8" si="0">DATE(20&amp;LEFT(C4,2),MID(C4,3,2),MID(C4,5,2))</f>
        <v>42797</v>
      </c>
    </row>
    <row r="5" spans="1:4">
      <c r="A5" s="9" t="s">
        <v>49</v>
      </c>
      <c r="B5" s="9" t="s">
        <v>50</v>
      </c>
      <c r="C5" s="11" t="s">
        <v>59</v>
      </c>
      <c r="D5" s="10">
        <f t="shared" si="0"/>
        <v>42921</v>
      </c>
    </row>
    <row r="6" spans="1:4">
      <c r="A6" s="9" t="s">
        <v>51</v>
      </c>
      <c r="B6" s="9" t="s">
        <v>52</v>
      </c>
      <c r="C6" s="11" t="s">
        <v>53</v>
      </c>
      <c r="D6" s="10">
        <f t="shared" si="0"/>
        <v>42736</v>
      </c>
    </row>
    <row r="7" spans="1:4">
      <c r="A7" s="9" t="s">
        <v>54</v>
      </c>
      <c r="B7" s="9" t="s">
        <v>55</v>
      </c>
      <c r="C7" s="11" t="s">
        <v>60</v>
      </c>
      <c r="D7" s="10">
        <f t="shared" si="0"/>
        <v>43937</v>
      </c>
    </row>
    <row r="8" spans="1:4">
      <c r="A8" s="9" t="s">
        <v>56</v>
      </c>
      <c r="B8" s="9" t="s">
        <v>57</v>
      </c>
      <c r="C8" s="11" t="s">
        <v>58</v>
      </c>
      <c r="D8" s="10">
        <f t="shared" si="0"/>
        <v>43921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RowHeight="17"/>
  <cols>
    <col min="3" max="3" width="13.6640625" bestFit="1" customWidth="1"/>
    <col min="4" max="4" width="12.4140625" customWidth="1"/>
  </cols>
  <sheetData>
    <row r="1" spans="1:4">
      <c r="A1" s="33"/>
      <c r="B1" s="34" t="s">
        <v>199</v>
      </c>
    </row>
    <row r="2" spans="1:4">
      <c r="A2" s="35" t="s">
        <v>200</v>
      </c>
      <c r="B2" s="35" t="s">
        <v>201</v>
      </c>
      <c r="C2" s="35" t="s">
        <v>202</v>
      </c>
      <c r="D2" s="37" t="s">
        <v>203</v>
      </c>
    </row>
    <row r="3" spans="1:4">
      <c r="A3" s="36" t="s">
        <v>204</v>
      </c>
      <c r="B3" s="36" t="s">
        <v>206</v>
      </c>
      <c r="C3" s="36" t="s">
        <v>207</v>
      </c>
      <c r="D3" s="38"/>
    </row>
    <row r="4" spans="1:4">
      <c r="A4" s="36" t="s">
        <v>208</v>
      </c>
      <c r="B4" s="36" t="s">
        <v>210</v>
      </c>
      <c r="C4" s="36" t="s">
        <v>211</v>
      </c>
      <c r="D4" s="38"/>
    </row>
    <row r="5" spans="1:4">
      <c r="A5" s="36" t="s">
        <v>212</v>
      </c>
      <c r="B5" s="36" t="s">
        <v>214</v>
      </c>
      <c r="C5" s="36" t="s">
        <v>215</v>
      </c>
      <c r="D5" s="38"/>
    </row>
    <row r="6" spans="1:4">
      <c r="A6" s="36" t="s">
        <v>216</v>
      </c>
      <c r="B6" s="36" t="s">
        <v>218</v>
      </c>
      <c r="C6" s="36" t="s">
        <v>219</v>
      </c>
      <c r="D6" s="38"/>
    </row>
    <row r="7" spans="1:4">
      <c r="A7" s="36" t="s">
        <v>220</v>
      </c>
      <c r="B7" s="36" t="s">
        <v>210</v>
      </c>
      <c r="C7" s="36" t="s">
        <v>221</v>
      </c>
      <c r="D7" s="38"/>
    </row>
    <row r="8" spans="1:4">
      <c r="A8" s="36" t="s">
        <v>222</v>
      </c>
      <c r="B8" s="36" t="s">
        <v>205</v>
      </c>
      <c r="C8" s="36" t="s">
        <v>223</v>
      </c>
      <c r="D8" s="38"/>
    </row>
    <row r="9" spans="1:4">
      <c r="A9" s="36" t="s">
        <v>224</v>
      </c>
      <c r="B9" s="36" t="s">
        <v>217</v>
      </c>
      <c r="C9" s="36" t="s">
        <v>225</v>
      </c>
      <c r="D9" s="38"/>
    </row>
    <row r="10" spans="1:4">
      <c r="A10" s="36" t="s">
        <v>226</v>
      </c>
      <c r="B10" s="36" t="s">
        <v>213</v>
      </c>
      <c r="C10" s="36" t="s">
        <v>227</v>
      </c>
      <c r="D10" s="38"/>
    </row>
    <row r="11" spans="1:4">
      <c r="A11" s="36" t="s">
        <v>228</v>
      </c>
      <c r="B11" s="36" t="s">
        <v>214</v>
      </c>
      <c r="C11" s="36" t="s">
        <v>229</v>
      </c>
      <c r="D11" s="38"/>
    </row>
    <row r="12" spans="1:4">
      <c r="A12" s="36" t="s">
        <v>230</v>
      </c>
      <c r="B12" s="36" t="s">
        <v>206</v>
      </c>
      <c r="C12" s="36" t="s">
        <v>231</v>
      </c>
      <c r="D12" s="38"/>
    </row>
    <row r="13" spans="1:4">
      <c r="A13" s="36" t="s">
        <v>232</v>
      </c>
      <c r="B13" s="36" t="s">
        <v>209</v>
      </c>
      <c r="C13" s="36" t="s">
        <v>233</v>
      </c>
      <c r="D13" s="38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/>
  </sheetViews>
  <sheetFormatPr defaultRowHeight="17"/>
  <cols>
    <col min="3" max="3" width="13.6640625" bestFit="1" customWidth="1"/>
    <col min="4" max="4" width="12.4140625" customWidth="1"/>
  </cols>
  <sheetData>
    <row r="1" spans="1:4">
      <c r="A1" s="33"/>
      <c r="B1" s="34" t="s">
        <v>199</v>
      </c>
    </row>
    <row r="2" spans="1:4">
      <c r="A2" s="35" t="s">
        <v>200</v>
      </c>
      <c r="B2" s="35" t="s">
        <v>201</v>
      </c>
      <c r="C2" s="35" t="s">
        <v>202</v>
      </c>
      <c r="D2" s="37" t="s">
        <v>203</v>
      </c>
    </row>
    <row r="3" spans="1:4">
      <c r="A3" s="36" t="s">
        <v>204</v>
      </c>
      <c r="B3" s="36" t="s">
        <v>206</v>
      </c>
      <c r="C3" s="36" t="s">
        <v>207</v>
      </c>
      <c r="D3" s="38">
        <f t="shared" ref="D3:D13" si="0">DATE(MID(C3,1,2),MID(C3,3,2),MID(C3,5,2))</f>
        <v>29393</v>
      </c>
    </row>
    <row r="4" spans="1:4">
      <c r="A4" s="36" t="s">
        <v>208</v>
      </c>
      <c r="B4" s="36" t="s">
        <v>210</v>
      </c>
      <c r="C4" s="36" t="s">
        <v>211</v>
      </c>
      <c r="D4" s="38">
        <f t="shared" si="0"/>
        <v>34204</v>
      </c>
    </row>
    <row r="5" spans="1:4">
      <c r="A5" s="36" t="s">
        <v>212</v>
      </c>
      <c r="B5" s="36" t="s">
        <v>214</v>
      </c>
      <c r="C5" s="36" t="s">
        <v>215</v>
      </c>
      <c r="D5" s="38">
        <f t="shared" si="0"/>
        <v>32478</v>
      </c>
    </row>
    <row r="6" spans="1:4">
      <c r="A6" s="36" t="s">
        <v>216</v>
      </c>
      <c r="B6" s="36" t="s">
        <v>218</v>
      </c>
      <c r="C6" s="36" t="s">
        <v>219</v>
      </c>
      <c r="D6" s="38">
        <f t="shared" si="0"/>
        <v>30522</v>
      </c>
    </row>
    <row r="7" spans="1:4">
      <c r="A7" s="36" t="s">
        <v>220</v>
      </c>
      <c r="B7" s="36" t="s">
        <v>210</v>
      </c>
      <c r="C7" s="36" t="s">
        <v>221</v>
      </c>
      <c r="D7" s="38">
        <f t="shared" si="0"/>
        <v>31658</v>
      </c>
    </row>
    <row r="8" spans="1:4">
      <c r="A8" s="36" t="s">
        <v>222</v>
      </c>
      <c r="B8" s="36" t="s">
        <v>205</v>
      </c>
      <c r="C8" s="36" t="s">
        <v>223</v>
      </c>
      <c r="D8" s="38">
        <f t="shared" si="0"/>
        <v>33833</v>
      </c>
    </row>
    <row r="9" spans="1:4">
      <c r="A9" s="36" t="s">
        <v>224</v>
      </c>
      <c r="B9" s="36" t="s">
        <v>217</v>
      </c>
      <c r="C9" s="36" t="s">
        <v>225</v>
      </c>
      <c r="D9" s="38">
        <f t="shared" si="0"/>
        <v>30999</v>
      </c>
    </row>
    <row r="10" spans="1:4">
      <c r="A10" s="36" t="s">
        <v>226</v>
      </c>
      <c r="B10" s="36" t="s">
        <v>213</v>
      </c>
      <c r="C10" s="36" t="s">
        <v>227</v>
      </c>
      <c r="D10" s="38">
        <f t="shared" si="0"/>
        <v>29882</v>
      </c>
    </row>
    <row r="11" spans="1:4">
      <c r="A11" s="36" t="s">
        <v>228</v>
      </c>
      <c r="B11" s="36" t="s">
        <v>214</v>
      </c>
      <c r="C11" s="36" t="s">
        <v>229</v>
      </c>
      <c r="D11" s="38">
        <f t="shared" si="0"/>
        <v>33241</v>
      </c>
    </row>
    <row r="12" spans="1:4">
      <c r="A12" s="36" t="s">
        <v>230</v>
      </c>
      <c r="B12" s="36" t="s">
        <v>206</v>
      </c>
      <c r="C12" s="36" t="s">
        <v>231</v>
      </c>
      <c r="D12" s="38">
        <f t="shared" si="0"/>
        <v>32357</v>
      </c>
    </row>
    <row r="13" spans="1:4">
      <c r="A13" s="36" t="s">
        <v>232</v>
      </c>
      <c r="B13" s="36" t="s">
        <v>209</v>
      </c>
      <c r="C13" s="36" t="s">
        <v>233</v>
      </c>
      <c r="D13" s="38">
        <f t="shared" si="0"/>
        <v>33041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/>
  </sheetViews>
  <sheetFormatPr defaultRowHeight="17"/>
  <cols>
    <col min="1" max="4" width="10.33203125" customWidth="1"/>
    <col min="5" max="5" width="10.75" customWidth="1"/>
  </cols>
  <sheetData>
    <row r="1" spans="1:5">
      <c r="A1" s="12" t="s">
        <v>61</v>
      </c>
      <c r="B1" s="8"/>
      <c r="C1" s="8"/>
      <c r="D1" s="8"/>
      <c r="E1" s="8"/>
    </row>
    <row r="2" spans="1:5">
      <c r="A2" s="9" t="s">
        <v>62</v>
      </c>
      <c r="B2" s="9" t="s">
        <v>63</v>
      </c>
      <c r="C2" s="9" t="s">
        <v>64</v>
      </c>
      <c r="D2" s="9" t="s">
        <v>65</v>
      </c>
      <c r="E2" s="25" t="s">
        <v>66</v>
      </c>
    </row>
    <row r="3" spans="1:5">
      <c r="A3" s="9" t="s">
        <v>67</v>
      </c>
      <c r="B3" s="9" t="s">
        <v>68</v>
      </c>
      <c r="C3" s="9">
        <v>1974</v>
      </c>
      <c r="D3" s="9">
        <v>500</v>
      </c>
      <c r="E3" s="9"/>
    </row>
    <row r="4" spans="1:5">
      <c r="A4" s="9" t="s">
        <v>69</v>
      </c>
      <c r="B4" s="9" t="s">
        <v>70</v>
      </c>
      <c r="C4" s="9">
        <v>2000</v>
      </c>
      <c r="D4" s="9">
        <v>500</v>
      </c>
      <c r="E4" s="9"/>
    </row>
    <row r="5" spans="1:5">
      <c r="A5" s="9" t="s">
        <v>71</v>
      </c>
      <c r="B5" s="9" t="s">
        <v>72</v>
      </c>
      <c r="C5" s="9">
        <v>1983</v>
      </c>
      <c r="D5" s="9">
        <v>500</v>
      </c>
      <c r="E5" s="9"/>
    </row>
    <row r="6" spans="1:5">
      <c r="A6" s="9" t="s">
        <v>73</v>
      </c>
      <c r="B6" s="9" t="s">
        <v>74</v>
      </c>
      <c r="C6" s="9">
        <v>1975</v>
      </c>
      <c r="D6" s="9">
        <v>700</v>
      </c>
      <c r="E6" s="9"/>
    </row>
    <row r="7" spans="1:5">
      <c r="A7" s="9" t="s">
        <v>75</v>
      </c>
      <c r="B7" s="9" t="s">
        <v>76</v>
      </c>
      <c r="C7" s="9">
        <v>1974</v>
      </c>
      <c r="D7" s="9">
        <v>500</v>
      </c>
      <c r="E7" s="9"/>
    </row>
    <row r="8" spans="1:5">
      <c r="A8" s="9" t="s">
        <v>77</v>
      </c>
      <c r="B8" s="9" t="s">
        <v>78</v>
      </c>
      <c r="C8" s="9">
        <v>1984</v>
      </c>
      <c r="D8" s="9">
        <v>400</v>
      </c>
      <c r="E8" s="9"/>
    </row>
    <row r="9" spans="1:5">
      <c r="A9" s="9" t="s">
        <v>79</v>
      </c>
      <c r="B9" s="9" t="s">
        <v>80</v>
      </c>
      <c r="C9" s="9">
        <v>1994</v>
      </c>
      <c r="D9" s="9">
        <v>700</v>
      </c>
      <c r="E9" s="9"/>
    </row>
    <row r="10" spans="1:5">
      <c r="A10" s="9" t="s">
        <v>81</v>
      </c>
      <c r="B10" s="9" t="s">
        <v>82</v>
      </c>
      <c r="C10" s="9">
        <v>1987</v>
      </c>
      <c r="D10" s="9">
        <v>500</v>
      </c>
      <c r="E10" s="9"/>
    </row>
    <row r="11" spans="1:5">
      <c r="A11" s="9" t="s">
        <v>83</v>
      </c>
      <c r="B11" s="9" t="s">
        <v>84</v>
      </c>
      <c r="C11" s="9">
        <v>1984</v>
      </c>
      <c r="D11" s="9">
        <v>500</v>
      </c>
      <c r="E11" s="9"/>
    </row>
    <row r="12" spans="1:5">
      <c r="A12" s="9" t="s">
        <v>85</v>
      </c>
      <c r="B12" s="9" t="s">
        <v>86</v>
      </c>
      <c r="C12" s="9">
        <v>1987</v>
      </c>
      <c r="D12" s="9">
        <v>300</v>
      </c>
      <c r="E12" s="9"/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/>
  </sheetViews>
  <sheetFormatPr defaultRowHeight="17"/>
  <cols>
    <col min="1" max="4" width="10.33203125" customWidth="1"/>
    <col min="5" max="5" width="10.75" customWidth="1"/>
  </cols>
  <sheetData>
    <row r="1" spans="1:5">
      <c r="A1" s="12" t="s">
        <v>61</v>
      </c>
      <c r="B1" s="8"/>
      <c r="C1" s="8"/>
      <c r="D1" s="8"/>
      <c r="E1" s="8"/>
    </row>
    <row r="2" spans="1:5">
      <c r="A2" s="9" t="s">
        <v>62</v>
      </c>
      <c r="B2" s="9" t="s">
        <v>63</v>
      </c>
      <c r="C2" s="9" t="s">
        <v>64</v>
      </c>
      <c r="D2" s="9" t="s">
        <v>65</v>
      </c>
      <c r="E2" s="25" t="s">
        <v>66</v>
      </c>
    </row>
    <row r="3" spans="1:5">
      <c r="A3" s="9" t="s">
        <v>67</v>
      </c>
      <c r="B3" s="9" t="s">
        <v>68</v>
      </c>
      <c r="C3" s="9">
        <v>1974</v>
      </c>
      <c r="D3" s="9">
        <v>500</v>
      </c>
      <c r="E3" s="9" t="str">
        <f>CHOOSE(MID(A3,4,1),"해피제과","참존제과","파랑제과")</f>
        <v>해피제과</v>
      </c>
    </row>
    <row r="4" spans="1:5">
      <c r="A4" s="9" t="s">
        <v>69</v>
      </c>
      <c r="B4" s="9" t="s">
        <v>70</v>
      </c>
      <c r="C4" s="9">
        <v>2000</v>
      </c>
      <c r="D4" s="9">
        <v>500</v>
      </c>
      <c r="E4" s="9" t="str">
        <f t="shared" ref="E4:E12" si="0">CHOOSE(MID(A4,4,1),"해피제과","참존제과","파랑제과")</f>
        <v>참존제과</v>
      </c>
    </row>
    <row r="5" spans="1:5">
      <c r="A5" s="9" t="s">
        <v>71</v>
      </c>
      <c r="B5" s="9" t="s">
        <v>72</v>
      </c>
      <c r="C5" s="9">
        <v>1983</v>
      </c>
      <c r="D5" s="9">
        <v>500</v>
      </c>
      <c r="E5" s="9" t="str">
        <f t="shared" si="0"/>
        <v>파랑제과</v>
      </c>
    </row>
    <row r="6" spans="1:5">
      <c r="A6" s="9" t="s">
        <v>73</v>
      </c>
      <c r="B6" s="9" t="s">
        <v>74</v>
      </c>
      <c r="C6" s="9">
        <v>1975</v>
      </c>
      <c r="D6" s="9">
        <v>700</v>
      </c>
      <c r="E6" s="9" t="str">
        <f t="shared" si="0"/>
        <v>파랑제과</v>
      </c>
    </row>
    <row r="7" spans="1:5">
      <c r="A7" s="9" t="s">
        <v>75</v>
      </c>
      <c r="B7" s="9" t="s">
        <v>76</v>
      </c>
      <c r="C7" s="9">
        <v>1974</v>
      </c>
      <c r="D7" s="9">
        <v>500</v>
      </c>
      <c r="E7" s="9" t="str">
        <f t="shared" si="0"/>
        <v>참존제과</v>
      </c>
    </row>
    <row r="8" spans="1:5">
      <c r="A8" s="9" t="s">
        <v>77</v>
      </c>
      <c r="B8" s="9" t="s">
        <v>78</v>
      </c>
      <c r="C8" s="9">
        <v>1984</v>
      </c>
      <c r="D8" s="9">
        <v>400</v>
      </c>
      <c r="E8" s="9" t="str">
        <f t="shared" si="0"/>
        <v>파랑제과</v>
      </c>
    </row>
    <row r="9" spans="1:5">
      <c r="A9" s="9" t="s">
        <v>79</v>
      </c>
      <c r="B9" s="9" t="s">
        <v>80</v>
      </c>
      <c r="C9" s="9">
        <v>1994</v>
      </c>
      <c r="D9" s="9">
        <v>700</v>
      </c>
      <c r="E9" s="9" t="str">
        <f t="shared" si="0"/>
        <v>해피제과</v>
      </c>
    </row>
    <row r="10" spans="1:5">
      <c r="A10" s="9" t="s">
        <v>81</v>
      </c>
      <c r="B10" s="9" t="s">
        <v>82</v>
      </c>
      <c r="C10" s="9">
        <v>1987</v>
      </c>
      <c r="D10" s="9">
        <v>500</v>
      </c>
      <c r="E10" s="9" t="str">
        <f t="shared" si="0"/>
        <v>파랑제과</v>
      </c>
    </row>
    <row r="11" spans="1:5">
      <c r="A11" s="9" t="s">
        <v>83</v>
      </c>
      <c r="B11" s="9" t="s">
        <v>84</v>
      </c>
      <c r="C11" s="9">
        <v>1984</v>
      </c>
      <c r="D11" s="9">
        <v>500</v>
      </c>
      <c r="E11" s="9" t="str">
        <f t="shared" si="0"/>
        <v>파랑제과</v>
      </c>
    </row>
    <row r="12" spans="1:5">
      <c r="A12" s="9" t="s">
        <v>85</v>
      </c>
      <c r="B12" s="9" t="s">
        <v>86</v>
      </c>
      <c r="C12" s="9">
        <v>1987</v>
      </c>
      <c r="D12" s="9">
        <v>300</v>
      </c>
      <c r="E12" s="9" t="str">
        <f t="shared" si="0"/>
        <v>참존제과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7"/>
  <sheetData>
    <row r="1" spans="1:5">
      <c r="A1" s="1"/>
      <c r="B1" s="2"/>
      <c r="C1" s="3" t="s">
        <v>87</v>
      </c>
      <c r="D1" s="2"/>
      <c r="E1" s="2"/>
    </row>
    <row r="2" spans="1:5">
      <c r="A2" s="4" t="s">
        <v>88</v>
      </c>
      <c r="B2" s="4" t="s">
        <v>89</v>
      </c>
      <c r="C2" s="4" t="s">
        <v>90</v>
      </c>
      <c r="D2" s="4" t="s">
        <v>91</v>
      </c>
      <c r="E2" s="24" t="s">
        <v>92</v>
      </c>
    </row>
    <row r="3" spans="1:5">
      <c r="A3" s="4" t="s">
        <v>93</v>
      </c>
      <c r="B3" s="4" t="s">
        <v>94</v>
      </c>
      <c r="C3" s="4" t="s">
        <v>95</v>
      </c>
      <c r="D3" s="4">
        <v>101</v>
      </c>
      <c r="E3" s="4"/>
    </row>
    <row r="4" spans="1:5">
      <c r="A4" s="4" t="s">
        <v>96</v>
      </c>
      <c r="B4" s="4" t="s">
        <v>97</v>
      </c>
      <c r="C4" s="4" t="s">
        <v>98</v>
      </c>
      <c r="D4" s="4">
        <v>203</v>
      </c>
      <c r="E4" s="4"/>
    </row>
    <row r="5" spans="1:5">
      <c r="A5" s="4" t="s">
        <v>99</v>
      </c>
      <c r="B5" s="4" t="s">
        <v>100</v>
      </c>
      <c r="C5" s="4" t="s">
        <v>101</v>
      </c>
      <c r="D5" s="4">
        <v>302</v>
      </c>
      <c r="E5" s="4"/>
    </row>
    <row r="6" spans="1:5">
      <c r="A6" s="4" t="s">
        <v>102</v>
      </c>
      <c r="B6" s="4" t="s">
        <v>103</v>
      </c>
      <c r="C6" s="4" t="s">
        <v>104</v>
      </c>
      <c r="D6" s="4">
        <v>202</v>
      </c>
      <c r="E6" s="4"/>
    </row>
    <row r="7" spans="1:5">
      <c r="A7" s="4" t="s">
        <v>105</v>
      </c>
      <c r="B7" s="4" t="s">
        <v>106</v>
      </c>
      <c r="C7" s="4" t="s">
        <v>101</v>
      </c>
      <c r="D7" s="4">
        <v>303</v>
      </c>
      <c r="E7" s="4"/>
    </row>
    <row r="8" spans="1:5">
      <c r="A8" s="4" t="s">
        <v>107</v>
      </c>
      <c r="B8" s="4" t="s">
        <v>108</v>
      </c>
      <c r="C8" s="4" t="s">
        <v>109</v>
      </c>
      <c r="D8" s="4">
        <v>402</v>
      </c>
      <c r="E8" s="4"/>
    </row>
    <row r="9" spans="1:5">
      <c r="A9" s="4" t="s">
        <v>110</v>
      </c>
      <c r="B9" s="4" t="s">
        <v>111</v>
      </c>
      <c r="C9" s="4" t="s">
        <v>95</v>
      </c>
      <c r="D9" s="4">
        <v>103</v>
      </c>
      <c r="E9" s="4"/>
    </row>
    <row r="10" spans="1:5">
      <c r="A10" s="4" t="s">
        <v>112</v>
      </c>
      <c r="B10" s="4" t="s">
        <v>113</v>
      </c>
      <c r="C10" s="4" t="s">
        <v>114</v>
      </c>
      <c r="D10" s="4">
        <v>102</v>
      </c>
      <c r="E10" s="4"/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7"/>
  <sheetData>
    <row r="1" spans="1:5">
      <c r="A1" s="1"/>
      <c r="B1" s="2"/>
      <c r="C1" s="3" t="s">
        <v>87</v>
      </c>
      <c r="D1" s="2"/>
      <c r="E1" s="2"/>
    </row>
    <row r="2" spans="1:5">
      <c r="A2" s="4" t="s">
        <v>88</v>
      </c>
      <c r="B2" s="4" t="s">
        <v>89</v>
      </c>
      <c r="C2" s="4" t="s">
        <v>90</v>
      </c>
      <c r="D2" s="4" t="s">
        <v>91</v>
      </c>
      <c r="E2" s="24" t="s">
        <v>92</v>
      </c>
    </row>
    <row r="3" spans="1:5">
      <c r="A3" s="4" t="s">
        <v>93</v>
      </c>
      <c r="B3" s="4" t="s">
        <v>94</v>
      </c>
      <c r="C3" s="4" t="s">
        <v>95</v>
      </c>
      <c r="D3" s="4">
        <v>101</v>
      </c>
      <c r="E3" s="4" t="str">
        <f>IF(RIGHT(A3,1)="P","부장",IF(RIGHT(A3,1)="G","과장","사원"))</f>
        <v>사원</v>
      </c>
    </row>
    <row r="4" spans="1:5">
      <c r="A4" s="4" t="s">
        <v>96</v>
      </c>
      <c r="B4" s="4" t="s">
        <v>97</v>
      </c>
      <c r="C4" s="4" t="s">
        <v>98</v>
      </c>
      <c r="D4" s="4">
        <v>203</v>
      </c>
      <c r="E4" s="4" t="str">
        <f t="shared" ref="E4:E10" si="0">IF(RIGHT(A4,1)="P","부장",IF(RIGHT(A4,1)="G","과장","사원"))</f>
        <v>과장</v>
      </c>
    </row>
    <row r="5" spans="1:5">
      <c r="A5" s="4" t="s">
        <v>99</v>
      </c>
      <c r="B5" s="4" t="s">
        <v>100</v>
      </c>
      <c r="C5" s="4" t="s">
        <v>101</v>
      </c>
      <c r="D5" s="4">
        <v>302</v>
      </c>
      <c r="E5" s="4" t="str">
        <f t="shared" si="0"/>
        <v>부장</v>
      </c>
    </row>
    <row r="6" spans="1:5">
      <c r="A6" s="4" t="s">
        <v>102</v>
      </c>
      <c r="B6" s="4" t="s">
        <v>103</v>
      </c>
      <c r="C6" s="4" t="s">
        <v>104</v>
      </c>
      <c r="D6" s="4">
        <v>202</v>
      </c>
      <c r="E6" s="4" t="str">
        <f t="shared" si="0"/>
        <v>부장</v>
      </c>
    </row>
    <row r="7" spans="1:5">
      <c r="A7" s="4" t="s">
        <v>105</v>
      </c>
      <c r="B7" s="4" t="s">
        <v>106</v>
      </c>
      <c r="C7" s="4" t="s">
        <v>101</v>
      </c>
      <c r="D7" s="4">
        <v>303</v>
      </c>
      <c r="E7" s="4" t="str">
        <f t="shared" si="0"/>
        <v>과장</v>
      </c>
    </row>
    <row r="8" spans="1:5">
      <c r="A8" s="4" t="s">
        <v>107</v>
      </c>
      <c r="B8" s="4" t="s">
        <v>108</v>
      </c>
      <c r="C8" s="4" t="s">
        <v>109</v>
      </c>
      <c r="D8" s="4">
        <v>402</v>
      </c>
      <c r="E8" s="4" t="str">
        <f t="shared" si="0"/>
        <v>사원</v>
      </c>
    </row>
    <row r="9" spans="1:5">
      <c r="A9" s="4" t="s">
        <v>110</v>
      </c>
      <c r="B9" s="4" t="s">
        <v>111</v>
      </c>
      <c r="C9" s="4" t="s">
        <v>95</v>
      </c>
      <c r="D9" s="4">
        <v>103</v>
      </c>
      <c r="E9" s="4" t="str">
        <f t="shared" si="0"/>
        <v>사원</v>
      </c>
    </row>
    <row r="10" spans="1:5">
      <c r="A10" s="4" t="s">
        <v>112</v>
      </c>
      <c r="B10" s="4" t="s">
        <v>113</v>
      </c>
      <c r="C10" s="4" t="s">
        <v>114</v>
      </c>
      <c r="D10" s="4">
        <v>102</v>
      </c>
      <c r="E10" s="4" t="str">
        <f t="shared" si="0"/>
        <v>과장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7"/>
  <cols>
    <col min="2" max="2" width="14" bestFit="1" customWidth="1"/>
    <col min="3" max="3" width="12.58203125" customWidth="1"/>
    <col min="4" max="4" width="14.58203125" customWidth="1"/>
  </cols>
  <sheetData>
    <row r="1" spans="1:4">
      <c r="A1" s="13"/>
      <c r="B1" s="3" t="s">
        <v>115</v>
      </c>
      <c r="C1" s="2"/>
      <c r="D1" s="2"/>
    </row>
    <row r="2" spans="1:4">
      <c r="A2" s="4" t="s">
        <v>116</v>
      </c>
      <c r="B2" s="14" t="s">
        <v>117</v>
      </c>
      <c r="C2" s="24" t="s">
        <v>118</v>
      </c>
      <c r="D2" s="15" t="s">
        <v>119</v>
      </c>
    </row>
    <row r="3" spans="1:4">
      <c r="A3" s="4">
        <v>23</v>
      </c>
      <c r="B3" s="16" t="s">
        <v>120</v>
      </c>
      <c r="C3" s="4"/>
      <c r="D3" s="17" t="s">
        <v>121</v>
      </c>
    </row>
    <row r="4" spans="1:4">
      <c r="A4" s="4">
        <v>46</v>
      </c>
      <c r="B4" s="18" t="s">
        <v>122</v>
      </c>
      <c r="C4" s="19"/>
      <c r="D4" s="17" t="s">
        <v>123</v>
      </c>
    </row>
    <row r="5" spans="1:4">
      <c r="A5" s="4">
        <v>73</v>
      </c>
      <c r="B5" s="18" t="s">
        <v>124</v>
      </c>
      <c r="C5" s="4"/>
      <c r="D5" s="17" t="s">
        <v>125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7"/>
  <cols>
    <col min="2" max="2" width="14" bestFit="1" customWidth="1"/>
    <col min="3" max="3" width="12.58203125" customWidth="1"/>
    <col min="4" max="4" width="14.58203125" customWidth="1"/>
  </cols>
  <sheetData>
    <row r="1" spans="1:4">
      <c r="A1" s="13"/>
      <c r="B1" s="3" t="s">
        <v>115</v>
      </c>
      <c r="C1" s="2"/>
      <c r="D1" s="2"/>
    </row>
    <row r="2" spans="1:4">
      <c r="A2" s="4" t="s">
        <v>116</v>
      </c>
      <c r="B2" s="14" t="s">
        <v>117</v>
      </c>
      <c r="C2" s="24" t="s">
        <v>118</v>
      </c>
      <c r="D2" s="15" t="s">
        <v>119</v>
      </c>
    </row>
    <row r="3" spans="1:4">
      <c r="A3" s="4">
        <v>23</v>
      </c>
      <c r="B3" s="16" t="s">
        <v>120</v>
      </c>
      <c r="C3" s="4" t="str">
        <f>LOWER(B3)</f>
        <v>(paperless)</v>
      </c>
      <c r="D3" s="17" t="s">
        <v>121</v>
      </c>
    </row>
    <row r="4" spans="1:4">
      <c r="A4" s="4">
        <v>46</v>
      </c>
      <c r="B4" s="18" t="s">
        <v>122</v>
      </c>
      <c r="C4" s="4" t="str">
        <f t="shared" ref="C4:C5" si="0">LOWER(B4)</f>
        <v>(e-mail)</v>
      </c>
      <c r="D4" s="17" t="s">
        <v>123</v>
      </c>
    </row>
    <row r="5" spans="1:4">
      <c r="A5" s="4">
        <v>73</v>
      </c>
      <c r="B5" s="18" t="s">
        <v>124</v>
      </c>
      <c r="C5" s="4" t="str">
        <f t="shared" si="0"/>
        <v>http://www.</v>
      </c>
      <c r="D5" s="17" t="s">
        <v>125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7"/>
  <cols>
    <col min="1" max="1" width="18.58203125" bestFit="1" customWidth="1"/>
    <col min="2" max="2" width="14.33203125" customWidth="1"/>
  </cols>
  <sheetData>
    <row r="1" spans="1:2">
      <c r="A1" s="14" t="s">
        <v>126</v>
      </c>
      <c r="B1" s="24" t="s">
        <v>127</v>
      </c>
    </row>
    <row r="2" spans="1:2">
      <c r="A2" s="20" t="s">
        <v>128</v>
      </c>
      <c r="B2" s="18"/>
    </row>
    <row r="3" spans="1:2">
      <c r="A3" s="20" t="s">
        <v>129</v>
      </c>
      <c r="B3" s="18"/>
    </row>
    <row r="4" spans="1:2">
      <c r="A4" s="20" t="s">
        <v>130</v>
      </c>
      <c r="B4" s="18"/>
    </row>
    <row r="5" spans="1:2">
      <c r="A5" s="20" t="s">
        <v>131</v>
      </c>
      <c r="B5" s="18"/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7"/>
  <cols>
    <col min="1" max="1" width="18.58203125" bestFit="1" customWidth="1"/>
    <col min="2" max="2" width="14.33203125" customWidth="1"/>
  </cols>
  <sheetData>
    <row r="1" spans="1:2">
      <c r="A1" s="14" t="s">
        <v>126</v>
      </c>
      <c r="B1" s="24" t="s">
        <v>127</v>
      </c>
    </row>
    <row r="2" spans="1:2">
      <c r="A2" s="20" t="s">
        <v>128</v>
      </c>
      <c r="B2" s="18" t="str">
        <f>UPPER(LEFT(A2,LEN(A2)-4))</f>
        <v>ASP(공개강의)</v>
      </c>
    </row>
    <row r="3" spans="1:2">
      <c r="A3" s="20" t="s">
        <v>129</v>
      </c>
      <c r="B3" s="18" t="str">
        <f t="shared" ref="B3:B5" si="0">UPPER(LEFT(A3,LEN(A3)-4))</f>
        <v>JSP(재수강)</v>
      </c>
    </row>
    <row r="4" spans="1:2">
      <c r="A4" s="20" t="s">
        <v>130</v>
      </c>
      <c r="B4" s="18" t="str">
        <f t="shared" si="0"/>
        <v>CGI(교양)</v>
      </c>
    </row>
    <row r="5" spans="1:2">
      <c r="A5" s="20" t="s">
        <v>131</v>
      </c>
      <c r="B5" s="18" t="str">
        <f t="shared" si="0"/>
        <v>NSAPI/ISAPI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7"/>
  <cols>
    <col min="2" max="2" width="10" customWidth="1"/>
  </cols>
  <sheetData>
    <row r="1" spans="1:4">
      <c r="A1" s="21"/>
      <c r="B1" s="22" t="s">
        <v>132</v>
      </c>
      <c r="C1" s="2"/>
      <c r="D1" s="2"/>
    </row>
    <row r="2" spans="1:4">
      <c r="A2" s="4" t="s">
        <v>133</v>
      </c>
      <c r="B2" s="14" t="s">
        <v>134</v>
      </c>
      <c r="C2" s="24" t="s">
        <v>135</v>
      </c>
      <c r="D2" s="15" t="s">
        <v>136</v>
      </c>
    </row>
    <row r="3" spans="1:4">
      <c r="A3" s="4" t="s">
        <v>137</v>
      </c>
      <c r="B3" s="16" t="s">
        <v>138</v>
      </c>
      <c r="C3" s="4"/>
      <c r="D3" s="15" t="s">
        <v>139</v>
      </c>
    </row>
    <row r="4" spans="1:4">
      <c r="A4" s="4" t="s">
        <v>140</v>
      </c>
      <c r="B4" s="18" t="s">
        <v>141</v>
      </c>
      <c r="C4" s="23"/>
      <c r="D4" s="15" t="s">
        <v>142</v>
      </c>
    </row>
    <row r="5" spans="1:4">
      <c r="A5" s="4" t="s">
        <v>143</v>
      </c>
      <c r="B5" s="18" t="s">
        <v>144</v>
      </c>
      <c r="C5" s="23"/>
      <c r="D5" s="15" t="s">
        <v>145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7"/>
  <cols>
    <col min="2" max="2" width="10" customWidth="1"/>
  </cols>
  <sheetData>
    <row r="1" spans="1:4">
      <c r="A1" s="21"/>
      <c r="B1" s="22" t="s">
        <v>132</v>
      </c>
      <c r="C1" s="2"/>
      <c r="D1" s="2"/>
    </row>
    <row r="2" spans="1:4">
      <c r="A2" s="4" t="s">
        <v>133</v>
      </c>
      <c r="B2" s="14" t="s">
        <v>134</v>
      </c>
      <c r="C2" s="24" t="s">
        <v>135</v>
      </c>
      <c r="D2" s="15" t="s">
        <v>136</v>
      </c>
    </row>
    <row r="3" spans="1:4">
      <c r="A3" s="4" t="s">
        <v>137</v>
      </c>
      <c r="B3" s="16" t="s">
        <v>138</v>
      </c>
      <c r="C3" s="4" t="str">
        <f>PROPER(B3)</f>
        <v>Average</v>
      </c>
      <c r="D3" s="15" t="s">
        <v>139</v>
      </c>
    </row>
    <row r="4" spans="1:4">
      <c r="A4" s="4" t="s">
        <v>140</v>
      </c>
      <c r="B4" s="18" t="s">
        <v>141</v>
      </c>
      <c r="C4" s="4" t="str">
        <f t="shared" ref="C4:C5" si="0">PROPER(B4)</f>
        <v>Total</v>
      </c>
      <c r="D4" s="15" t="s">
        <v>142</v>
      </c>
    </row>
    <row r="5" spans="1:4">
      <c r="A5" s="4" t="s">
        <v>143</v>
      </c>
      <c r="B5" s="18" t="s">
        <v>144</v>
      </c>
      <c r="C5" s="4" t="str">
        <f t="shared" si="0"/>
        <v>Sum</v>
      </c>
      <c r="D5" s="15" t="s">
        <v>145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/>
  </sheetViews>
  <sheetFormatPr defaultRowHeight="17"/>
  <cols>
    <col min="2" max="2" width="11.08203125" bestFit="1" customWidth="1"/>
    <col min="3" max="3" width="11.58203125" bestFit="1" customWidth="1"/>
    <col min="4" max="4" width="23.25" customWidth="1"/>
  </cols>
  <sheetData>
    <row r="1" spans="1:4">
      <c r="A1" s="8" t="s">
        <v>146</v>
      </c>
      <c r="B1" s="8"/>
      <c r="C1" s="8"/>
      <c r="D1" s="8"/>
    </row>
    <row r="2" spans="1:4">
      <c r="A2" s="11" t="s">
        <v>147</v>
      </c>
      <c r="B2" s="9" t="s">
        <v>148</v>
      </c>
      <c r="C2" s="9" t="s">
        <v>149</v>
      </c>
      <c r="D2" s="25" t="s">
        <v>150</v>
      </c>
    </row>
    <row r="3" spans="1:4">
      <c r="A3" s="9">
        <v>1</v>
      </c>
      <c r="B3" s="9" t="s">
        <v>151</v>
      </c>
      <c r="C3" s="9" t="s">
        <v>152</v>
      </c>
      <c r="D3" s="9"/>
    </row>
    <row r="4" spans="1:4">
      <c r="A4" s="9">
        <v>2</v>
      </c>
      <c r="B4" s="9" t="s">
        <v>153</v>
      </c>
      <c r="C4" s="9" t="s">
        <v>154</v>
      </c>
      <c r="D4" s="9"/>
    </row>
    <row r="5" spans="1:4">
      <c r="A5" s="9">
        <v>3</v>
      </c>
      <c r="B5" s="9" t="s">
        <v>155</v>
      </c>
      <c r="C5" s="9" t="s">
        <v>156</v>
      </c>
      <c r="D5" s="9"/>
    </row>
    <row r="6" spans="1:4">
      <c r="A6" s="9">
        <v>4</v>
      </c>
      <c r="B6" s="9" t="s">
        <v>157</v>
      </c>
      <c r="C6" s="9" t="s">
        <v>158</v>
      </c>
      <c r="D6" s="9"/>
    </row>
    <row r="7" spans="1:4">
      <c r="A7" s="9">
        <v>5</v>
      </c>
      <c r="B7" s="9" t="s">
        <v>159</v>
      </c>
      <c r="C7" s="9" t="s">
        <v>160</v>
      </c>
      <c r="D7" s="9"/>
    </row>
    <row r="8" spans="1:4">
      <c r="A8" s="9">
        <v>6</v>
      </c>
      <c r="B8" s="9" t="s">
        <v>161</v>
      </c>
      <c r="C8" s="9" t="s">
        <v>162</v>
      </c>
      <c r="D8" s="9"/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/>
  </sheetViews>
  <sheetFormatPr defaultRowHeight="17"/>
  <cols>
    <col min="2" max="2" width="11.08203125" bestFit="1" customWidth="1"/>
    <col min="3" max="3" width="11.58203125" bestFit="1" customWidth="1"/>
    <col min="4" max="4" width="23.25" customWidth="1"/>
  </cols>
  <sheetData>
    <row r="1" spans="1:4">
      <c r="A1" s="8" t="s">
        <v>146</v>
      </c>
      <c r="B1" s="8"/>
      <c r="C1" s="8"/>
      <c r="D1" s="8"/>
    </row>
    <row r="2" spans="1:4">
      <c r="A2" s="11" t="s">
        <v>147</v>
      </c>
      <c r="B2" s="9" t="s">
        <v>148</v>
      </c>
      <c r="C2" s="9" t="s">
        <v>149</v>
      </c>
      <c r="D2" s="25" t="s">
        <v>150</v>
      </c>
    </row>
    <row r="3" spans="1:4">
      <c r="A3" s="9">
        <v>1</v>
      </c>
      <c r="B3" s="9" t="s">
        <v>151</v>
      </c>
      <c r="C3" s="9" t="s">
        <v>152</v>
      </c>
      <c r="D3" s="9" t="str">
        <f t="shared" ref="D3:D8" si="0">UPPER(B3)&amp;"("&amp;PROPER(C3)&amp;")"</f>
        <v>SUSUNG(Korea)</v>
      </c>
    </row>
    <row r="4" spans="1:4">
      <c r="A4" s="9">
        <v>2</v>
      </c>
      <c r="B4" s="9" t="s">
        <v>153</v>
      </c>
      <c r="C4" s="9" t="s">
        <v>154</v>
      </c>
      <c r="D4" s="9" t="str">
        <f t="shared" si="0"/>
        <v>BAROSERONA(Spain)</v>
      </c>
    </row>
    <row r="5" spans="1:4">
      <c r="A5" s="9">
        <v>3</v>
      </c>
      <c r="B5" s="9" t="s">
        <v>155</v>
      </c>
      <c r="C5" s="9" t="s">
        <v>156</v>
      </c>
      <c r="D5" s="9" t="str">
        <f t="shared" si="0"/>
        <v>CHELSY(England)</v>
      </c>
    </row>
    <row r="6" spans="1:4">
      <c r="A6" s="9">
        <v>4</v>
      </c>
      <c r="B6" s="9" t="s">
        <v>157</v>
      </c>
      <c r="C6" s="9" t="s">
        <v>158</v>
      </c>
      <c r="D6" s="9" t="str">
        <f t="shared" si="0"/>
        <v>ROMA(Italy)</v>
      </c>
    </row>
    <row r="7" spans="1:4">
      <c r="A7" s="9">
        <v>5</v>
      </c>
      <c r="B7" s="9" t="s">
        <v>159</v>
      </c>
      <c r="C7" s="9" t="s">
        <v>160</v>
      </c>
      <c r="D7" s="9" t="str">
        <f t="shared" si="0"/>
        <v>HOVEN(Netherlands)</v>
      </c>
    </row>
    <row r="8" spans="1:4">
      <c r="A8" s="9">
        <v>6</v>
      </c>
      <c r="B8" s="9" t="s">
        <v>161</v>
      </c>
      <c r="C8" s="9" t="s">
        <v>162</v>
      </c>
      <c r="D8" s="9" t="str">
        <f t="shared" si="0"/>
        <v>ISAC(France)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7"/>
  <cols>
    <col min="1" max="1" width="33.75" bestFit="1" customWidth="1"/>
    <col min="2" max="2" width="12.08203125" customWidth="1"/>
  </cols>
  <sheetData>
    <row r="1" spans="1:2">
      <c r="A1" s="2"/>
      <c r="B1" s="2"/>
    </row>
    <row r="2" spans="1:2">
      <c r="A2" s="4" t="s">
        <v>163</v>
      </c>
      <c r="B2" s="24" t="s">
        <v>164</v>
      </c>
    </row>
    <row r="3" spans="1:2">
      <c r="A3" s="18" t="s">
        <v>165</v>
      </c>
      <c r="B3" s="4"/>
    </row>
    <row r="4" spans="1:2">
      <c r="A4" s="18" t="s">
        <v>166</v>
      </c>
      <c r="B4" s="4"/>
    </row>
    <row r="5" spans="1:2">
      <c r="A5" s="18" t="s">
        <v>167</v>
      </c>
      <c r="B5" s="4"/>
    </row>
    <row r="6" spans="1:2">
      <c r="A6" s="18" t="s">
        <v>168</v>
      </c>
      <c r="B6" s="4"/>
    </row>
    <row r="7" spans="1:2">
      <c r="A7" s="18" t="s">
        <v>169</v>
      </c>
      <c r="B7" s="4"/>
    </row>
    <row r="8" spans="1:2">
      <c r="A8" s="18" t="s">
        <v>170</v>
      </c>
      <c r="B8" s="4"/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7"/>
  <cols>
    <col min="1" max="1" width="33.75" bestFit="1" customWidth="1"/>
    <col min="2" max="2" width="12.08203125" customWidth="1"/>
  </cols>
  <sheetData>
    <row r="1" spans="1:2">
      <c r="A1" s="2"/>
      <c r="B1" s="2"/>
    </row>
    <row r="2" spans="1:2">
      <c r="A2" s="4" t="s">
        <v>163</v>
      </c>
      <c r="B2" s="24" t="s">
        <v>164</v>
      </c>
    </row>
    <row r="3" spans="1:2">
      <c r="A3" s="18" t="s">
        <v>165</v>
      </c>
      <c r="B3" s="4" t="str">
        <f>MID(A3,1,FIND(",",A3)-1)</f>
        <v>듀크레이</v>
      </c>
    </row>
    <row r="4" spans="1:2">
      <c r="A4" s="18" t="s">
        <v>166</v>
      </c>
      <c r="B4" s="4" t="str">
        <f t="shared" ref="B4:B8" si="0">MID(A4,1,FIND(",",A4)-1)</f>
        <v>아더마</v>
      </c>
    </row>
    <row r="5" spans="1:2">
      <c r="A5" s="18" t="s">
        <v>167</v>
      </c>
      <c r="B5" s="4" t="str">
        <f t="shared" si="0"/>
        <v>아토팜</v>
      </c>
    </row>
    <row r="6" spans="1:2">
      <c r="A6" s="18" t="s">
        <v>168</v>
      </c>
      <c r="B6" s="4" t="str">
        <f t="shared" si="0"/>
        <v>아니보</v>
      </c>
    </row>
    <row r="7" spans="1:2">
      <c r="A7" s="18" t="s">
        <v>169</v>
      </c>
      <c r="B7" s="4" t="str">
        <f t="shared" si="0"/>
        <v>제로투세븐</v>
      </c>
    </row>
    <row r="8" spans="1:2">
      <c r="A8" s="18" t="s">
        <v>170</v>
      </c>
      <c r="B8" s="4" t="str">
        <f t="shared" si="0"/>
        <v>한국치코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17"/>
  <cols>
    <col min="1" max="1" width="39.25" bestFit="1" customWidth="1"/>
    <col min="2" max="2" width="16" customWidth="1"/>
  </cols>
  <sheetData>
    <row r="1" spans="1:2">
      <c r="A1" s="2"/>
      <c r="B1" s="2"/>
    </row>
    <row r="2" spans="1:2">
      <c r="A2" s="4" t="s">
        <v>171</v>
      </c>
      <c r="B2" s="24" t="s">
        <v>172</v>
      </c>
    </row>
    <row r="3" spans="1:2">
      <c r="A3" s="18" t="s">
        <v>173</v>
      </c>
      <c r="B3" s="18"/>
    </row>
    <row r="4" spans="1:2">
      <c r="A4" s="18" t="s">
        <v>174</v>
      </c>
      <c r="B4" s="18"/>
    </row>
    <row r="5" spans="1:2">
      <c r="A5" s="18" t="s">
        <v>175</v>
      </c>
      <c r="B5" s="18"/>
    </row>
    <row r="6" spans="1:2">
      <c r="A6" s="18" t="s">
        <v>176</v>
      </c>
      <c r="B6" s="18"/>
    </row>
    <row r="7" spans="1:2">
      <c r="A7" s="18" t="s">
        <v>177</v>
      </c>
      <c r="B7" s="18"/>
    </row>
    <row r="8" spans="1:2">
      <c r="A8" s="18" t="s">
        <v>178</v>
      </c>
      <c r="B8" s="18"/>
    </row>
    <row r="9" spans="1:2">
      <c r="A9" s="18" t="s">
        <v>179</v>
      </c>
      <c r="B9" s="18"/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17"/>
  <cols>
    <col min="1" max="1" width="39.25" bestFit="1" customWidth="1"/>
    <col min="2" max="2" width="16" customWidth="1"/>
  </cols>
  <sheetData>
    <row r="1" spans="1:2">
      <c r="A1" s="2"/>
      <c r="B1" s="2"/>
    </row>
    <row r="2" spans="1:2">
      <c r="A2" s="4" t="s">
        <v>171</v>
      </c>
      <c r="B2" s="24" t="s">
        <v>172</v>
      </c>
    </row>
    <row r="3" spans="1:2">
      <c r="A3" s="18" t="s">
        <v>173</v>
      </c>
      <c r="B3" s="18" t="str">
        <f>LEFT(A3,SEARCH(" ",A3)-1)</f>
        <v>달콤한정원</v>
      </c>
    </row>
    <row r="4" spans="1:2">
      <c r="A4" s="18" t="s">
        <v>174</v>
      </c>
      <c r="B4" s="18" t="str">
        <f t="shared" ref="B4:B9" si="0">LEFT(A4,SEARCH(" ",A4)-1)</f>
        <v>더라임</v>
      </c>
    </row>
    <row r="5" spans="1:2">
      <c r="A5" s="18" t="s">
        <v>175</v>
      </c>
      <c r="B5" s="18" t="str">
        <f t="shared" si="0"/>
        <v>아이앤맘</v>
      </c>
    </row>
    <row r="6" spans="1:2">
      <c r="A6" s="18" t="s">
        <v>176</v>
      </c>
      <c r="B6" s="18" t="str">
        <f t="shared" si="0"/>
        <v>자이소</v>
      </c>
    </row>
    <row r="7" spans="1:2">
      <c r="A7" s="18" t="s">
        <v>177</v>
      </c>
      <c r="B7" s="18" t="str">
        <f t="shared" si="0"/>
        <v>하얌</v>
      </c>
    </row>
    <row r="8" spans="1:2">
      <c r="A8" s="18" t="s">
        <v>178</v>
      </c>
      <c r="B8" s="18" t="str">
        <f t="shared" si="0"/>
        <v>팰리스연</v>
      </c>
    </row>
    <row r="9" spans="1:2">
      <c r="A9" s="18" t="s">
        <v>179</v>
      </c>
      <c r="B9" s="18" t="str">
        <f t="shared" si="0"/>
        <v>베이비소원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7"/>
  <cols>
    <col min="1" max="1" width="17.5" bestFit="1" customWidth="1"/>
    <col min="2" max="2" width="13.1640625" bestFit="1" customWidth="1"/>
  </cols>
  <sheetData>
    <row r="1" spans="1:2">
      <c r="A1" s="14" t="s">
        <v>126</v>
      </c>
      <c r="B1" s="39" t="s">
        <v>127</v>
      </c>
    </row>
    <row r="2" spans="1:2">
      <c r="A2" s="20" t="s">
        <v>128</v>
      </c>
      <c r="B2" s="18"/>
    </row>
    <row r="3" spans="1:2">
      <c r="A3" s="20" t="s">
        <v>129</v>
      </c>
      <c r="B3" s="18"/>
    </row>
    <row r="4" spans="1:2">
      <c r="A4" s="20" t="s">
        <v>130</v>
      </c>
      <c r="B4" s="18"/>
    </row>
    <row r="5" spans="1:2">
      <c r="A5" s="20" t="s">
        <v>131</v>
      </c>
      <c r="B5" s="18"/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7"/>
  <cols>
    <col min="1" max="1" width="17.5" bestFit="1" customWidth="1"/>
    <col min="2" max="2" width="13.1640625" bestFit="1" customWidth="1"/>
  </cols>
  <sheetData>
    <row r="1" spans="1:2">
      <c r="A1" s="14" t="s">
        <v>126</v>
      </c>
      <c r="B1" s="39" t="s">
        <v>127</v>
      </c>
    </row>
    <row r="2" spans="1:2">
      <c r="A2" s="20" t="s">
        <v>128</v>
      </c>
      <c r="B2" s="18" t="str">
        <f>UPPER(LEFT(A2,LEN(A2)-4))</f>
        <v>ASP(공개강의)</v>
      </c>
    </row>
    <row r="3" spans="1:2">
      <c r="A3" s="20" t="s">
        <v>129</v>
      </c>
      <c r="B3" s="18" t="str">
        <f>UPPER(LEFT(A3,LEN(A3)-4))</f>
        <v>JSP(재수강)</v>
      </c>
    </row>
    <row r="4" spans="1:2">
      <c r="A4" s="20" t="s">
        <v>130</v>
      </c>
      <c r="B4" s="18" t="str">
        <f>UPPER(LEFT(A4,LEN(A4)-4))</f>
        <v>CGI(교양)</v>
      </c>
    </row>
    <row r="5" spans="1:2">
      <c r="A5" s="20" t="s">
        <v>131</v>
      </c>
      <c r="B5" s="18" t="str">
        <f>UPPER(LEFT(A5,LEN(A5)-4))</f>
        <v>NSAPI/ISAPI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26</vt:i4>
      </vt:variant>
    </vt:vector>
  </HeadingPairs>
  <TitlesOfParts>
    <vt:vector size="26" baseType="lpstr">
      <vt:lpstr>LEFT1(예제)</vt:lpstr>
      <vt:lpstr>LEFT1(결과)</vt:lpstr>
      <vt:lpstr>LEFT2(예제)</vt:lpstr>
      <vt:lpstr>LEFT2(결과)</vt:lpstr>
      <vt:lpstr>LEFT3(예제)</vt:lpstr>
      <vt:lpstr>LEFT3(결과)</vt:lpstr>
      <vt:lpstr>MID1(예제)</vt:lpstr>
      <vt:lpstr>MID1(결과)</vt:lpstr>
      <vt:lpstr>MID2(예제)</vt:lpstr>
      <vt:lpstr>MID2(결과)</vt:lpstr>
      <vt:lpstr>RIGHT(예제)</vt:lpstr>
      <vt:lpstr>RIGHT(결과)</vt:lpstr>
      <vt:lpstr>LOWER(예제)</vt:lpstr>
      <vt:lpstr>LOWER(결과)</vt:lpstr>
      <vt:lpstr>UPPER(예제)</vt:lpstr>
      <vt:lpstr>UPPER(결과)</vt:lpstr>
      <vt:lpstr>PROPER1(예제)</vt:lpstr>
      <vt:lpstr>PROPER1(결과)</vt:lpstr>
      <vt:lpstr>PROPER2(예제)</vt:lpstr>
      <vt:lpstr>PROPER2(결과)</vt:lpstr>
      <vt:lpstr>FIND(예제)</vt:lpstr>
      <vt:lpstr>FIND(결과)</vt:lpstr>
      <vt:lpstr>SEARCH(예제)</vt:lpstr>
      <vt:lpstr>SEARCH(결과)</vt:lpstr>
      <vt:lpstr>LEN(예제)</vt:lpstr>
      <vt:lpstr>LEN(결과)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2020-04-05T14:14:50Z</dcterms:created>
  <dcterms:modified xsi:type="dcterms:W3CDTF">2020-08-03T14:13:14Z</dcterms:modified>
</cp:coreProperties>
</file>