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(최종)\함수사전\"/>
    </mc:Choice>
  </mc:AlternateContent>
  <bookViews>
    <workbookView xWindow="0" yWindow="0" windowWidth="16830" windowHeight="11370" tabRatio="918"/>
  </bookViews>
  <sheets>
    <sheet name="YEAR(예제)" sheetId="1" r:id="rId1"/>
    <sheet name="YEAR(결과)" sheetId="16" r:id="rId2"/>
    <sheet name="MONTH(예제)" sheetId="2" r:id="rId3"/>
    <sheet name="MONTH(결과)" sheetId="17" r:id="rId4"/>
    <sheet name="DAY(예제)" sheetId="3" r:id="rId5"/>
    <sheet name="DAY(결과)" sheetId="18" r:id="rId6"/>
    <sheet name="HOUR(예제)" sheetId="4" r:id="rId7"/>
    <sheet name="HOUR(결과)" sheetId="19" r:id="rId8"/>
    <sheet name="MINUTE(예제)" sheetId="5" r:id="rId9"/>
    <sheet name="MINUTE(결과)" sheetId="20" r:id="rId10"/>
    <sheet name="TODAY(예제)" sheetId="6" r:id="rId11"/>
    <sheet name="TODAY(결과)" sheetId="21" r:id="rId12"/>
    <sheet name="NOW(예제)" sheetId="7" r:id="rId13"/>
    <sheet name="NOW(결과)" sheetId="22" r:id="rId14"/>
    <sheet name="DATE(예제)" sheetId="8" r:id="rId15"/>
    <sheet name="DATE(결과)" sheetId="23" r:id="rId16"/>
    <sheet name="TIME(예제)" sheetId="9" r:id="rId17"/>
    <sheet name="TIME(결과)" sheetId="24" r:id="rId18"/>
    <sheet name="WEEKDAY(예제)" sheetId="10" r:id="rId19"/>
    <sheet name="WEEKDAY(결과)" sheetId="25" r:id="rId20"/>
    <sheet name="DAYS(예제)" sheetId="11" r:id="rId21"/>
    <sheet name="DAYS(결과)" sheetId="26" r:id="rId22"/>
    <sheet name="EDATE(예제)" sheetId="12" r:id="rId23"/>
    <sheet name="EDATE(결과)" sheetId="27" r:id="rId24"/>
    <sheet name="EOMOTH(예제)" sheetId="13" r:id="rId25"/>
    <sheet name="EOMOTH(결과)" sheetId="28" r:id="rId26"/>
    <sheet name="WORKDAY(예제)" sheetId="14" r:id="rId27"/>
    <sheet name="WORKDAY(결과)" sheetId="29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26" l="1"/>
  <c r="E5" i="26"/>
  <c r="E6" i="26"/>
  <c r="E7" i="26"/>
  <c r="E8" i="26"/>
  <c r="E9" i="26"/>
  <c r="E10" i="26"/>
  <c r="E11" i="26"/>
  <c r="E12" i="26"/>
  <c r="E3" i="26"/>
  <c r="E4" i="29" l="1"/>
  <c r="E5" i="29"/>
  <c r="E6" i="29"/>
  <c r="E7" i="29"/>
  <c r="E8" i="29"/>
  <c r="E3" i="29"/>
  <c r="C4" i="28"/>
  <c r="C5" i="28"/>
  <c r="C6" i="28"/>
  <c r="C7" i="28"/>
  <c r="C8" i="28"/>
  <c r="C3" i="28"/>
  <c r="C4" i="27"/>
  <c r="C5" i="27"/>
  <c r="C6" i="27"/>
  <c r="C7" i="27"/>
  <c r="C8" i="27"/>
  <c r="C3" i="27"/>
  <c r="C4" i="25"/>
  <c r="C5" i="25"/>
  <c r="C6" i="25"/>
  <c r="C7" i="25"/>
  <c r="C8" i="25"/>
  <c r="C9" i="25"/>
  <c r="C3" i="25"/>
  <c r="B4" i="24"/>
  <c r="B5" i="24"/>
  <c r="B3" i="24"/>
  <c r="B4" i="23"/>
  <c r="B5" i="23"/>
  <c r="B3" i="23"/>
  <c r="B2" i="22"/>
  <c r="E3" i="21"/>
  <c r="C4" i="20"/>
  <c r="C5" i="20"/>
  <c r="C6" i="20"/>
  <c r="C7" i="20"/>
  <c r="C8" i="20"/>
  <c r="C9" i="20"/>
  <c r="C10" i="20"/>
  <c r="C3" i="20"/>
  <c r="E4" i="19"/>
  <c r="E5" i="19"/>
  <c r="E6" i="19"/>
  <c r="E7" i="19"/>
  <c r="E8" i="19"/>
  <c r="E3" i="19"/>
  <c r="B5" i="18"/>
  <c r="B6" i="18"/>
  <c r="B4" i="18"/>
  <c r="E2" i="17"/>
  <c r="C3" i="16"/>
  <c r="C4" i="16"/>
  <c r="C5" i="16"/>
  <c r="C6" i="16"/>
  <c r="C2" i="16"/>
  <c r="D5" i="23"/>
  <c r="D4" i="23"/>
  <c r="D3" i="23"/>
  <c r="D5" i="8" l="1"/>
  <c r="D4" i="8"/>
  <c r="D3" i="8"/>
</calcChain>
</file>

<file path=xl/sharedStrings.xml><?xml version="1.0" encoding="utf-8"?>
<sst xmlns="http://schemas.openxmlformats.org/spreadsheetml/2006/main" count="316" uniqueCount="140">
  <si>
    <t>사원</t>
    <phoneticPr fontId="5" type="noConversion"/>
  </si>
  <si>
    <t>입사일자</t>
    <phoneticPr fontId="5" type="noConversion"/>
  </si>
  <si>
    <t>근무기간</t>
    <phoneticPr fontId="5" type="noConversion"/>
  </si>
  <si>
    <t>최찬식</t>
    <phoneticPr fontId="5" type="noConversion"/>
  </si>
  <si>
    <t>황요한</t>
    <phoneticPr fontId="5" type="noConversion"/>
  </si>
  <si>
    <t>김을동</t>
    <phoneticPr fontId="5" type="noConversion"/>
  </si>
  <si>
    <t>장길산</t>
    <phoneticPr fontId="5" type="noConversion"/>
  </si>
  <si>
    <t>이은관</t>
    <phoneticPr fontId="5" type="noConversion"/>
  </si>
  <si>
    <t>월별 수출입 통계</t>
    <phoneticPr fontId="5" type="noConversion"/>
  </si>
  <si>
    <t xml:space="preserve">         월
별</t>
    <phoneticPr fontId="5" type="noConversion"/>
  </si>
  <si>
    <t>수산물</t>
    <phoneticPr fontId="5" type="noConversion"/>
  </si>
  <si>
    <t>농산물</t>
    <phoneticPr fontId="5" type="noConversion"/>
  </si>
  <si>
    <t>임산물</t>
    <phoneticPr fontId="5" type="noConversion"/>
  </si>
  <si>
    <t>축산물</t>
    <phoneticPr fontId="5" type="noConversion"/>
  </si>
  <si>
    <t>납품일정계획</t>
  </si>
  <si>
    <t>기준일자:</t>
    <phoneticPr fontId="5" type="noConversion"/>
  </si>
  <si>
    <t>재료</t>
    <phoneticPr fontId="5" type="noConversion"/>
  </si>
  <si>
    <t>주문일자(일)</t>
    <phoneticPr fontId="5" type="noConversion"/>
  </si>
  <si>
    <t>소요기간(일)</t>
    <phoneticPr fontId="5" type="noConversion"/>
  </si>
  <si>
    <t>납품일자(일)</t>
    <phoneticPr fontId="5" type="noConversion"/>
  </si>
  <si>
    <t>백설탕</t>
    <phoneticPr fontId="5" type="noConversion"/>
  </si>
  <si>
    <t>향료</t>
    <phoneticPr fontId="5" type="noConversion"/>
  </si>
  <si>
    <t>밀가루</t>
    <phoneticPr fontId="5" type="noConversion"/>
  </si>
  <si>
    <t>버스 요금 정산표</t>
    <phoneticPr fontId="5" type="noConversion"/>
  </si>
  <si>
    <t>출발지</t>
    <phoneticPr fontId="5" type="noConversion"/>
  </si>
  <si>
    <t>출발시간</t>
    <phoneticPr fontId="5" type="noConversion"/>
  </si>
  <si>
    <t>도착지</t>
    <phoneticPr fontId="5" type="noConversion"/>
  </si>
  <si>
    <t>도착시간</t>
    <phoneticPr fontId="5" type="noConversion"/>
  </si>
  <si>
    <t>요금</t>
    <phoneticPr fontId="5" type="noConversion"/>
  </si>
  <si>
    <t>서울</t>
    <phoneticPr fontId="5" type="noConversion"/>
  </si>
  <si>
    <t>대전</t>
    <phoneticPr fontId="5" type="noConversion"/>
  </si>
  <si>
    <t>부산</t>
    <phoneticPr fontId="5" type="noConversion"/>
  </si>
  <si>
    <t>대구</t>
    <phoneticPr fontId="5" type="noConversion"/>
  </si>
  <si>
    <t>광주</t>
    <phoneticPr fontId="5" type="noConversion"/>
  </si>
  <si>
    <t>속초</t>
    <phoneticPr fontId="5" type="noConversion"/>
  </si>
  <si>
    <t>인천</t>
    <phoneticPr fontId="5" type="noConversion"/>
  </si>
  <si>
    <t>수원</t>
    <phoneticPr fontId="5" type="noConversion"/>
  </si>
  <si>
    <t>인천</t>
    <phoneticPr fontId="5" type="noConversion"/>
  </si>
  <si>
    <t>청주</t>
    <phoneticPr fontId="5" type="noConversion"/>
  </si>
  <si>
    <t>특허 신청 일시</t>
    <phoneticPr fontId="5" type="noConversion"/>
  </si>
  <si>
    <t>제출회사</t>
    <phoneticPr fontId="5" type="noConversion"/>
  </si>
  <si>
    <t>특허 신청 일시</t>
    <phoneticPr fontId="5" type="noConversion"/>
  </si>
  <si>
    <t>시간</t>
    <phoneticPr fontId="5" type="noConversion"/>
  </si>
  <si>
    <t>미리내</t>
    <phoneticPr fontId="5" type="noConversion"/>
  </si>
  <si>
    <t>거장</t>
    <phoneticPr fontId="5" type="noConversion"/>
  </si>
  <si>
    <t>제온</t>
    <phoneticPr fontId="5" type="noConversion"/>
  </si>
  <si>
    <t>미크론</t>
    <phoneticPr fontId="5" type="noConversion"/>
  </si>
  <si>
    <t>씽크</t>
    <phoneticPr fontId="5" type="noConversion"/>
  </si>
  <si>
    <t>인포</t>
    <phoneticPr fontId="5" type="noConversion"/>
  </si>
  <si>
    <t>신화</t>
    <phoneticPr fontId="5" type="noConversion"/>
  </si>
  <si>
    <t>창조</t>
    <phoneticPr fontId="5" type="noConversion"/>
  </si>
  <si>
    <t>미수금 현황</t>
    <phoneticPr fontId="5" type="noConversion"/>
  </si>
  <si>
    <t>작성일</t>
    <phoneticPr fontId="5" type="noConversion"/>
  </si>
  <si>
    <t>거래처명</t>
    <phoneticPr fontId="5" type="noConversion"/>
  </si>
  <si>
    <t>품목명</t>
    <phoneticPr fontId="5" type="noConversion"/>
  </si>
  <si>
    <t>수량</t>
    <phoneticPr fontId="5" type="noConversion"/>
  </si>
  <si>
    <t>판매금액</t>
    <phoneticPr fontId="5" type="noConversion"/>
  </si>
  <si>
    <t>미수금</t>
    <phoneticPr fontId="5" type="noConversion"/>
  </si>
  <si>
    <t>고려화학</t>
    <phoneticPr fontId="5" type="noConversion"/>
  </si>
  <si>
    <t>Blue</t>
    <phoneticPr fontId="5" type="noConversion"/>
  </si>
  <si>
    <t>명지페인트</t>
    <phoneticPr fontId="5" type="noConversion"/>
  </si>
  <si>
    <t>Red300</t>
    <phoneticPr fontId="5" type="noConversion"/>
  </si>
  <si>
    <t>삼화페인트</t>
    <phoneticPr fontId="5" type="noConversion"/>
  </si>
  <si>
    <t>Violet550</t>
    <phoneticPr fontId="5" type="noConversion"/>
  </si>
  <si>
    <t>고려화학</t>
    <phoneticPr fontId="5" type="noConversion"/>
  </si>
  <si>
    <t>Red334</t>
    <phoneticPr fontId="5" type="noConversion"/>
  </si>
  <si>
    <t>삼화페인트</t>
    <phoneticPr fontId="5" type="noConversion"/>
  </si>
  <si>
    <t>Yellow</t>
    <phoneticPr fontId="5" type="noConversion"/>
  </si>
  <si>
    <t>명지페인트</t>
    <phoneticPr fontId="5" type="noConversion"/>
  </si>
  <si>
    <t>Violet600</t>
    <phoneticPr fontId="5" type="noConversion"/>
  </si>
  <si>
    <t>작성일시</t>
    <phoneticPr fontId="5" type="noConversion"/>
  </si>
  <si>
    <t>공사계획표</t>
  </si>
  <si>
    <t>공사구간</t>
    <phoneticPr fontId="5" type="noConversion"/>
  </si>
  <si>
    <t>공사개시일</t>
    <phoneticPr fontId="5" type="noConversion"/>
  </si>
  <si>
    <t>공사기간(월)</t>
    <phoneticPr fontId="5" type="noConversion"/>
  </si>
  <si>
    <t>완공예정일</t>
    <phoneticPr fontId="5" type="noConversion"/>
  </si>
  <si>
    <t>비고란</t>
    <phoneticPr fontId="5" type="noConversion"/>
  </si>
  <si>
    <t>1구간</t>
    <phoneticPr fontId="5" type="noConversion"/>
  </si>
  <si>
    <t>년</t>
    <phoneticPr fontId="5" type="noConversion"/>
  </si>
  <si>
    <t>월</t>
    <phoneticPr fontId="5" type="noConversion"/>
  </si>
  <si>
    <t>일</t>
    <phoneticPr fontId="5" type="noConversion"/>
  </si>
  <si>
    <t>(목)</t>
    <phoneticPr fontId="5" type="noConversion"/>
  </si>
  <si>
    <t>공사시작</t>
    <phoneticPr fontId="5" type="noConversion"/>
  </si>
  <si>
    <t>2구간</t>
  </si>
  <si>
    <t>(금)</t>
    <phoneticPr fontId="5" type="noConversion"/>
  </si>
  <si>
    <t>3구간</t>
  </si>
  <si>
    <t>일</t>
  </si>
  <si>
    <t>(월)</t>
    <phoneticPr fontId="5" type="noConversion"/>
  </si>
  <si>
    <t>공사시작</t>
    <phoneticPr fontId="5" type="noConversion"/>
  </si>
  <si>
    <t>주행시간 예정표</t>
    <phoneticPr fontId="5" type="noConversion"/>
  </si>
  <si>
    <t>주행코스</t>
    <phoneticPr fontId="5" type="noConversion"/>
  </si>
  <si>
    <t>주행개시시각</t>
    <phoneticPr fontId="5" type="noConversion"/>
  </si>
  <si>
    <t>주행시간(분)</t>
    <phoneticPr fontId="5" type="noConversion"/>
  </si>
  <si>
    <t>도착예정시각</t>
    <phoneticPr fontId="5" type="noConversion"/>
  </si>
  <si>
    <t>메모</t>
    <phoneticPr fontId="5" type="noConversion"/>
  </si>
  <si>
    <t>1코스</t>
    <phoneticPr fontId="5" type="noConversion"/>
  </si>
  <si>
    <t>시</t>
    <phoneticPr fontId="5" type="noConversion"/>
  </si>
  <si>
    <t>분</t>
    <phoneticPr fontId="5" type="noConversion"/>
  </si>
  <si>
    <t>초</t>
    <phoneticPr fontId="5" type="noConversion"/>
  </si>
  <si>
    <t>주행시작</t>
    <phoneticPr fontId="5" type="noConversion"/>
  </si>
  <si>
    <t>시</t>
    <phoneticPr fontId="5" type="noConversion"/>
  </si>
  <si>
    <t>분</t>
    <phoneticPr fontId="5" type="noConversion"/>
  </si>
  <si>
    <t>주행시작</t>
    <phoneticPr fontId="5" type="noConversion"/>
  </si>
  <si>
    <t>분</t>
    <phoneticPr fontId="5" type="noConversion"/>
  </si>
  <si>
    <t>동호 회원</t>
    <phoneticPr fontId="5" type="noConversion"/>
  </si>
  <si>
    <t>회원명</t>
    <phoneticPr fontId="5" type="noConversion"/>
  </si>
  <si>
    <t>생년월일</t>
    <phoneticPr fontId="5" type="noConversion"/>
  </si>
  <si>
    <t>요일</t>
    <phoneticPr fontId="5" type="noConversion"/>
  </si>
  <si>
    <t>김상식</t>
    <phoneticPr fontId="5" type="noConversion"/>
  </si>
  <si>
    <t>이아영</t>
    <phoneticPr fontId="5" type="noConversion"/>
  </si>
  <si>
    <t>소시지</t>
    <phoneticPr fontId="5" type="noConversion"/>
  </si>
  <si>
    <t>박사영</t>
    <phoneticPr fontId="5" type="noConversion"/>
  </si>
  <si>
    <t>유정철</t>
    <phoneticPr fontId="5" type="noConversion"/>
  </si>
  <si>
    <t>송강</t>
    <phoneticPr fontId="5" type="noConversion"/>
  </si>
  <si>
    <t>임인성</t>
    <phoneticPr fontId="5" type="noConversion"/>
  </si>
  <si>
    <t>탈퇴회원 보상금 산출</t>
    <phoneticPr fontId="5" type="noConversion"/>
  </si>
  <si>
    <t>회원명</t>
    <phoneticPr fontId="5" type="noConversion"/>
  </si>
  <si>
    <t>가입비</t>
    <phoneticPr fontId="5" type="noConversion"/>
  </si>
  <si>
    <t>가입일</t>
    <phoneticPr fontId="5" type="noConversion"/>
  </si>
  <si>
    <t>탈퇴일</t>
    <phoneticPr fontId="5" type="noConversion"/>
  </si>
  <si>
    <t>보상금</t>
    <phoneticPr fontId="5" type="noConversion"/>
  </si>
  <si>
    <t>김선우</t>
    <phoneticPr fontId="5" type="noConversion"/>
  </si>
  <si>
    <t>유세준</t>
    <phoneticPr fontId="5" type="noConversion"/>
  </si>
  <si>
    <t>손상훈</t>
    <phoneticPr fontId="5" type="noConversion"/>
  </si>
  <si>
    <t>김승완</t>
    <phoneticPr fontId="5" type="noConversion"/>
  </si>
  <si>
    <t>박진수</t>
    <phoneticPr fontId="5" type="noConversion"/>
  </si>
  <si>
    <t>정명우</t>
    <phoneticPr fontId="5" type="noConversion"/>
  </si>
  <si>
    <t>조성진</t>
    <phoneticPr fontId="5" type="noConversion"/>
  </si>
  <si>
    <t>최정일</t>
    <phoneticPr fontId="5" type="noConversion"/>
  </si>
  <si>
    <t>전승호</t>
    <phoneticPr fontId="5" type="noConversion"/>
  </si>
  <si>
    <t>이동찬</t>
    <phoneticPr fontId="5" type="noConversion"/>
  </si>
  <si>
    <t>시작 날짜</t>
    <phoneticPr fontId="2" type="noConversion"/>
  </si>
  <si>
    <t>개월</t>
    <phoneticPr fontId="2" type="noConversion"/>
  </si>
  <si>
    <t>수정된 날짜</t>
    <phoneticPr fontId="2" type="noConversion"/>
  </si>
  <si>
    <t>마지막 날짜</t>
    <phoneticPr fontId="2" type="noConversion"/>
  </si>
  <si>
    <t>시작 날짜</t>
    <phoneticPr fontId="2" type="noConversion"/>
  </si>
  <si>
    <t>작업일</t>
    <phoneticPr fontId="2" type="noConversion"/>
  </si>
  <si>
    <t>공휴일1</t>
    <phoneticPr fontId="2" type="noConversion"/>
  </si>
  <si>
    <t>공휴일2</t>
    <phoneticPr fontId="2" type="noConversion"/>
  </si>
  <si>
    <t>작업완료일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</si>
</sst>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&quot;₩&quot;* #,##0_-;\-&quot;₩&quot;* #,##0_-;_-&quot;₩&quot;* &quot;-&quot;_-;_-@_-"/>
    <numFmt numFmtId="41" formatCode="_-* #,##0_-;\-* #,##0_-;_-* &quot;-&quot;_-;_-@_-"/>
    <numFmt numFmtId="176" formatCode="yy/mm/dd"/>
    <numFmt numFmtId="177" formatCode="0_);[Red]\(0\)"/>
    <numFmt numFmtId="178" formatCode="&quot;₩&quot;#,##0"/>
    <numFmt numFmtId="179" formatCode="yyyy&quot;/&quot;m&quot;/&quot;d"/>
    <numFmt numFmtId="180" formatCode="mm&quot;월&quot;\ dd&quot;일&quot;"/>
    <numFmt numFmtId="181" formatCode="yy&quot;年&quot;\ m&quot;月&quot;\ d&quot;日&quot;;@"/>
    <numFmt numFmtId="182" formatCode="yyyy&quot;년&quot;\ mm&quot;월&quot;\ dd&quot;일&quot;\ h&quot;시&quot;\ mm&quot;분&quot;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4" fillId="0" borderId="1" xfId="3" applyFont="1" applyFill="1" applyBorder="1" applyAlignment="1">
      <alignment horizontal="center" vertical="center"/>
    </xf>
    <xf numFmtId="14" fontId="4" fillId="0" borderId="1" xfId="3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20" fontId="4" fillId="0" borderId="1" xfId="0" applyNumberFormat="1" applyFont="1" applyFill="1" applyBorder="1" applyAlignment="1">
      <alignment vertical="center"/>
    </xf>
    <xf numFmtId="22" fontId="4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41" fontId="4" fillId="0" borderId="6" xfId="1" applyFont="1" applyFill="1" applyBorder="1" applyAlignment="1">
      <alignment vertical="center"/>
    </xf>
    <xf numFmtId="178" fontId="4" fillId="0" borderId="6" xfId="2" applyNumberFormat="1" applyFont="1" applyFill="1" applyBorder="1" applyAlignment="1">
      <alignment vertical="center"/>
    </xf>
    <xf numFmtId="178" fontId="4" fillId="0" borderId="1" xfId="2" applyNumberFormat="1" applyFont="1" applyFill="1" applyBorder="1" applyAlignment="1">
      <alignment vertical="center"/>
    </xf>
    <xf numFmtId="22" fontId="4" fillId="0" borderId="1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4" fontId="4" fillId="0" borderId="3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21" fontId="4" fillId="0" borderId="1" xfId="0" applyNumberFormat="1" applyFont="1" applyFill="1" applyBorder="1" applyAlignment="1">
      <alignment horizontal="center" vertical="center"/>
    </xf>
    <xf numFmtId="19" fontId="4" fillId="0" borderId="1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0" fontId="9" fillId="0" borderId="0" xfId="4" applyFont="1" applyFill="1" applyAlignment="1">
      <alignment vertical="center"/>
    </xf>
    <xf numFmtId="0" fontId="9" fillId="0" borderId="1" xfId="4" applyFont="1" applyFill="1" applyBorder="1" applyAlignment="1">
      <alignment horizontal="center" vertical="center"/>
    </xf>
    <xf numFmtId="14" fontId="9" fillId="0" borderId="1" xfId="4" applyNumberFormat="1" applyFont="1" applyFill="1" applyBorder="1" applyAlignment="1">
      <alignment horizontal="center" vertical="center"/>
    </xf>
    <xf numFmtId="0" fontId="9" fillId="0" borderId="1" xfId="4" applyNumberFormat="1" applyFont="1" applyFill="1" applyBorder="1" applyAlignment="1">
      <alignment horizontal="center" vertical="center"/>
    </xf>
    <xf numFmtId="180" fontId="9" fillId="0" borderId="1" xfId="4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9" fillId="2" borderId="1" xfId="4" applyFont="1" applyFill="1" applyBorder="1" applyAlignment="1">
      <alignment horizontal="center" vertical="center"/>
    </xf>
    <xf numFmtId="22" fontId="4" fillId="0" borderId="1" xfId="3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vertical="center"/>
    </xf>
    <xf numFmtId="41" fontId="4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81" fontId="4" fillId="0" borderId="1" xfId="0" applyNumberFormat="1" applyFont="1" applyBorder="1" applyAlignment="1">
      <alignment vertical="center"/>
    </xf>
    <xf numFmtId="182" fontId="4" fillId="0" borderId="1" xfId="0" applyNumberFormat="1" applyFont="1" applyBorder="1" applyAlignment="1">
      <alignment vertical="center"/>
    </xf>
    <xf numFmtId="14" fontId="9" fillId="0" borderId="1" xfId="4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6">
    <cellStyle name="백분율 2" xfId="5"/>
    <cellStyle name="쉼표 [0]" xfId="1" builtinId="6"/>
    <cellStyle name="통화 [0]" xfId="2" builtinId="7"/>
    <cellStyle name="표준" xfId="0" builtinId="0"/>
    <cellStyle name="표준 2" xfId="4"/>
    <cellStyle name="표준_소책자(1급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/>
  </sheetViews>
  <sheetFormatPr defaultRowHeight="17"/>
  <cols>
    <col min="2" max="2" width="11.08203125" bestFit="1" customWidth="1"/>
  </cols>
  <sheetData>
    <row r="1" spans="1:3">
      <c r="A1" s="1" t="s">
        <v>0</v>
      </c>
      <c r="B1" s="1" t="s">
        <v>1</v>
      </c>
      <c r="C1" s="55" t="s">
        <v>2</v>
      </c>
    </row>
    <row r="2" spans="1:3">
      <c r="A2" s="1" t="s">
        <v>3</v>
      </c>
      <c r="B2" s="2">
        <v>35798</v>
      </c>
      <c r="C2" s="60"/>
    </row>
    <row r="3" spans="1:3">
      <c r="A3" s="1" t="s">
        <v>4</v>
      </c>
      <c r="B3" s="2">
        <v>33880</v>
      </c>
      <c r="C3" s="60"/>
    </row>
    <row r="4" spans="1:3">
      <c r="A4" s="1" t="s">
        <v>5</v>
      </c>
      <c r="B4" s="2">
        <v>34977</v>
      </c>
      <c r="C4" s="60"/>
    </row>
    <row r="5" spans="1:3">
      <c r="A5" s="1" t="s">
        <v>6</v>
      </c>
      <c r="B5" s="2">
        <v>37713</v>
      </c>
      <c r="C5" s="60"/>
    </row>
    <row r="6" spans="1:3">
      <c r="A6" s="1" t="s">
        <v>7</v>
      </c>
      <c r="B6" s="2">
        <v>35462</v>
      </c>
      <c r="C6" s="60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7"/>
  <cols>
    <col min="2" max="2" width="11.08203125" bestFit="1" customWidth="1"/>
  </cols>
  <sheetData>
    <row r="1" spans="1:3">
      <c r="A1" s="1" t="s">
        <v>0</v>
      </c>
      <c r="B1" s="1" t="s">
        <v>1</v>
      </c>
      <c r="C1" s="55" t="s">
        <v>2</v>
      </c>
    </row>
    <row r="2" spans="1:3">
      <c r="A2" s="1" t="s">
        <v>3</v>
      </c>
      <c r="B2" s="2">
        <v>35798</v>
      </c>
      <c r="C2" s="60" t="str">
        <f>2021-YEAR(B2)&amp;"년"</f>
        <v>23년</v>
      </c>
    </row>
    <row r="3" spans="1:3">
      <c r="A3" s="1" t="s">
        <v>4</v>
      </c>
      <c r="B3" s="2">
        <v>33880</v>
      </c>
      <c r="C3" s="60" t="str">
        <f t="shared" ref="C3:C6" si="0">2021-YEAR(B3)&amp;"년"</f>
        <v>29년</v>
      </c>
    </row>
    <row r="4" spans="1:3">
      <c r="A4" s="1" t="s">
        <v>5</v>
      </c>
      <c r="B4" s="2">
        <v>34977</v>
      </c>
      <c r="C4" s="60" t="str">
        <f t="shared" si="0"/>
        <v>26년</v>
      </c>
    </row>
    <row r="5" spans="1:3">
      <c r="A5" s="1" t="s">
        <v>6</v>
      </c>
      <c r="B5" s="2">
        <v>37713</v>
      </c>
      <c r="C5" s="60" t="str">
        <f t="shared" si="0"/>
        <v>18년</v>
      </c>
    </row>
    <row r="6" spans="1:3">
      <c r="A6" s="1" t="s">
        <v>7</v>
      </c>
      <c r="B6" s="2">
        <v>35462</v>
      </c>
      <c r="C6" s="60" t="str">
        <f t="shared" si="0"/>
        <v>24년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7"/>
  <cols>
    <col min="2" max="5" width="10.33203125" customWidth="1"/>
  </cols>
  <sheetData>
    <row r="1" spans="1:5">
      <c r="A1" s="3"/>
      <c r="B1" s="3"/>
      <c r="C1" s="3" t="s">
        <v>8</v>
      </c>
      <c r="D1" s="3"/>
      <c r="E1" s="3"/>
    </row>
    <row r="2" spans="1:5" ht="34">
      <c r="A2" s="4" t="s">
        <v>9</v>
      </c>
      <c r="B2" s="5">
        <v>1</v>
      </c>
      <c r="C2" s="5">
        <v>2</v>
      </c>
      <c r="D2" s="5">
        <v>3</v>
      </c>
      <c r="E2" s="56">
        <v>44316</v>
      </c>
    </row>
    <row r="3" spans="1:5">
      <c r="A3" s="5" t="s">
        <v>10</v>
      </c>
      <c r="B3" s="6">
        <v>150250</v>
      </c>
      <c r="C3" s="6">
        <v>132570</v>
      </c>
      <c r="D3" s="6">
        <v>135720</v>
      </c>
      <c r="E3" s="6">
        <v>137810</v>
      </c>
    </row>
    <row r="4" spans="1:5">
      <c r="A4" s="5" t="s">
        <v>11</v>
      </c>
      <c r="B4" s="6">
        <v>105370</v>
      </c>
      <c r="C4" s="6">
        <v>110540</v>
      </c>
      <c r="D4" s="6">
        <v>114635</v>
      </c>
      <c r="E4" s="6">
        <v>117325</v>
      </c>
    </row>
    <row r="5" spans="1:5">
      <c r="A5" s="5" t="s">
        <v>12</v>
      </c>
      <c r="B5" s="6">
        <v>28435</v>
      </c>
      <c r="C5" s="6">
        <v>29710</v>
      </c>
      <c r="D5" s="6">
        <v>3011</v>
      </c>
      <c r="E5" s="6">
        <v>31445</v>
      </c>
    </row>
    <row r="6" spans="1:5">
      <c r="A6" s="5" t="s">
        <v>13</v>
      </c>
      <c r="B6" s="6">
        <v>9063</v>
      </c>
      <c r="C6" s="6">
        <v>9280</v>
      </c>
      <c r="D6" s="6">
        <v>9547</v>
      </c>
      <c r="E6" s="6">
        <v>9653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7"/>
  <cols>
    <col min="2" max="5" width="10.33203125" customWidth="1"/>
  </cols>
  <sheetData>
    <row r="1" spans="1:5">
      <c r="A1" s="3"/>
      <c r="B1" s="3"/>
      <c r="C1" s="3" t="s">
        <v>8</v>
      </c>
      <c r="D1" s="3"/>
      <c r="E1" s="3"/>
    </row>
    <row r="2" spans="1:5" ht="34">
      <c r="A2" s="4" t="s">
        <v>9</v>
      </c>
      <c r="B2" s="54">
        <v>1</v>
      </c>
      <c r="C2" s="54">
        <v>2</v>
      </c>
      <c r="D2" s="54">
        <v>3</v>
      </c>
      <c r="E2" s="56">
        <f>MONTH(44316)</f>
        <v>4</v>
      </c>
    </row>
    <row r="3" spans="1:5">
      <c r="A3" s="54" t="s">
        <v>10</v>
      </c>
      <c r="B3" s="6">
        <v>150250</v>
      </c>
      <c r="C3" s="6">
        <v>132570</v>
      </c>
      <c r="D3" s="6">
        <v>135720</v>
      </c>
      <c r="E3" s="6">
        <v>137810</v>
      </c>
    </row>
    <row r="4" spans="1:5">
      <c r="A4" s="54" t="s">
        <v>11</v>
      </c>
      <c r="B4" s="6">
        <v>105370</v>
      </c>
      <c r="C4" s="6">
        <v>110540</v>
      </c>
      <c r="D4" s="6">
        <v>114635</v>
      </c>
      <c r="E4" s="6">
        <v>117325</v>
      </c>
    </row>
    <row r="5" spans="1:5">
      <c r="A5" s="54" t="s">
        <v>12</v>
      </c>
      <c r="B5" s="6">
        <v>28435</v>
      </c>
      <c r="C5" s="6">
        <v>29710</v>
      </c>
      <c r="D5" s="6">
        <v>3011</v>
      </c>
      <c r="E5" s="6">
        <v>31445</v>
      </c>
    </row>
    <row r="6" spans="1:5">
      <c r="A6" s="54" t="s">
        <v>13</v>
      </c>
      <c r="B6" s="6">
        <v>9063</v>
      </c>
      <c r="C6" s="6">
        <v>9280</v>
      </c>
      <c r="D6" s="6">
        <v>9547</v>
      </c>
      <c r="E6" s="6">
        <v>9653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7"/>
  <cols>
    <col min="2" max="2" width="13.25" bestFit="1" customWidth="1"/>
    <col min="3" max="4" width="12.33203125" bestFit="1" customWidth="1"/>
  </cols>
  <sheetData>
    <row r="1" spans="1:4">
      <c r="A1" s="7"/>
      <c r="B1" s="8" t="s">
        <v>14</v>
      </c>
      <c r="C1" s="3"/>
      <c r="D1" s="3"/>
    </row>
    <row r="2" spans="1:4">
      <c r="A2" s="3"/>
      <c r="B2" s="3"/>
      <c r="C2" s="3" t="s">
        <v>15</v>
      </c>
      <c r="D2" s="9">
        <v>44237</v>
      </c>
    </row>
    <row r="3" spans="1:4">
      <c r="A3" s="10" t="s">
        <v>16</v>
      </c>
      <c r="B3" s="57" t="s">
        <v>17</v>
      </c>
      <c r="C3" s="11" t="s">
        <v>18</v>
      </c>
      <c r="D3" s="5" t="s">
        <v>19</v>
      </c>
    </row>
    <row r="4" spans="1:4">
      <c r="A4" s="12" t="s">
        <v>20</v>
      </c>
      <c r="B4" s="13"/>
      <c r="C4" s="14">
        <v>5</v>
      </c>
      <c r="D4" s="13">
        <v>15</v>
      </c>
    </row>
    <row r="5" spans="1:4">
      <c r="A5" s="15" t="s">
        <v>21</v>
      </c>
      <c r="B5" s="13"/>
      <c r="C5" s="13">
        <v>7</v>
      </c>
      <c r="D5" s="13">
        <v>10</v>
      </c>
    </row>
    <row r="6" spans="1:4">
      <c r="A6" s="15" t="s">
        <v>22</v>
      </c>
      <c r="B6" s="13"/>
      <c r="C6" s="13">
        <v>9</v>
      </c>
      <c r="D6" s="13">
        <v>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7"/>
  <cols>
    <col min="2" max="2" width="13.25" bestFit="1" customWidth="1"/>
    <col min="3" max="4" width="12.33203125" bestFit="1" customWidth="1"/>
  </cols>
  <sheetData>
    <row r="1" spans="1:4">
      <c r="A1" s="7"/>
      <c r="B1" s="8" t="s">
        <v>14</v>
      </c>
      <c r="C1" s="3"/>
      <c r="D1" s="3"/>
    </row>
    <row r="2" spans="1:4">
      <c r="A2" s="3"/>
      <c r="B2" s="3"/>
      <c r="C2" s="3" t="s">
        <v>15</v>
      </c>
      <c r="D2" s="9">
        <v>44237</v>
      </c>
    </row>
    <row r="3" spans="1:4">
      <c r="A3" s="10" t="s">
        <v>16</v>
      </c>
      <c r="B3" s="57" t="s">
        <v>17</v>
      </c>
      <c r="C3" s="11" t="s">
        <v>18</v>
      </c>
      <c r="D3" s="54" t="s">
        <v>19</v>
      </c>
    </row>
    <row r="4" spans="1:4">
      <c r="A4" s="12" t="s">
        <v>20</v>
      </c>
      <c r="B4" s="61">
        <f>DAY($D$2)-DAY(C4)</f>
        <v>5</v>
      </c>
      <c r="C4" s="14">
        <v>5</v>
      </c>
      <c r="D4" s="13">
        <v>15</v>
      </c>
    </row>
    <row r="5" spans="1:4">
      <c r="A5" s="15" t="s">
        <v>21</v>
      </c>
      <c r="B5" s="61">
        <f t="shared" ref="B5:B6" si="0">DAY($D$2)-DAY(C5)</f>
        <v>3</v>
      </c>
      <c r="C5" s="13">
        <v>7</v>
      </c>
      <c r="D5" s="13">
        <v>10</v>
      </c>
    </row>
    <row r="6" spans="1:4">
      <c r="A6" s="15" t="s">
        <v>22</v>
      </c>
      <c r="B6" s="61">
        <f t="shared" si="0"/>
        <v>1</v>
      </c>
      <c r="C6" s="13">
        <v>9</v>
      </c>
      <c r="D6" s="13">
        <v>9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7"/>
  <cols>
    <col min="1" max="5" width="9.83203125" customWidth="1"/>
  </cols>
  <sheetData>
    <row r="1" spans="1:5">
      <c r="A1" s="16"/>
      <c r="B1" s="3"/>
      <c r="C1" s="17" t="s">
        <v>23</v>
      </c>
      <c r="D1" s="3"/>
      <c r="E1" s="3"/>
    </row>
    <row r="2" spans="1:5">
      <c r="A2" s="5" t="s">
        <v>24</v>
      </c>
      <c r="B2" s="5" t="s">
        <v>25</v>
      </c>
      <c r="C2" s="5" t="s">
        <v>26</v>
      </c>
      <c r="D2" s="5" t="s">
        <v>27</v>
      </c>
      <c r="E2" s="57" t="s">
        <v>28</v>
      </c>
    </row>
    <row r="3" spans="1:5">
      <c r="A3" s="5" t="s">
        <v>29</v>
      </c>
      <c r="B3" s="18">
        <v>0.375</v>
      </c>
      <c r="C3" s="5" t="s">
        <v>30</v>
      </c>
      <c r="D3" s="18">
        <v>0.47916666666666669</v>
      </c>
      <c r="E3" s="6"/>
    </row>
    <row r="4" spans="1:5">
      <c r="A4" s="5" t="s">
        <v>31</v>
      </c>
      <c r="B4" s="18">
        <v>0.47916666666666669</v>
      </c>
      <c r="C4" s="5" t="s">
        <v>32</v>
      </c>
      <c r="D4" s="18">
        <v>0.60416666666666663</v>
      </c>
      <c r="E4" s="6"/>
    </row>
    <row r="5" spans="1:5">
      <c r="A5" s="5" t="s">
        <v>33</v>
      </c>
      <c r="B5" s="18">
        <v>0.39583333333333331</v>
      </c>
      <c r="C5" s="5" t="s">
        <v>34</v>
      </c>
      <c r="D5" s="18">
        <v>0.64583333333333337</v>
      </c>
      <c r="E5" s="6"/>
    </row>
    <row r="6" spans="1:5">
      <c r="A6" s="5" t="s">
        <v>32</v>
      </c>
      <c r="B6" s="18">
        <v>0.5</v>
      </c>
      <c r="C6" s="5" t="s">
        <v>35</v>
      </c>
      <c r="D6" s="18">
        <v>0.70833333333333337</v>
      </c>
      <c r="E6" s="6"/>
    </row>
    <row r="7" spans="1:5">
      <c r="A7" s="5" t="s">
        <v>30</v>
      </c>
      <c r="B7" s="18">
        <v>0.33333333333333331</v>
      </c>
      <c r="C7" s="5" t="s">
        <v>36</v>
      </c>
      <c r="D7" s="18">
        <v>0.41666666666666669</v>
      </c>
      <c r="E7" s="6"/>
    </row>
    <row r="8" spans="1:5">
      <c r="A8" s="5" t="s">
        <v>37</v>
      </c>
      <c r="B8" s="18">
        <v>0.41666666666666669</v>
      </c>
      <c r="C8" s="5" t="s">
        <v>38</v>
      </c>
      <c r="D8" s="18">
        <v>0.50694444444444442</v>
      </c>
      <c r="E8" s="6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7"/>
  <cols>
    <col min="1" max="5" width="9.83203125" customWidth="1"/>
  </cols>
  <sheetData>
    <row r="1" spans="1:5">
      <c r="A1" s="16"/>
      <c r="B1" s="3"/>
      <c r="C1" s="17" t="s">
        <v>23</v>
      </c>
      <c r="D1" s="3"/>
      <c r="E1" s="3"/>
    </row>
    <row r="2" spans="1:5">
      <c r="A2" s="54" t="s">
        <v>24</v>
      </c>
      <c r="B2" s="54" t="s">
        <v>25</v>
      </c>
      <c r="C2" s="54" t="s">
        <v>26</v>
      </c>
      <c r="D2" s="54" t="s">
        <v>27</v>
      </c>
      <c r="E2" s="57" t="s">
        <v>28</v>
      </c>
    </row>
    <row r="3" spans="1:5">
      <c r="A3" s="54" t="s">
        <v>29</v>
      </c>
      <c r="B3" s="18">
        <v>0.375</v>
      </c>
      <c r="C3" s="54" t="s">
        <v>30</v>
      </c>
      <c r="D3" s="18">
        <v>0.47916666666666669</v>
      </c>
      <c r="E3" s="62">
        <f t="shared" ref="E3:E8" si="0">(HOUR(D3)-HOUR(B3))*4000</f>
        <v>8000</v>
      </c>
    </row>
    <row r="4" spans="1:5">
      <c r="A4" s="54" t="s">
        <v>31</v>
      </c>
      <c r="B4" s="18">
        <v>0.47916666666666669</v>
      </c>
      <c r="C4" s="54" t="s">
        <v>32</v>
      </c>
      <c r="D4" s="18">
        <v>0.60416666666666663</v>
      </c>
      <c r="E4" s="62">
        <f t="shared" si="0"/>
        <v>12000</v>
      </c>
    </row>
    <row r="5" spans="1:5">
      <c r="A5" s="54" t="s">
        <v>33</v>
      </c>
      <c r="B5" s="18">
        <v>0.39583333333333331</v>
      </c>
      <c r="C5" s="54" t="s">
        <v>34</v>
      </c>
      <c r="D5" s="18">
        <v>0.64583333333333337</v>
      </c>
      <c r="E5" s="62">
        <f t="shared" si="0"/>
        <v>24000</v>
      </c>
    </row>
    <row r="6" spans="1:5">
      <c r="A6" s="54" t="s">
        <v>32</v>
      </c>
      <c r="B6" s="18">
        <v>0.5</v>
      </c>
      <c r="C6" s="54" t="s">
        <v>35</v>
      </c>
      <c r="D6" s="18">
        <v>0.70833333333333337</v>
      </c>
      <c r="E6" s="62">
        <f t="shared" si="0"/>
        <v>20000</v>
      </c>
    </row>
    <row r="7" spans="1:5">
      <c r="A7" s="54" t="s">
        <v>30</v>
      </c>
      <c r="B7" s="18">
        <v>0.33333333333333331</v>
      </c>
      <c r="C7" s="54" t="s">
        <v>36</v>
      </c>
      <c r="D7" s="18">
        <v>0.41666666666666669</v>
      </c>
      <c r="E7" s="62">
        <f t="shared" si="0"/>
        <v>8000</v>
      </c>
    </row>
    <row r="8" spans="1:5">
      <c r="A8" s="54" t="s">
        <v>35</v>
      </c>
      <c r="B8" s="18">
        <v>0.41666666666666669</v>
      </c>
      <c r="C8" s="54" t="s">
        <v>38</v>
      </c>
      <c r="D8" s="18">
        <v>0.50694444444444442</v>
      </c>
      <c r="E8" s="62">
        <f t="shared" si="0"/>
        <v>8000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7"/>
  <cols>
    <col min="1" max="1" width="11.33203125" customWidth="1"/>
    <col min="2" max="2" width="19.33203125" customWidth="1"/>
    <col min="3" max="3" width="17.08203125" customWidth="1"/>
  </cols>
  <sheetData>
    <row r="1" spans="1:3">
      <c r="A1" s="3" t="s">
        <v>39</v>
      </c>
      <c r="B1" s="3"/>
      <c r="C1" s="3"/>
    </row>
    <row r="2" spans="1:3">
      <c r="A2" s="5" t="s">
        <v>40</v>
      </c>
      <c r="B2" s="10" t="s">
        <v>41</v>
      </c>
      <c r="C2" s="57" t="s">
        <v>42</v>
      </c>
    </row>
    <row r="3" spans="1:3">
      <c r="A3" s="5" t="s">
        <v>43</v>
      </c>
      <c r="B3" s="19">
        <v>44448.40625</v>
      </c>
      <c r="C3" s="5"/>
    </row>
    <row r="4" spans="1:3">
      <c r="A4" s="5" t="s">
        <v>44</v>
      </c>
      <c r="B4" s="19">
        <v>44448.347453703704</v>
      </c>
      <c r="C4" s="5"/>
    </row>
    <row r="5" spans="1:3">
      <c r="A5" s="5" t="s">
        <v>45</v>
      </c>
      <c r="B5" s="19">
        <v>44449.774305555555</v>
      </c>
      <c r="C5" s="5"/>
    </row>
    <row r="6" spans="1:3">
      <c r="A6" s="5" t="s">
        <v>46</v>
      </c>
      <c r="B6" s="19">
        <v>44448.364583333336</v>
      </c>
      <c r="C6" s="5"/>
    </row>
    <row r="7" spans="1:3">
      <c r="A7" s="5" t="s">
        <v>47</v>
      </c>
      <c r="B7" s="19">
        <v>44449.631944444445</v>
      </c>
      <c r="C7" s="5"/>
    </row>
    <row r="8" spans="1:3">
      <c r="A8" s="5" t="s">
        <v>48</v>
      </c>
      <c r="B8" s="19">
        <v>44448.364583333336</v>
      </c>
      <c r="C8" s="5"/>
    </row>
    <row r="9" spans="1:3">
      <c r="A9" s="5" t="s">
        <v>49</v>
      </c>
      <c r="B9" s="19">
        <v>44450.486111111109</v>
      </c>
      <c r="C9" s="5"/>
    </row>
    <row r="10" spans="1:3">
      <c r="A10" s="5" t="s">
        <v>50</v>
      </c>
      <c r="B10" s="19">
        <v>44448.45</v>
      </c>
      <c r="C10" s="5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7"/>
  <cols>
    <col min="1" max="1" width="11.33203125" customWidth="1"/>
    <col min="2" max="2" width="19.33203125" customWidth="1"/>
    <col min="3" max="3" width="17.08203125" customWidth="1"/>
  </cols>
  <sheetData>
    <row r="1" spans="1:3">
      <c r="A1" s="3" t="s">
        <v>39</v>
      </c>
      <c r="B1" s="3"/>
      <c r="C1" s="3"/>
    </row>
    <row r="2" spans="1:3">
      <c r="A2" s="54" t="s">
        <v>40</v>
      </c>
      <c r="B2" s="10" t="s">
        <v>39</v>
      </c>
      <c r="C2" s="57" t="s">
        <v>42</v>
      </c>
    </row>
    <row r="3" spans="1:3">
      <c r="A3" s="54" t="s">
        <v>43</v>
      </c>
      <c r="B3" s="19">
        <v>44448.40625</v>
      </c>
      <c r="C3" s="63" t="str">
        <f>HOUR(B3) &amp; "시"&amp; MINUTE(B3) &amp; "분"</f>
        <v>9시45분</v>
      </c>
    </row>
    <row r="4" spans="1:3">
      <c r="A4" s="54" t="s">
        <v>44</v>
      </c>
      <c r="B4" s="19">
        <v>44448.347453703704</v>
      </c>
      <c r="C4" s="63" t="str">
        <f t="shared" ref="C4:C10" si="0">HOUR(B4) &amp; "시"&amp; MINUTE(B4) &amp; "분"</f>
        <v>8시20분</v>
      </c>
    </row>
    <row r="5" spans="1:3">
      <c r="A5" s="54" t="s">
        <v>45</v>
      </c>
      <c r="B5" s="19">
        <v>44449.774305555555</v>
      </c>
      <c r="C5" s="63" t="str">
        <f t="shared" si="0"/>
        <v>18시35분</v>
      </c>
    </row>
    <row r="6" spans="1:3">
      <c r="A6" s="54" t="s">
        <v>46</v>
      </c>
      <c r="B6" s="19">
        <v>44448.364583333336</v>
      </c>
      <c r="C6" s="63" t="str">
        <f t="shared" si="0"/>
        <v>8시45분</v>
      </c>
    </row>
    <row r="7" spans="1:3">
      <c r="A7" s="54" t="s">
        <v>47</v>
      </c>
      <c r="B7" s="19">
        <v>44449.631944444445</v>
      </c>
      <c r="C7" s="63" t="str">
        <f t="shared" si="0"/>
        <v>15시10분</v>
      </c>
    </row>
    <row r="8" spans="1:3">
      <c r="A8" s="54" t="s">
        <v>48</v>
      </c>
      <c r="B8" s="19">
        <v>44448.364583333336</v>
      </c>
      <c r="C8" s="63" t="str">
        <f t="shared" si="0"/>
        <v>8시45분</v>
      </c>
    </row>
    <row r="9" spans="1:3">
      <c r="A9" s="54" t="s">
        <v>49</v>
      </c>
      <c r="B9" s="19">
        <v>44450.486111111109</v>
      </c>
      <c r="C9" s="63" t="str">
        <f t="shared" si="0"/>
        <v>11시40분</v>
      </c>
    </row>
    <row r="10" spans="1:3">
      <c r="A10" s="54" t="s">
        <v>50</v>
      </c>
      <c r="B10" s="19">
        <v>44448.45</v>
      </c>
      <c r="C10" s="63" t="str">
        <f t="shared" si="0"/>
        <v>10시48분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cols>
    <col min="1" max="1" width="11" bestFit="1" customWidth="1"/>
    <col min="2" max="2" width="10" customWidth="1"/>
    <col min="3" max="3" width="11.58203125" customWidth="1"/>
    <col min="4" max="5" width="15.25" customWidth="1"/>
  </cols>
  <sheetData>
    <row r="1" spans="1:5">
      <c r="A1" s="3"/>
      <c r="B1" s="3"/>
      <c r="C1" s="20" t="s">
        <v>51</v>
      </c>
      <c r="D1" s="3"/>
      <c r="E1" s="3"/>
    </row>
    <row r="2" spans="1:5">
      <c r="A2" s="3"/>
      <c r="B2" s="3"/>
      <c r="C2" s="3"/>
      <c r="D2" s="3"/>
      <c r="E2" s="3"/>
    </row>
    <row r="3" spans="1:5">
      <c r="A3" s="3"/>
      <c r="B3" s="3"/>
      <c r="C3" s="3"/>
      <c r="D3" s="57" t="s">
        <v>52</v>
      </c>
      <c r="E3" s="21"/>
    </row>
    <row r="4" spans="1:5" ht="17.5" thickBot="1">
      <c r="A4" s="22" t="s">
        <v>53</v>
      </c>
      <c r="B4" s="22" t="s">
        <v>54</v>
      </c>
      <c r="C4" s="22" t="s">
        <v>55</v>
      </c>
      <c r="D4" s="22" t="s">
        <v>56</v>
      </c>
      <c r="E4" s="22" t="s">
        <v>57</v>
      </c>
    </row>
    <row r="5" spans="1:5" ht="17.5" thickTop="1">
      <c r="A5" s="23" t="s">
        <v>58</v>
      </c>
      <c r="B5" s="23" t="s">
        <v>59</v>
      </c>
      <c r="C5" s="24">
        <v>20</v>
      </c>
      <c r="D5" s="25">
        <v>240000</v>
      </c>
      <c r="E5" s="25">
        <v>83720</v>
      </c>
    </row>
    <row r="6" spans="1:5">
      <c r="A6" s="15" t="s">
        <v>60</v>
      </c>
      <c r="B6" s="15" t="s">
        <v>61</v>
      </c>
      <c r="C6" s="6">
        <v>7</v>
      </c>
      <c r="D6" s="26">
        <v>84000</v>
      </c>
      <c r="E6" s="26">
        <v>312000</v>
      </c>
    </row>
    <row r="7" spans="1:5">
      <c r="A7" s="15" t="s">
        <v>62</v>
      </c>
      <c r="B7" s="15" t="s">
        <v>63</v>
      </c>
      <c r="C7" s="6">
        <v>7</v>
      </c>
      <c r="D7" s="26">
        <v>80500</v>
      </c>
      <c r="E7" s="26">
        <v>156000</v>
      </c>
    </row>
    <row r="8" spans="1:5">
      <c r="A8" s="15" t="s">
        <v>64</v>
      </c>
      <c r="B8" s="15" t="s">
        <v>65</v>
      </c>
      <c r="C8" s="6">
        <v>12</v>
      </c>
      <c r="D8" s="26">
        <v>300000</v>
      </c>
      <c r="E8" s="26"/>
    </row>
    <row r="9" spans="1:5">
      <c r="A9" s="15" t="s">
        <v>66</v>
      </c>
      <c r="B9" s="15" t="s">
        <v>67</v>
      </c>
      <c r="C9" s="6">
        <v>12</v>
      </c>
      <c r="D9" s="26">
        <v>150000</v>
      </c>
      <c r="E9" s="26"/>
    </row>
    <row r="10" spans="1:5">
      <c r="A10" s="15" t="s">
        <v>68</v>
      </c>
      <c r="B10" s="15" t="s">
        <v>63</v>
      </c>
      <c r="C10" s="6">
        <v>7</v>
      </c>
      <c r="D10" s="26">
        <v>80500</v>
      </c>
      <c r="E10" s="26">
        <v>130000</v>
      </c>
    </row>
    <row r="11" spans="1:5">
      <c r="A11" s="15" t="s">
        <v>66</v>
      </c>
      <c r="B11" s="15" t="s">
        <v>69</v>
      </c>
      <c r="C11" s="6">
        <v>15</v>
      </c>
      <c r="D11" s="26">
        <v>278250</v>
      </c>
      <c r="E11" s="26">
        <v>702000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7"/>
  <cols>
    <col min="1" max="1" width="11" bestFit="1" customWidth="1"/>
    <col min="2" max="2" width="10" customWidth="1"/>
    <col min="3" max="3" width="11.58203125" customWidth="1"/>
    <col min="4" max="5" width="15.25" customWidth="1"/>
  </cols>
  <sheetData>
    <row r="1" spans="1:5">
      <c r="A1" s="3"/>
      <c r="B1" s="3"/>
      <c r="C1" s="20" t="s">
        <v>51</v>
      </c>
      <c r="D1" s="3"/>
      <c r="E1" s="3"/>
    </row>
    <row r="2" spans="1:5">
      <c r="A2" s="3"/>
      <c r="B2" s="3"/>
      <c r="C2" s="3"/>
      <c r="D2" s="3"/>
      <c r="E2" s="3"/>
    </row>
    <row r="3" spans="1:5">
      <c r="A3" s="3"/>
      <c r="B3" s="3"/>
      <c r="C3" s="3"/>
      <c r="D3" s="57" t="s">
        <v>52</v>
      </c>
      <c r="E3" s="64">
        <f ca="1">TODAY()</f>
        <v>44046</v>
      </c>
    </row>
    <row r="4" spans="1:5" ht="17.5" thickBot="1">
      <c r="A4" s="22" t="s">
        <v>53</v>
      </c>
      <c r="B4" s="22" t="s">
        <v>54</v>
      </c>
      <c r="C4" s="22" t="s">
        <v>55</v>
      </c>
      <c r="D4" s="22" t="s">
        <v>56</v>
      </c>
      <c r="E4" s="22" t="s">
        <v>57</v>
      </c>
    </row>
    <row r="5" spans="1:5" ht="17.5" thickTop="1">
      <c r="A5" s="23" t="s">
        <v>58</v>
      </c>
      <c r="B5" s="23" t="s">
        <v>59</v>
      </c>
      <c r="C5" s="24">
        <v>20</v>
      </c>
      <c r="D5" s="25">
        <v>240000</v>
      </c>
      <c r="E5" s="25">
        <v>83720</v>
      </c>
    </row>
    <row r="6" spans="1:5">
      <c r="A6" s="15" t="s">
        <v>60</v>
      </c>
      <c r="B6" s="15" t="s">
        <v>61</v>
      </c>
      <c r="C6" s="6">
        <v>7</v>
      </c>
      <c r="D6" s="26">
        <v>84000</v>
      </c>
      <c r="E6" s="26">
        <v>312000</v>
      </c>
    </row>
    <row r="7" spans="1:5">
      <c r="A7" s="15" t="s">
        <v>62</v>
      </c>
      <c r="B7" s="15" t="s">
        <v>63</v>
      </c>
      <c r="C7" s="6">
        <v>7</v>
      </c>
      <c r="D7" s="26">
        <v>80500</v>
      </c>
      <c r="E7" s="26">
        <v>156000</v>
      </c>
    </row>
    <row r="8" spans="1:5">
      <c r="A8" s="15" t="s">
        <v>58</v>
      </c>
      <c r="B8" s="15" t="s">
        <v>65</v>
      </c>
      <c r="C8" s="6">
        <v>12</v>
      </c>
      <c r="D8" s="26">
        <v>300000</v>
      </c>
      <c r="E8" s="26"/>
    </row>
    <row r="9" spans="1:5">
      <c r="A9" s="15" t="s">
        <v>62</v>
      </c>
      <c r="B9" s="15" t="s">
        <v>67</v>
      </c>
      <c r="C9" s="6">
        <v>12</v>
      </c>
      <c r="D9" s="26">
        <v>150000</v>
      </c>
      <c r="E9" s="26"/>
    </row>
    <row r="10" spans="1:5">
      <c r="A10" s="15" t="s">
        <v>60</v>
      </c>
      <c r="B10" s="15" t="s">
        <v>63</v>
      </c>
      <c r="C10" s="6">
        <v>7</v>
      </c>
      <c r="D10" s="26">
        <v>80500</v>
      </c>
      <c r="E10" s="26">
        <v>130000</v>
      </c>
    </row>
    <row r="11" spans="1:5">
      <c r="A11" s="15" t="s">
        <v>62</v>
      </c>
      <c r="B11" s="15" t="s">
        <v>69</v>
      </c>
      <c r="C11" s="6">
        <v>15</v>
      </c>
      <c r="D11" s="26">
        <v>278250</v>
      </c>
      <c r="E11" s="26">
        <v>702000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workbookViewId="0"/>
  </sheetViews>
  <sheetFormatPr defaultRowHeight="17"/>
  <cols>
    <col min="2" max="2" width="28.58203125" customWidth="1"/>
  </cols>
  <sheetData>
    <row r="2" spans="1:2">
      <c r="A2" s="57" t="s">
        <v>70</v>
      </c>
      <c r="B2" s="27"/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workbookViewId="0"/>
  </sheetViews>
  <sheetFormatPr defaultRowHeight="17"/>
  <cols>
    <col min="2" max="2" width="28.58203125" customWidth="1"/>
  </cols>
  <sheetData>
    <row r="2" spans="1:2">
      <c r="A2" s="57" t="s">
        <v>70</v>
      </c>
      <c r="B2" s="65">
        <f ca="1">NOW()</f>
        <v>44046.956729398145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/>
  </sheetViews>
  <sheetFormatPr defaultRowHeight="17"/>
  <cols>
    <col min="2" max="2" width="11" bestFit="1" customWidth="1"/>
    <col min="3" max="3" width="12.33203125" bestFit="1" customWidth="1"/>
    <col min="4" max="4" width="11" bestFit="1" customWidth="1"/>
    <col min="5" max="5" width="7" customWidth="1"/>
    <col min="6" max="10" width="3.33203125" customWidth="1"/>
    <col min="11" max="11" width="5.25" customWidth="1"/>
    <col min="12" max="12" width="9.25" customWidth="1"/>
  </cols>
  <sheetData>
    <row r="1" spans="1:12">
      <c r="A1" s="7"/>
      <c r="B1" s="28"/>
      <c r="C1" s="29" t="s">
        <v>71</v>
      </c>
      <c r="D1" s="28"/>
      <c r="E1" s="28"/>
      <c r="F1" s="28"/>
      <c r="G1" s="28"/>
      <c r="H1" s="28"/>
      <c r="I1" s="28"/>
      <c r="J1" s="28"/>
      <c r="K1" s="28"/>
      <c r="L1" s="28"/>
    </row>
    <row r="2" spans="1:12">
      <c r="A2" s="30" t="s">
        <v>72</v>
      </c>
      <c r="B2" s="58" t="s">
        <v>73</v>
      </c>
      <c r="C2" s="11" t="s">
        <v>74</v>
      </c>
      <c r="D2" s="5" t="s">
        <v>75</v>
      </c>
      <c r="E2" s="67" t="s">
        <v>76</v>
      </c>
      <c r="F2" s="67"/>
      <c r="G2" s="67"/>
      <c r="H2" s="67"/>
      <c r="I2" s="67"/>
      <c r="J2" s="67"/>
      <c r="K2" s="67"/>
      <c r="L2" s="67"/>
    </row>
    <row r="3" spans="1:12">
      <c r="A3" s="10" t="s">
        <v>77</v>
      </c>
      <c r="B3" s="32"/>
      <c r="C3" s="33">
        <v>7</v>
      </c>
      <c r="D3" s="32">
        <f>DATE(E3,G3+C3,I3)</f>
        <v>44533</v>
      </c>
      <c r="E3" s="34">
        <v>2021</v>
      </c>
      <c r="F3" s="35" t="s">
        <v>78</v>
      </c>
      <c r="G3" s="36">
        <v>5</v>
      </c>
      <c r="H3" s="36" t="s">
        <v>79</v>
      </c>
      <c r="I3" s="36">
        <v>3</v>
      </c>
      <c r="J3" s="37" t="s">
        <v>80</v>
      </c>
      <c r="K3" s="37" t="s">
        <v>81</v>
      </c>
      <c r="L3" s="38" t="s">
        <v>82</v>
      </c>
    </row>
    <row r="4" spans="1:12">
      <c r="A4" s="5" t="s">
        <v>83</v>
      </c>
      <c r="B4" s="32"/>
      <c r="C4" s="31">
        <v>8</v>
      </c>
      <c r="D4" s="32">
        <f t="shared" ref="D4:D5" si="0">DATE(E4,G4+C4,I4)</f>
        <v>44593</v>
      </c>
      <c r="E4" s="34">
        <v>2021</v>
      </c>
      <c r="F4" s="39" t="s">
        <v>78</v>
      </c>
      <c r="G4" s="40">
        <v>6</v>
      </c>
      <c r="H4" s="40" t="s">
        <v>79</v>
      </c>
      <c r="I4" s="40">
        <v>1</v>
      </c>
      <c r="J4" s="3" t="s">
        <v>80</v>
      </c>
      <c r="K4" s="28" t="s">
        <v>84</v>
      </c>
      <c r="L4" s="41" t="s">
        <v>82</v>
      </c>
    </row>
    <row r="5" spans="1:12">
      <c r="A5" s="5" t="s">
        <v>85</v>
      </c>
      <c r="B5" s="32"/>
      <c r="C5" s="31">
        <v>10</v>
      </c>
      <c r="D5" s="32">
        <f t="shared" si="0"/>
        <v>44683</v>
      </c>
      <c r="E5" s="34">
        <v>2021</v>
      </c>
      <c r="F5" s="35" t="s">
        <v>78</v>
      </c>
      <c r="G5" s="36">
        <v>7</v>
      </c>
      <c r="H5" s="36" t="s">
        <v>79</v>
      </c>
      <c r="I5" s="36">
        <v>2</v>
      </c>
      <c r="J5" s="37" t="s">
        <v>86</v>
      </c>
      <c r="K5" s="37" t="s">
        <v>87</v>
      </c>
      <c r="L5" s="38" t="s">
        <v>88</v>
      </c>
    </row>
  </sheetData>
  <mergeCells count="1">
    <mergeCell ref="E2:L2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/>
  </sheetViews>
  <sheetFormatPr defaultRowHeight="17"/>
  <cols>
    <col min="2" max="2" width="11" bestFit="1" customWidth="1"/>
    <col min="3" max="3" width="12.33203125" bestFit="1" customWidth="1"/>
    <col min="4" max="4" width="11" bestFit="1" customWidth="1"/>
    <col min="5" max="5" width="7" customWidth="1"/>
    <col min="6" max="10" width="3.33203125" customWidth="1"/>
    <col min="11" max="11" width="5.25" customWidth="1"/>
    <col min="12" max="12" width="9.25" customWidth="1"/>
  </cols>
  <sheetData>
    <row r="1" spans="1:12">
      <c r="A1" s="7"/>
      <c r="B1" s="28"/>
      <c r="C1" s="29" t="s">
        <v>71</v>
      </c>
      <c r="D1" s="28"/>
      <c r="E1" s="28"/>
      <c r="F1" s="28"/>
      <c r="G1" s="28"/>
      <c r="H1" s="28"/>
      <c r="I1" s="28"/>
      <c r="J1" s="28"/>
      <c r="K1" s="28"/>
      <c r="L1" s="28"/>
    </row>
    <row r="2" spans="1:12">
      <c r="A2" s="30" t="s">
        <v>72</v>
      </c>
      <c r="B2" s="58" t="s">
        <v>73</v>
      </c>
      <c r="C2" s="11" t="s">
        <v>74</v>
      </c>
      <c r="D2" s="54" t="s">
        <v>75</v>
      </c>
      <c r="E2" s="67" t="s">
        <v>76</v>
      </c>
      <c r="F2" s="67"/>
      <c r="G2" s="67"/>
      <c r="H2" s="67"/>
      <c r="I2" s="67"/>
      <c r="J2" s="67"/>
      <c r="K2" s="67"/>
      <c r="L2" s="67"/>
    </row>
    <row r="3" spans="1:12">
      <c r="A3" s="10" t="s">
        <v>77</v>
      </c>
      <c r="B3" s="32">
        <f>DATE(E3,G3,I3)</f>
        <v>44319</v>
      </c>
      <c r="C3" s="33">
        <v>7</v>
      </c>
      <c r="D3" s="32">
        <f>DATE(E3,G3+C3,I3)</f>
        <v>44533</v>
      </c>
      <c r="E3" s="34">
        <v>2021</v>
      </c>
      <c r="F3" s="35" t="s">
        <v>78</v>
      </c>
      <c r="G3" s="36">
        <v>5</v>
      </c>
      <c r="H3" s="36" t="s">
        <v>79</v>
      </c>
      <c r="I3" s="36">
        <v>3</v>
      </c>
      <c r="J3" s="37" t="s">
        <v>80</v>
      </c>
      <c r="K3" s="37" t="s">
        <v>81</v>
      </c>
      <c r="L3" s="38" t="s">
        <v>82</v>
      </c>
    </row>
    <row r="4" spans="1:12">
      <c r="A4" s="54" t="s">
        <v>83</v>
      </c>
      <c r="B4" s="32">
        <f t="shared" ref="B4:B5" si="0">DATE(E4,G4,I4)</f>
        <v>44348</v>
      </c>
      <c r="C4" s="31">
        <v>8</v>
      </c>
      <c r="D4" s="32">
        <f t="shared" ref="D4:D5" si="1">DATE(E4,G4+C4,I4)</f>
        <v>44593</v>
      </c>
      <c r="E4" s="34">
        <v>2021</v>
      </c>
      <c r="F4" s="39" t="s">
        <v>78</v>
      </c>
      <c r="G4" s="40">
        <v>6</v>
      </c>
      <c r="H4" s="40" t="s">
        <v>79</v>
      </c>
      <c r="I4" s="40">
        <v>1</v>
      </c>
      <c r="J4" s="3" t="s">
        <v>80</v>
      </c>
      <c r="K4" s="28" t="s">
        <v>84</v>
      </c>
      <c r="L4" s="41" t="s">
        <v>82</v>
      </c>
    </row>
    <row r="5" spans="1:12">
      <c r="A5" s="54" t="s">
        <v>85</v>
      </c>
      <c r="B5" s="32">
        <f t="shared" si="0"/>
        <v>44379</v>
      </c>
      <c r="C5" s="31">
        <v>10</v>
      </c>
      <c r="D5" s="32">
        <f t="shared" si="1"/>
        <v>44683</v>
      </c>
      <c r="E5" s="34">
        <v>2021</v>
      </c>
      <c r="F5" s="35" t="s">
        <v>78</v>
      </c>
      <c r="G5" s="36">
        <v>7</v>
      </c>
      <c r="H5" s="36" t="s">
        <v>79</v>
      </c>
      <c r="I5" s="36">
        <v>2</v>
      </c>
      <c r="J5" s="37" t="s">
        <v>86</v>
      </c>
      <c r="K5" s="37" t="s">
        <v>87</v>
      </c>
      <c r="L5" s="38" t="s">
        <v>82</v>
      </c>
    </row>
  </sheetData>
  <mergeCells count="1">
    <mergeCell ref="E2:L2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/>
  </sheetViews>
  <sheetFormatPr defaultRowHeight="17"/>
  <cols>
    <col min="2" max="2" width="13" bestFit="1" customWidth="1"/>
    <col min="3" max="3" width="16.08203125" bestFit="1" customWidth="1"/>
    <col min="4" max="4" width="13" bestFit="1" customWidth="1"/>
    <col min="5" max="10" width="4.25" customWidth="1"/>
    <col min="11" max="11" width="9.83203125" customWidth="1"/>
  </cols>
  <sheetData>
    <row r="1" spans="1:11">
      <c r="A1" s="7"/>
      <c r="B1" s="28"/>
      <c r="C1" s="29" t="s">
        <v>89</v>
      </c>
      <c r="D1" s="28"/>
      <c r="E1" s="28"/>
      <c r="F1" s="28"/>
      <c r="G1" s="28"/>
      <c r="H1" s="28"/>
      <c r="I1" s="28"/>
      <c r="J1" s="28"/>
      <c r="K1" s="28"/>
    </row>
    <row r="2" spans="1:11">
      <c r="A2" s="30" t="s">
        <v>90</v>
      </c>
      <c r="B2" s="58" t="s">
        <v>91</v>
      </c>
      <c r="C2" s="11" t="s">
        <v>92</v>
      </c>
      <c r="D2" s="5" t="s">
        <v>93</v>
      </c>
      <c r="E2" s="67" t="s">
        <v>94</v>
      </c>
      <c r="F2" s="67"/>
      <c r="G2" s="67"/>
      <c r="H2" s="67"/>
      <c r="I2" s="67"/>
      <c r="J2" s="67"/>
      <c r="K2" s="67"/>
    </row>
    <row r="3" spans="1:11">
      <c r="A3" s="10" t="s">
        <v>95</v>
      </c>
      <c r="B3" s="42"/>
      <c r="C3" s="33">
        <v>3</v>
      </c>
      <c r="D3" s="43">
        <v>4.7280092592592589E-2</v>
      </c>
      <c r="E3" s="34">
        <v>1</v>
      </c>
      <c r="F3" s="35" t="s">
        <v>96</v>
      </c>
      <c r="G3" s="36">
        <v>5</v>
      </c>
      <c r="H3" s="36" t="s">
        <v>97</v>
      </c>
      <c r="I3" s="36">
        <v>5</v>
      </c>
      <c r="J3" s="37" t="s">
        <v>98</v>
      </c>
      <c r="K3" s="38" t="s">
        <v>99</v>
      </c>
    </row>
    <row r="4" spans="1:11">
      <c r="A4" s="5" t="s">
        <v>83</v>
      </c>
      <c r="B4" s="42"/>
      <c r="C4" s="31">
        <v>8</v>
      </c>
      <c r="D4" s="43">
        <v>5.1446759259259262E-2</v>
      </c>
      <c r="E4" s="44">
        <v>1</v>
      </c>
      <c r="F4" s="39" t="s">
        <v>100</v>
      </c>
      <c r="G4" s="40">
        <v>6</v>
      </c>
      <c r="H4" s="36" t="s">
        <v>101</v>
      </c>
      <c r="I4" s="40">
        <v>5</v>
      </c>
      <c r="J4" s="37" t="s">
        <v>98</v>
      </c>
      <c r="K4" s="38" t="s">
        <v>102</v>
      </c>
    </row>
    <row r="5" spans="1:11">
      <c r="A5" s="5" t="s">
        <v>85</v>
      </c>
      <c r="B5" s="42"/>
      <c r="C5" s="31">
        <v>10</v>
      </c>
      <c r="D5" s="43">
        <v>5.3530092592592594E-2</v>
      </c>
      <c r="E5" s="34">
        <v>1</v>
      </c>
      <c r="F5" s="35" t="s">
        <v>100</v>
      </c>
      <c r="G5" s="36">
        <v>7</v>
      </c>
      <c r="H5" s="36" t="s">
        <v>103</v>
      </c>
      <c r="I5" s="36">
        <v>5</v>
      </c>
      <c r="J5" s="37" t="s">
        <v>98</v>
      </c>
      <c r="K5" s="38" t="s">
        <v>102</v>
      </c>
    </row>
  </sheetData>
  <mergeCells count="1">
    <mergeCell ref="E2:K2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/>
  </sheetViews>
  <sheetFormatPr defaultRowHeight="17"/>
  <cols>
    <col min="2" max="2" width="13" bestFit="1" customWidth="1"/>
    <col min="3" max="3" width="16.08203125" bestFit="1" customWidth="1"/>
    <col min="4" max="4" width="13" bestFit="1" customWidth="1"/>
    <col min="5" max="10" width="4.25" customWidth="1"/>
    <col min="11" max="11" width="9.83203125" customWidth="1"/>
  </cols>
  <sheetData>
    <row r="1" spans="1:11">
      <c r="A1" s="7"/>
      <c r="B1" s="28"/>
      <c r="C1" s="29" t="s">
        <v>89</v>
      </c>
      <c r="D1" s="28"/>
      <c r="E1" s="28"/>
      <c r="F1" s="28"/>
      <c r="G1" s="28"/>
      <c r="H1" s="28"/>
      <c r="I1" s="28"/>
      <c r="J1" s="28"/>
      <c r="K1" s="28"/>
    </row>
    <row r="2" spans="1:11">
      <c r="A2" s="30" t="s">
        <v>90</v>
      </c>
      <c r="B2" s="58" t="s">
        <v>91</v>
      </c>
      <c r="C2" s="11" t="s">
        <v>92</v>
      </c>
      <c r="D2" s="54" t="s">
        <v>93</v>
      </c>
      <c r="E2" s="67" t="s">
        <v>94</v>
      </c>
      <c r="F2" s="67"/>
      <c r="G2" s="67"/>
      <c r="H2" s="67"/>
      <c r="I2" s="67"/>
      <c r="J2" s="67"/>
      <c r="K2" s="67"/>
    </row>
    <row r="3" spans="1:11">
      <c r="A3" s="10" t="s">
        <v>95</v>
      </c>
      <c r="B3" s="42">
        <f>TIME(E3,G3,I3)</f>
        <v>4.5196759259259256E-2</v>
      </c>
      <c r="C3" s="33">
        <v>3</v>
      </c>
      <c r="D3" s="43">
        <v>4.7280092592592589E-2</v>
      </c>
      <c r="E3" s="34">
        <v>1</v>
      </c>
      <c r="F3" s="35" t="s">
        <v>96</v>
      </c>
      <c r="G3" s="36">
        <v>5</v>
      </c>
      <c r="H3" s="36" t="s">
        <v>97</v>
      </c>
      <c r="I3" s="36">
        <v>5</v>
      </c>
      <c r="J3" s="37" t="s">
        <v>98</v>
      </c>
      <c r="K3" s="38" t="s">
        <v>99</v>
      </c>
    </row>
    <row r="4" spans="1:11">
      <c r="A4" s="54" t="s">
        <v>83</v>
      </c>
      <c r="B4" s="42">
        <f t="shared" ref="B4:B5" si="0">TIME(E4,G4,I4)</f>
        <v>4.5891203703703705E-2</v>
      </c>
      <c r="C4" s="31">
        <v>8</v>
      </c>
      <c r="D4" s="43">
        <v>5.1446759259259262E-2</v>
      </c>
      <c r="E4" s="44">
        <v>1</v>
      </c>
      <c r="F4" s="39" t="s">
        <v>96</v>
      </c>
      <c r="G4" s="40">
        <v>6</v>
      </c>
      <c r="H4" s="36" t="s">
        <v>97</v>
      </c>
      <c r="I4" s="40">
        <v>5</v>
      </c>
      <c r="J4" s="37" t="s">
        <v>98</v>
      </c>
      <c r="K4" s="38" t="s">
        <v>99</v>
      </c>
    </row>
    <row r="5" spans="1:11">
      <c r="A5" s="54" t="s">
        <v>85</v>
      </c>
      <c r="B5" s="42">
        <f t="shared" si="0"/>
        <v>4.6585648148148147E-2</v>
      </c>
      <c r="C5" s="31">
        <v>10</v>
      </c>
      <c r="D5" s="43">
        <v>5.3530092592592594E-2</v>
      </c>
      <c r="E5" s="34">
        <v>1</v>
      </c>
      <c r="F5" s="35" t="s">
        <v>96</v>
      </c>
      <c r="G5" s="36">
        <v>7</v>
      </c>
      <c r="H5" s="36" t="s">
        <v>97</v>
      </c>
      <c r="I5" s="36">
        <v>5</v>
      </c>
      <c r="J5" s="37" t="s">
        <v>98</v>
      </c>
      <c r="K5" s="38" t="s">
        <v>99</v>
      </c>
    </row>
  </sheetData>
  <mergeCells count="1">
    <mergeCell ref="E2:K2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7"/>
  <sheetData>
    <row r="1" spans="1:3">
      <c r="A1" s="45"/>
      <c r="B1" s="20" t="s">
        <v>104</v>
      </c>
      <c r="C1" s="3"/>
    </row>
    <row r="2" spans="1:3">
      <c r="A2" s="5" t="s">
        <v>105</v>
      </c>
      <c r="B2" s="5" t="s">
        <v>106</v>
      </c>
      <c r="C2" s="57" t="s">
        <v>107</v>
      </c>
    </row>
    <row r="3" spans="1:3">
      <c r="A3" s="5" t="s">
        <v>108</v>
      </c>
      <c r="B3" s="46">
        <v>24717</v>
      </c>
      <c r="C3" s="5"/>
    </row>
    <row r="4" spans="1:3">
      <c r="A4" s="5" t="s">
        <v>109</v>
      </c>
      <c r="B4" s="46">
        <v>26582</v>
      </c>
      <c r="C4" s="5"/>
    </row>
    <row r="5" spans="1:3">
      <c r="A5" s="5" t="s">
        <v>110</v>
      </c>
      <c r="B5" s="46">
        <v>22271</v>
      </c>
      <c r="C5" s="5"/>
    </row>
    <row r="6" spans="1:3">
      <c r="A6" s="5" t="s">
        <v>111</v>
      </c>
      <c r="B6" s="46">
        <v>27467</v>
      </c>
      <c r="C6" s="5"/>
    </row>
    <row r="7" spans="1:3">
      <c r="A7" s="5" t="s">
        <v>112</v>
      </c>
      <c r="B7" s="46">
        <v>30207</v>
      </c>
      <c r="C7" s="5"/>
    </row>
    <row r="8" spans="1:3">
      <c r="A8" s="5" t="s">
        <v>113</v>
      </c>
      <c r="B8" s="46">
        <v>30819</v>
      </c>
      <c r="C8" s="5"/>
    </row>
    <row r="9" spans="1:3">
      <c r="A9" s="5" t="s">
        <v>114</v>
      </c>
      <c r="B9" s="46">
        <v>30535</v>
      </c>
      <c r="C9" s="5"/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7"/>
  <sheetData>
    <row r="1" spans="1:3">
      <c r="A1" s="45"/>
      <c r="B1" s="20" t="s">
        <v>104</v>
      </c>
      <c r="C1" s="3"/>
    </row>
    <row r="2" spans="1:3">
      <c r="A2" s="54" t="s">
        <v>105</v>
      </c>
      <c r="B2" s="54" t="s">
        <v>106</v>
      </c>
      <c r="C2" s="57" t="s">
        <v>107</v>
      </c>
    </row>
    <row r="3" spans="1:3">
      <c r="A3" s="54" t="s">
        <v>108</v>
      </c>
      <c r="B3" s="46">
        <v>24717</v>
      </c>
      <c r="C3" s="63" t="str">
        <f>CHOOSE(WEEKDAY(B3,1),"일요일","월요일","화요일","수요일","목요일","금요일","토요일")</f>
        <v>토요일</v>
      </c>
    </row>
    <row r="4" spans="1:3">
      <c r="A4" s="54" t="s">
        <v>109</v>
      </c>
      <c r="B4" s="46">
        <v>26582</v>
      </c>
      <c r="C4" s="63" t="str">
        <f t="shared" ref="C4:C9" si="0">CHOOSE(WEEKDAY(B4,1),"일요일","월요일","화요일","수요일","목요일","금요일","토요일")</f>
        <v>화요일</v>
      </c>
    </row>
    <row r="5" spans="1:3">
      <c r="A5" s="54" t="s">
        <v>110</v>
      </c>
      <c r="B5" s="46">
        <v>22271</v>
      </c>
      <c r="C5" s="63" t="str">
        <f t="shared" si="0"/>
        <v>수요일</v>
      </c>
    </row>
    <row r="6" spans="1:3">
      <c r="A6" s="54" t="s">
        <v>111</v>
      </c>
      <c r="B6" s="46">
        <v>27467</v>
      </c>
      <c r="C6" s="63" t="str">
        <f t="shared" si="0"/>
        <v>금요일</v>
      </c>
    </row>
    <row r="7" spans="1:3">
      <c r="A7" s="54" t="s">
        <v>112</v>
      </c>
      <c r="B7" s="46">
        <v>30207</v>
      </c>
      <c r="C7" s="63" t="str">
        <f t="shared" si="0"/>
        <v>월요일</v>
      </c>
    </row>
    <row r="8" spans="1:3">
      <c r="A8" s="54" t="s">
        <v>113</v>
      </c>
      <c r="B8" s="46">
        <v>30819</v>
      </c>
      <c r="C8" s="63" t="str">
        <f t="shared" si="0"/>
        <v>목요일</v>
      </c>
    </row>
    <row r="9" spans="1:3">
      <c r="A9" s="54" t="s">
        <v>114</v>
      </c>
      <c r="B9" s="46">
        <v>30535</v>
      </c>
      <c r="C9" s="63" t="str">
        <f t="shared" si="0"/>
        <v>일요일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cols>
    <col min="3" max="4" width="9.83203125" bestFit="1" customWidth="1"/>
  </cols>
  <sheetData>
    <row r="1" spans="1:5">
      <c r="A1" s="3" t="s">
        <v>115</v>
      </c>
      <c r="B1" s="3"/>
      <c r="C1" s="3"/>
      <c r="D1" s="3"/>
      <c r="E1" s="3"/>
    </row>
    <row r="2" spans="1:5">
      <c r="A2" s="5" t="s">
        <v>116</v>
      </c>
      <c r="B2" s="5" t="s">
        <v>117</v>
      </c>
      <c r="C2" s="5" t="s">
        <v>118</v>
      </c>
      <c r="D2" s="5" t="s">
        <v>119</v>
      </c>
      <c r="E2" s="57" t="s">
        <v>120</v>
      </c>
    </row>
    <row r="3" spans="1:5">
      <c r="A3" s="5" t="s">
        <v>121</v>
      </c>
      <c r="B3" s="47">
        <v>30000</v>
      </c>
      <c r="C3" s="48">
        <v>44207</v>
      </c>
      <c r="D3" s="48">
        <v>44464</v>
      </c>
      <c r="E3" s="47"/>
    </row>
    <row r="4" spans="1:5">
      <c r="A4" s="5" t="s">
        <v>122</v>
      </c>
      <c r="B4" s="47">
        <v>50000</v>
      </c>
      <c r="C4" s="48">
        <v>44270</v>
      </c>
      <c r="D4" s="48">
        <v>44543</v>
      </c>
      <c r="E4" s="47"/>
    </row>
    <row r="5" spans="1:5">
      <c r="A5" s="5" t="s">
        <v>123</v>
      </c>
      <c r="B5" s="47">
        <v>20000</v>
      </c>
      <c r="C5" s="48">
        <v>44252</v>
      </c>
      <c r="D5" s="48">
        <v>44337</v>
      </c>
      <c r="E5" s="47"/>
    </row>
    <row r="6" spans="1:5">
      <c r="A6" s="5" t="s">
        <v>124</v>
      </c>
      <c r="B6" s="47">
        <v>30000</v>
      </c>
      <c r="C6" s="48">
        <v>44294</v>
      </c>
      <c r="D6" s="48">
        <v>44422</v>
      </c>
      <c r="E6" s="47"/>
    </row>
    <row r="7" spans="1:5">
      <c r="A7" s="5" t="s">
        <v>125</v>
      </c>
      <c r="B7" s="47">
        <v>30000</v>
      </c>
      <c r="C7" s="48">
        <v>44200</v>
      </c>
      <c r="D7" s="48">
        <v>44231</v>
      </c>
      <c r="E7" s="47"/>
    </row>
    <row r="8" spans="1:5">
      <c r="A8" s="5" t="s">
        <v>126</v>
      </c>
      <c r="B8" s="47">
        <v>20000</v>
      </c>
      <c r="C8" s="48">
        <v>44266</v>
      </c>
      <c r="D8" s="48">
        <v>44458</v>
      </c>
      <c r="E8" s="47"/>
    </row>
    <row r="9" spans="1:5">
      <c r="A9" s="5" t="s">
        <v>127</v>
      </c>
      <c r="B9" s="47">
        <v>50000</v>
      </c>
      <c r="C9" s="48">
        <v>44341</v>
      </c>
      <c r="D9" s="48">
        <v>44530</v>
      </c>
      <c r="E9" s="47"/>
    </row>
    <row r="10" spans="1:5">
      <c r="A10" s="5" t="s">
        <v>128</v>
      </c>
      <c r="B10" s="47">
        <v>50000</v>
      </c>
      <c r="C10" s="48">
        <v>44240</v>
      </c>
      <c r="D10" s="48">
        <v>44554</v>
      </c>
      <c r="E10" s="47"/>
    </row>
    <row r="11" spans="1:5">
      <c r="A11" s="5" t="s">
        <v>129</v>
      </c>
      <c r="B11" s="47">
        <v>20000</v>
      </c>
      <c r="C11" s="48">
        <v>44309</v>
      </c>
      <c r="D11" s="48">
        <v>44360</v>
      </c>
      <c r="E11" s="47"/>
    </row>
    <row r="12" spans="1:5">
      <c r="A12" s="5" t="s">
        <v>130</v>
      </c>
      <c r="B12" s="47">
        <v>30000</v>
      </c>
      <c r="C12" s="48">
        <v>44221</v>
      </c>
      <c r="D12" s="48">
        <v>44399</v>
      </c>
      <c r="E12" s="47"/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cols>
    <col min="3" max="4" width="9.83203125" bestFit="1" customWidth="1"/>
  </cols>
  <sheetData>
    <row r="1" spans="1:5">
      <c r="A1" s="3" t="s">
        <v>115</v>
      </c>
      <c r="B1" s="3"/>
      <c r="C1" s="3"/>
      <c r="D1" s="3"/>
      <c r="E1" s="3"/>
    </row>
    <row r="2" spans="1:5">
      <c r="A2" s="54" t="s">
        <v>105</v>
      </c>
      <c r="B2" s="54" t="s">
        <v>117</v>
      </c>
      <c r="C2" s="54" t="s">
        <v>118</v>
      </c>
      <c r="D2" s="54" t="s">
        <v>119</v>
      </c>
      <c r="E2" s="57" t="s">
        <v>120</v>
      </c>
    </row>
    <row r="3" spans="1:5">
      <c r="A3" s="54" t="s">
        <v>121</v>
      </c>
      <c r="B3" s="47">
        <v>30000</v>
      </c>
      <c r="C3" s="48">
        <v>44207</v>
      </c>
      <c r="D3" s="48">
        <v>44464</v>
      </c>
      <c r="E3" s="47">
        <f>B3*_xlfn.DAYS(D3,C3)*0.2%</f>
        <v>15420</v>
      </c>
    </row>
    <row r="4" spans="1:5">
      <c r="A4" s="54" t="s">
        <v>122</v>
      </c>
      <c r="B4" s="47">
        <v>50000</v>
      </c>
      <c r="C4" s="48">
        <v>44270</v>
      </c>
      <c r="D4" s="48">
        <v>44543</v>
      </c>
      <c r="E4" s="47">
        <f t="shared" ref="E4:E12" si="0">B4*_xlfn.DAYS(D4,C4)*0.2%</f>
        <v>27300</v>
      </c>
    </row>
    <row r="5" spans="1:5">
      <c r="A5" s="54" t="s">
        <v>123</v>
      </c>
      <c r="B5" s="47">
        <v>20000</v>
      </c>
      <c r="C5" s="48">
        <v>44252</v>
      </c>
      <c r="D5" s="48">
        <v>44337</v>
      </c>
      <c r="E5" s="47">
        <f t="shared" si="0"/>
        <v>3400</v>
      </c>
    </row>
    <row r="6" spans="1:5">
      <c r="A6" s="54" t="s">
        <v>124</v>
      </c>
      <c r="B6" s="47">
        <v>30000</v>
      </c>
      <c r="C6" s="48">
        <v>44294</v>
      </c>
      <c r="D6" s="48">
        <v>44422</v>
      </c>
      <c r="E6" s="47">
        <f t="shared" si="0"/>
        <v>7680</v>
      </c>
    </row>
    <row r="7" spans="1:5">
      <c r="A7" s="54" t="s">
        <v>125</v>
      </c>
      <c r="B7" s="47">
        <v>30000</v>
      </c>
      <c r="C7" s="48">
        <v>44200</v>
      </c>
      <c r="D7" s="48">
        <v>44231</v>
      </c>
      <c r="E7" s="47">
        <f t="shared" si="0"/>
        <v>1860</v>
      </c>
    </row>
    <row r="8" spans="1:5">
      <c r="A8" s="54" t="s">
        <v>126</v>
      </c>
      <c r="B8" s="47">
        <v>20000</v>
      </c>
      <c r="C8" s="48">
        <v>44266</v>
      </c>
      <c r="D8" s="48">
        <v>44458</v>
      </c>
      <c r="E8" s="47">
        <f t="shared" si="0"/>
        <v>7680</v>
      </c>
    </row>
    <row r="9" spans="1:5">
      <c r="A9" s="54" t="s">
        <v>127</v>
      </c>
      <c r="B9" s="47">
        <v>50000</v>
      </c>
      <c r="C9" s="48">
        <v>44341</v>
      </c>
      <c r="D9" s="48">
        <v>44530</v>
      </c>
      <c r="E9" s="47">
        <f t="shared" si="0"/>
        <v>18900</v>
      </c>
    </row>
    <row r="10" spans="1:5">
      <c r="A10" s="54" t="s">
        <v>128</v>
      </c>
      <c r="B10" s="47">
        <v>50000</v>
      </c>
      <c r="C10" s="48">
        <v>44240</v>
      </c>
      <c r="D10" s="48">
        <v>44554</v>
      </c>
      <c r="E10" s="47">
        <f t="shared" si="0"/>
        <v>31400</v>
      </c>
    </row>
    <row r="11" spans="1:5">
      <c r="A11" s="54" t="s">
        <v>129</v>
      </c>
      <c r="B11" s="47">
        <v>20000</v>
      </c>
      <c r="C11" s="48">
        <v>44309</v>
      </c>
      <c r="D11" s="48">
        <v>44360</v>
      </c>
      <c r="E11" s="47">
        <f t="shared" si="0"/>
        <v>2040</v>
      </c>
    </row>
    <row r="12" spans="1:5">
      <c r="A12" s="54" t="s">
        <v>130</v>
      </c>
      <c r="B12" s="47">
        <v>30000</v>
      </c>
      <c r="C12" s="48">
        <v>44221</v>
      </c>
      <c r="D12" s="48">
        <v>44399</v>
      </c>
      <c r="E12" s="47">
        <f t="shared" si="0"/>
        <v>10680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7"/>
  <cols>
    <col min="1" max="1" width="11.08203125" bestFit="1" customWidth="1"/>
    <col min="3" max="3" width="11.58203125" bestFit="1" customWidth="1"/>
  </cols>
  <sheetData>
    <row r="1" spans="1:3">
      <c r="A1" s="49"/>
      <c r="B1" s="49"/>
      <c r="C1" s="49"/>
    </row>
    <row r="2" spans="1:3">
      <c r="A2" s="50" t="s">
        <v>131</v>
      </c>
      <c r="B2" s="50" t="s">
        <v>132</v>
      </c>
      <c r="C2" s="59" t="s">
        <v>133</v>
      </c>
    </row>
    <row r="3" spans="1:3">
      <c r="A3" s="51">
        <v>44321</v>
      </c>
      <c r="B3" s="50">
        <v>3</v>
      </c>
      <c r="C3" s="51"/>
    </row>
    <row r="4" spans="1:3">
      <c r="A4" s="51">
        <v>44331</v>
      </c>
      <c r="B4" s="50">
        <v>-1</v>
      </c>
      <c r="C4" s="51"/>
    </row>
    <row r="5" spans="1:3">
      <c r="A5" s="51">
        <v>44353</v>
      </c>
      <c r="B5" s="50">
        <v>2</v>
      </c>
      <c r="C5" s="51"/>
    </row>
    <row r="6" spans="1:3">
      <c r="A6" s="51">
        <v>44394</v>
      </c>
      <c r="B6" s="50">
        <v>-5</v>
      </c>
      <c r="C6" s="51"/>
    </row>
    <row r="7" spans="1:3">
      <c r="A7" s="51">
        <v>44423</v>
      </c>
      <c r="B7" s="50">
        <v>4</v>
      </c>
      <c r="C7" s="51"/>
    </row>
    <row r="8" spans="1:3">
      <c r="A8" s="51">
        <v>44555</v>
      </c>
      <c r="B8" s="50">
        <v>6</v>
      </c>
      <c r="C8" s="51"/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7"/>
  <cols>
    <col min="1" max="1" width="11.08203125" bestFit="1" customWidth="1"/>
    <col min="3" max="3" width="11.58203125" bestFit="1" customWidth="1"/>
  </cols>
  <sheetData>
    <row r="1" spans="1:3">
      <c r="A1" s="49"/>
      <c r="B1" s="49"/>
      <c r="C1" s="49"/>
    </row>
    <row r="2" spans="1:3">
      <c r="A2" s="50" t="s">
        <v>131</v>
      </c>
      <c r="B2" s="50" t="s">
        <v>132</v>
      </c>
      <c r="C2" s="59" t="s">
        <v>133</v>
      </c>
    </row>
    <row r="3" spans="1:3">
      <c r="A3" s="51">
        <v>44321</v>
      </c>
      <c r="B3" s="50">
        <v>3</v>
      </c>
      <c r="C3" s="66">
        <f>EDATE(A3,B3)</f>
        <v>44413</v>
      </c>
    </row>
    <row r="4" spans="1:3">
      <c r="A4" s="51">
        <v>44331</v>
      </c>
      <c r="B4" s="50">
        <v>-1</v>
      </c>
      <c r="C4" s="66">
        <f t="shared" ref="C4:C8" si="0">EDATE(A4,B4)</f>
        <v>44301</v>
      </c>
    </row>
    <row r="5" spans="1:3">
      <c r="A5" s="51">
        <v>44353</v>
      </c>
      <c r="B5" s="50">
        <v>2</v>
      </c>
      <c r="C5" s="66">
        <f t="shared" si="0"/>
        <v>44414</v>
      </c>
    </row>
    <row r="6" spans="1:3">
      <c r="A6" s="51">
        <v>44394</v>
      </c>
      <c r="B6" s="50">
        <v>-5</v>
      </c>
      <c r="C6" s="66">
        <f t="shared" si="0"/>
        <v>44244</v>
      </c>
    </row>
    <row r="7" spans="1:3">
      <c r="A7" s="51">
        <v>44423</v>
      </c>
      <c r="B7" s="50">
        <v>4</v>
      </c>
      <c r="C7" s="66">
        <f t="shared" si="0"/>
        <v>44545</v>
      </c>
    </row>
    <row r="8" spans="1:3">
      <c r="A8" s="51">
        <v>44555</v>
      </c>
      <c r="B8" s="50">
        <v>6</v>
      </c>
      <c r="C8" s="66">
        <f t="shared" si="0"/>
        <v>44737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7"/>
  <cols>
    <col min="1" max="1" width="11.08203125" bestFit="1" customWidth="1"/>
    <col min="3" max="3" width="12.5" customWidth="1"/>
  </cols>
  <sheetData>
    <row r="1" spans="1:3">
      <c r="A1" s="49"/>
      <c r="B1" s="49"/>
      <c r="C1" s="49"/>
    </row>
    <row r="2" spans="1:3">
      <c r="A2" s="50" t="s">
        <v>131</v>
      </c>
      <c r="B2" s="50" t="s">
        <v>132</v>
      </c>
      <c r="C2" s="59" t="s">
        <v>134</v>
      </c>
    </row>
    <row r="3" spans="1:3">
      <c r="A3" s="51">
        <v>44321</v>
      </c>
      <c r="B3" s="50">
        <v>3</v>
      </c>
      <c r="C3" s="51"/>
    </row>
    <row r="4" spans="1:3">
      <c r="A4" s="51">
        <v>44331</v>
      </c>
      <c r="B4" s="50">
        <v>-1</v>
      </c>
      <c r="C4" s="51"/>
    </row>
    <row r="5" spans="1:3">
      <c r="A5" s="51">
        <v>44353</v>
      </c>
      <c r="B5" s="50">
        <v>2</v>
      </c>
      <c r="C5" s="51"/>
    </row>
    <row r="6" spans="1:3">
      <c r="A6" s="51">
        <v>44394</v>
      </c>
      <c r="B6" s="50">
        <v>-5</v>
      </c>
      <c r="C6" s="51"/>
    </row>
    <row r="7" spans="1:3">
      <c r="A7" s="51">
        <v>44423</v>
      </c>
      <c r="B7" s="50">
        <v>4</v>
      </c>
      <c r="C7" s="51"/>
    </row>
    <row r="8" spans="1:3">
      <c r="A8" s="51">
        <v>44555</v>
      </c>
      <c r="B8" s="50">
        <v>6</v>
      </c>
      <c r="C8" s="51"/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7"/>
  <cols>
    <col min="1" max="1" width="11.08203125" bestFit="1" customWidth="1"/>
    <col min="3" max="3" width="12.5" customWidth="1"/>
  </cols>
  <sheetData>
    <row r="1" spans="1:3">
      <c r="A1" s="49"/>
      <c r="B1" s="49"/>
      <c r="C1" s="49"/>
    </row>
    <row r="2" spans="1:3">
      <c r="A2" s="50" t="s">
        <v>131</v>
      </c>
      <c r="B2" s="50" t="s">
        <v>132</v>
      </c>
      <c r="C2" s="59" t="s">
        <v>134</v>
      </c>
    </row>
    <row r="3" spans="1:3">
      <c r="A3" s="51">
        <v>44321</v>
      </c>
      <c r="B3" s="50">
        <v>3</v>
      </c>
      <c r="C3" s="66">
        <f>EOMONTH(A3,B3)</f>
        <v>44439</v>
      </c>
    </row>
    <row r="4" spans="1:3">
      <c r="A4" s="51">
        <v>44331</v>
      </c>
      <c r="B4" s="50">
        <v>-1</v>
      </c>
      <c r="C4" s="66">
        <f t="shared" ref="C4:C8" si="0">EOMONTH(A4,B4)</f>
        <v>44316</v>
      </c>
    </row>
    <row r="5" spans="1:3">
      <c r="A5" s="51">
        <v>44353</v>
      </c>
      <c r="B5" s="50">
        <v>2</v>
      </c>
      <c r="C5" s="66">
        <f t="shared" si="0"/>
        <v>44439</v>
      </c>
    </row>
    <row r="6" spans="1:3">
      <c r="A6" s="51">
        <v>44394</v>
      </c>
      <c r="B6" s="50">
        <v>-5</v>
      </c>
      <c r="C6" s="66">
        <f t="shared" si="0"/>
        <v>44255</v>
      </c>
    </row>
    <row r="7" spans="1:3">
      <c r="A7" s="51">
        <v>44423</v>
      </c>
      <c r="B7" s="50">
        <v>4</v>
      </c>
      <c r="C7" s="66">
        <f t="shared" si="0"/>
        <v>44561</v>
      </c>
    </row>
    <row r="8" spans="1:3">
      <c r="A8" s="51">
        <v>44555</v>
      </c>
      <c r="B8" s="50">
        <v>6</v>
      </c>
      <c r="C8" s="66">
        <f t="shared" si="0"/>
        <v>44742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7"/>
  <cols>
    <col min="1" max="1" width="11.08203125" bestFit="1" customWidth="1"/>
    <col min="2" max="2" width="10.33203125" customWidth="1"/>
    <col min="3" max="4" width="9.83203125" bestFit="1" customWidth="1"/>
    <col min="5" max="5" width="11" bestFit="1" customWidth="1"/>
  </cols>
  <sheetData>
    <row r="1" spans="1:5">
      <c r="A1" s="49"/>
      <c r="B1" s="49"/>
      <c r="C1" s="49"/>
      <c r="D1" s="49"/>
      <c r="E1" s="49"/>
    </row>
    <row r="2" spans="1:5">
      <c r="A2" s="50" t="s">
        <v>135</v>
      </c>
      <c r="B2" s="50" t="s">
        <v>136</v>
      </c>
      <c r="C2" s="50" t="s">
        <v>137</v>
      </c>
      <c r="D2" s="50" t="s">
        <v>138</v>
      </c>
      <c r="E2" s="59" t="s">
        <v>139</v>
      </c>
    </row>
    <row r="3" spans="1:5">
      <c r="A3" s="51">
        <v>42370</v>
      </c>
      <c r="B3" s="52">
        <v>130</v>
      </c>
      <c r="C3" s="53">
        <v>42491</v>
      </c>
      <c r="D3" s="53">
        <v>42526</v>
      </c>
      <c r="E3" s="51"/>
    </row>
    <row r="4" spans="1:5">
      <c r="A4" s="51">
        <v>42736</v>
      </c>
      <c r="B4" s="52">
        <v>160</v>
      </c>
      <c r="C4" s="53">
        <v>42795</v>
      </c>
      <c r="D4" s="53">
        <v>42830</v>
      </c>
      <c r="E4" s="51"/>
    </row>
    <row r="5" spans="1:5">
      <c r="A5" s="51">
        <v>43101</v>
      </c>
      <c r="B5" s="52">
        <v>180</v>
      </c>
      <c r="C5" s="53">
        <v>43132</v>
      </c>
      <c r="D5" s="53">
        <v>43225</v>
      </c>
      <c r="E5" s="51"/>
    </row>
    <row r="6" spans="1:5">
      <c r="A6" s="51">
        <v>43466</v>
      </c>
      <c r="B6" s="52">
        <v>200</v>
      </c>
      <c r="C6" s="53">
        <v>43617</v>
      </c>
      <c r="D6" s="53">
        <v>43682</v>
      </c>
      <c r="E6" s="51"/>
    </row>
    <row r="7" spans="1:5">
      <c r="A7" s="51">
        <v>43831</v>
      </c>
      <c r="B7" s="52">
        <v>220</v>
      </c>
      <c r="C7" s="53">
        <v>44013</v>
      </c>
      <c r="D7" s="53">
        <v>44079</v>
      </c>
      <c r="E7" s="51"/>
    </row>
    <row r="8" spans="1:5">
      <c r="A8" s="51">
        <v>44197</v>
      </c>
      <c r="B8" s="52">
        <v>250</v>
      </c>
      <c r="C8" s="53">
        <v>44409</v>
      </c>
      <c r="D8" s="53">
        <v>44444</v>
      </c>
      <c r="E8" s="51"/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7"/>
  <cols>
    <col min="1" max="1" width="11.08203125" bestFit="1" customWidth="1"/>
    <col min="2" max="2" width="10.33203125" customWidth="1"/>
    <col min="3" max="4" width="9.83203125" bestFit="1" customWidth="1"/>
    <col min="5" max="5" width="11.08203125" bestFit="1" customWidth="1"/>
  </cols>
  <sheetData>
    <row r="1" spans="1:5">
      <c r="A1" s="49"/>
      <c r="B1" s="49"/>
      <c r="C1" s="49"/>
      <c r="D1" s="49"/>
      <c r="E1" s="49"/>
    </row>
    <row r="2" spans="1:5">
      <c r="A2" s="50" t="s">
        <v>131</v>
      </c>
      <c r="B2" s="50" t="s">
        <v>136</v>
      </c>
      <c r="C2" s="50" t="s">
        <v>137</v>
      </c>
      <c r="D2" s="50" t="s">
        <v>138</v>
      </c>
      <c r="E2" s="59" t="s">
        <v>139</v>
      </c>
    </row>
    <row r="3" spans="1:5">
      <c r="A3" s="51">
        <v>42370</v>
      </c>
      <c r="B3" s="52">
        <v>130</v>
      </c>
      <c r="C3" s="53">
        <v>42491</v>
      </c>
      <c r="D3" s="53">
        <v>42526</v>
      </c>
      <c r="E3" s="66">
        <f>WORKDAY(A3,B3,C3:D3)</f>
        <v>42552</v>
      </c>
    </row>
    <row r="4" spans="1:5">
      <c r="A4" s="51">
        <v>42736</v>
      </c>
      <c r="B4" s="52">
        <v>160</v>
      </c>
      <c r="C4" s="53">
        <v>42795</v>
      </c>
      <c r="D4" s="53">
        <v>42830</v>
      </c>
      <c r="E4" s="66">
        <f t="shared" ref="E4:E8" si="0">WORKDAY(A4,B4,C4:D4)</f>
        <v>42962</v>
      </c>
    </row>
    <row r="5" spans="1:5">
      <c r="A5" s="51">
        <v>43101</v>
      </c>
      <c r="B5" s="52">
        <v>180</v>
      </c>
      <c r="C5" s="53">
        <v>43132</v>
      </c>
      <c r="D5" s="53">
        <v>43225</v>
      </c>
      <c r="E5" s="66">
        <f t="shared" si="0"/>
        <v>43354</v>
      </c>
    </row>
    <row r="6" spans="1:5">
      <c r="A6" s="51">
        <v>43466</v>
      </c>
      <c r="B6" s="52">
        <v>200</v>
      </c>
      <c r="C6" s="53">
        <v>43617</v>
      </c>
      <c r="D6" s="53">
        <v>43682</v>
      </c>
      <c r="E6" s="66">
        <f t="shared" si="0"/>
        <v>43747</v>
      </c>
    </row>
    <row r="7" spans="1:5">
      <c r="A7" s="51">
        <v>43831</v>
      </c>
      <c r="B7" s="52">
        <v>220</v>
      </c>
      <c r="C7" s="53">
        <v>44013</v>
      </c>
      <c r="D7" s="53">
        <v>44079</v>
      </c>
      <c r="E7" s="66">
        <f t="shared" si="0"/>
        <v>44140</v>
      </c>
    </row>
    <row r="8" spans="1:5">
      <c r="A8" s="51">
        <v>44197</v>
      </c>
      <c r="B8" s="52">
        <v>250</v>
      </c>
      <c r="C8" s="53">
        <v>44409</v>
      </c>
      <c r="D8" s="53">
        <v>44444</v>
      </c>
      <c r="E8" s="66">
        <f t="shared" si="0"/>
        <v>44547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28</vt:i4>
      </vt:variant>
    </vt:vector>
  </HeadingPairs>
  <TitlesOfParts>
    <vt:vector size="28" baseType="lpstr">
      <vt:lpstr>YEAR(예제)</vt:lpstr>
      <vt:lpstr>YEAR(결과)</vt:lpstr>
      <vt:lpstr>MONTH(예제)</vt:lpstr>
      <vt:lpstr>MONTH(결과)</vt:lpstr>
      <vt:lpstr>DAY(예제)</vt:lpstr>
      <vt:lpstr>DAY(결과)</vt:lpstr>
      <vt:lpstr>HOUR(예제)</vt:lpstr>
      <vt:lpstr>HOUR(결과)</vt:lpstr>
      <vt:lpstr>MINUTE(예제)</vt:lpstr>
      <vt:lpstr>MINUTE(결과)</vt:lpstr>
      <vt:lpstr>TODAY(예제)</vt:lpstr>
      <vt:lpstr>TODAY(결과)</vt:lpstr>
      <vt:lpstr>NOW(예제)</vt:lpstr>
      <vt:lpstr>NOW(결과)</vt:lpstr>
      <vt:lpstr>DATE(예제)</vt:lpstr>
      <vt:lpstr>DATE(결과)</vt:lpstr>
      <vt:lpstr>TIME(예제)</vt:lpstr>
      <vt:lpstr>TIME(결과)</vt:lpstr>
      <vt:lpstr>WEEKDAY(예제)</vt:lpstr>
      <vt:lpstr>WEEKDAY(결과)</vt:lpstr>
      <vt:lpstr>DAYS(예제)</vt:lpstr>
      <vt:lpstr>DAYS(결과)</vt:lpstr>
      <vt:lpstr>EDATE(예제)</vt:lpstr>
      <vt:lpstr>EDATE(결과)</vt:lpstr>
      <vt:lpstr>EOMOTH(예제)</vt:lpstr>
      <vt:lpstr>EOMOTH(결과)</vt:lpstr>
      <vt:lpstr>WORKDAY(예제)</vt:lpstr>
      <vt:lpstr>WORKDAY(결과)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2020-04-05T13:23:01Z</dcterms:created>
  <dcterms:modified xsi:type="dcterms:W3CDTF">2020-08-03T13:58:26Z</dcterms:modified>
</cp:coreProperties>
</file>