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25600" windowHeight="12170" tabRatio="762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7" l="1"/>
  <c r="B15" i="6"/>
  <c r="B14" i="6"/>
  <c r="C13" i="6"/>
  <c r="D13" i="6" s="1"/>
  <c r="E13" i="6" s="1"/>
  <c r="C12" i="6"/>
  <c r="D12" i="6" s="1"/>
  <c r="E12" i="6" s="1"/>
  <c r="C11" i="6"/>
  <c r="D11" i="6" s="1"/>
  <c r="E11" i="6" s="1"/>
  <c r="C10" i="6"/>
  <c r="C14" i="6" s="1"/>
  <c r="B9" i="6"/>
  <c r="C8" i="6"/>
  <c r="D8" i="6" s="1"/>
  <c r="E8" i="6" s="1"/>
  <c r="C7" i="6"/>
  <c r="D7" i="6" s="1"/>
  <c r="E7" i="6" s="1"/>
  <c r="C6" i="6"/>
  <c r="D6" i="6" s="1"/>
  <c r="E6" i="6" s="1"/>
  <c r="C5" i="6"/>
  <c r="D5" i="6" s="1"/>
  <c r="E5" i="6" s="1"/>
  <c r="D4" i="6"/>
  <c r="E4" i="6" s="1"/>
  <c r="C4" i="6"/>
  <c r="C9" i="6" s="1"/>
  <c r="C15" i="6" s="1"/>
  <c r="G12" i="5"/>
  <c r="G11" i="5"/>
  <c r="G10" i="5"/>
  <c r="G9" i="5"/>
  <c r="G8" i="5"/>
  <c r="G7" i="5"/>
  <c r="G6" i="5"/>
  <c r="G5" i="5"/>
  <c r="G4" i="5"/>
  <c r="J25" i="4"/>
  <c r="J24" i="4"/>
  <c r="J23" i="4"/>
  <c r="J22" i="4"/>
  <c r="J21" i="4"/>
  <c r="J20" i="4"/>
  <c r="J19" i="4"/>
  <c r="J18" i="4"/>
  <c r="J17" i="4"/>
  <c r="J16" i="4"/>
  <c r="J15" i="4"/>
  <c r="F14" i="2"/>
  <c r="E14" i="2"/>
  <c r="D14" i="2"/>
  <c r="E9" i="6" l="1"/>
  <c r="D9" i="6"/>
  <c r="D10" i="6"/>
  <c r="E10" i="6" l="1"/>
  <c r="E14" i="6" s="1"/>
  <c r="D14" i="6"/>
  <c r="D15" i="6"/>
  <c r="E15" i="6"/>
</calcChain>
</file>

<file path=xl/sharedStrings.xml><?xml version="1.0" encoding="utf-8"?>
<sst xmlns="http://schemas.openxmlformats.org/spreadsheetml/2006/main" count="331" uniqueCount="280">
  <si>
    <t>상공클럽 고객관리 현황</t>
    <phoneticPr fontId="1" type="noConversion"/>
  </si>
  <si>
    <t>도서 판매내역서</t>
    <phoneticPr fontId="4" type="noConversion"/>
  </si>
  <si>
    <t>코드</t>
    <phoneticPr fontId="4" type="noConversion"/>
  </si>
  <si>
    <t>도서명</t>
    <phoneticPr fontId="4" type="noConversion"/>
  </si>
  <si>
    <t>출판사</t>
    <phoneticPr fontId="4" type="noConversion"/>
  </si>
  <si>
    <t>주문량</t>
    <phoneticPr fontId="4" type="noConversion"/>
  </si>
  <si>
    <t>재고량</t>
    <phoneticPr fontId="4" type="noConversion"/>
  </si>
  <si>
    <t>재고금액</t>
    <phoneticPr fontId="4" type="noConversion"/>
  </si>
  <si>
    <t>이번달순위</t>
    <phoneticPr fontId="4" type="noConversion"/>
  </si>
  <si>
    <t>주서점</t>
    <phoneticPr fontId="4" type="noConversion"/>
  </si>
  <si>
    <t>DUF94MA</t>
    <phoneticPr fontId="4" type="noConversion"/>
  </si>
  <si>
    <t>금방울전</t>
    <phoneticPr fontId="4" type="noConversion"/>
  </si>
  <si>
    <t>한겨레</t>
    <phoneticPr fontId="4" type="noConversion"/>
  </si>
  <si>
    <t>병풍</t>
    <phoneticPr fontId="4" type="noConversion"/>
  </si>
  <si>
    <t>KDA95MA</t>
    <phoneticPr fontId="4" type="noConversion"/>
  </si>
  <si>
    <t>넉반점</t>
    <phoneticPr fontId="4" type="noConversion"/>
  </si>
  <si>
    <t>창비</t>
    <phoneticPr fontId="4" type="noConversion"/>
  </si>
  <si>
    <t>정보</t>
    <phoneticPr fontId="4" type="noConversion"/>
  </si>
  <si>
    <t>KDA97AJ</t>
    <phoneticPr fontId="4" type="noConversion"/>
  </si>
  <si>
    <t>도서관</t>
    <phoneticPr fontId="4" type="noConversion"/>
  </si>
  <si>
    <t>시공주니어</t>
    <phoneticPr fontId="4" type="noConversion"/>
  </si>
  <si>
    <t>OK24</t>
    <phoneticPr fontId="4" type="noConversion"/>
  </si>
  <si>
    <t>KIA98AA</t>
    <phoneticPr fontId="4" type="noConversion"/>
  </si>
  <si>
    <t>만희네집</t>
    <phoneticPr fontId="4" type="noConversion"/>
  </si>
  <si>
    <t>길벗</t>
    <phoneticPr fontId="4" type="noConversion"/>
  </si>
  <si>
    <t>정보</t>
    <phoneticPr fontId="4" type="noConversion"/>
  </si>
  <si>
    <t>EKK20WE</t>
    <phoneticPr fontId="4" type="noConversion"/>
  </si>
  <si>
    <t>산골총각</t>
    <phoneticPr fontId="4" type="noConversion"/>
  </si>
  <si>
    <t>너른들</t>
    <phoneticPr fontId="4" type="noConversion"/>
  </si>
  <si>
    <t>EEE208A</t>
    <phoneticPr fontId="4" type="noConversion"/>
  </si>
  <si>
    <t>호기심도서관</t>
    <phoneticPr fontId="4" type="noConversion"/>
  </si>
  <si>
    <t>비룡소</t>
    <phoneticPr fontId="4" type="noConversion"/>
  </si>
  <si>
    <t>태영</t>
    <phoneticPr fontId="4" type="noConversion"/>
  </si>
  <si>
    <t>DUF85MA</t>
    <phoneticPr fontId="4" type="noConversion"/>
  </si>
  <si>
    <t>감기걸린날</t>
    <phoneticPr fontId="4" type="noConversion"/>
  </si>
  <si>
    <t>보림</t>
    <phoneticPr fontId="4" type="noConversion"/>
  </si>
  <si>
    <t>EKK35WE</t>
    <phoneticPr fontId="4" type="noConversion"/>
  </si>
  <si>
    <t>소금이온다</t>
    <phoneticPr fontId="4" type="noConversion"/>
  </si>
  <si>
    <t>보리</t>
    <phoneticPr fontId="4" type="noConversion"/>
  </si>
  <si>
    <t>KIA201AA</t>
    <phoneticPr fontId="4" type="noConversion"/>
  </si>
  <si>
    <t>지각대장존</t>
    <phoneticPr fontId="4" type="noConversion"/>
  </si>
  <si>
    <t>영진</t>
    <phoneticPr fontId="4" type="noConversion"/>
  </si>
  <si>
    <t>KKA-95AE</t>
    <phoneticPr fontId="4" type="noConversion"/>
  </si>
  <si>
    <t>터널</t>
    <phoneticPr fontId="4" type="noConversion"/>
  </si>
  <si>
    <t>논장</t>
    <phoneticPr fontId="4" type="noConversion"/>
  </si>
  <si>
    <t>합계</t>
    <phoneticPr fontId="4" type="noConversion"/>
  </si>
  <si>
    <t>교양 한국사 평가결과표</t>
    <phoneticPr fontId="4" type="noConversion"/>
  </si>
  <si>
    <t>학과</t>
    <phoneticPr fontId="4" type="noConversion"/>
  </si>
  <si>
    <t>이름</t>
    <phoneticPr fontId="4" type="noConversion"/>
  </si>
  <si>
    <t>평소점수</t>
    <phoneticPr fontId="4" type="noConversion"/>
  </si>
  <si>
    <t>출석점수</t>
    <phoneticPr fontId="4" type="noConversion"/>
  </si>
  <si>
    <t>중간시험</t>
    <phoneticPr fontId="4" type="noConversion"/>
  </si>
  <si>
    <t>기말시험</t>
    <phoneticPr fontId="4" type="noConversion"/>
  </si>
  <si>
    <t>이론총계</t>
    <phoneticPr fontId="4" type="noConversion"/>
  </si>
  <si>
    <t>총점</t>
    <phoneticPr fontId="4" type="noConversion"/>
  </si>
  <si>
    <t>순위</t>
    <phoneticPr fontId="4" type="noConversion"/>
  </si>
  <si>
    <t>세무회계과</t>
    <phoneticPr fontId="4" type="noConversion"/>
  </si>
  <si>
    <t>강흥석</t>
    <phoneticPr fontId="4" type="noConversion"/>
  </si>
  <si>
    <t>비서학과</t>
    <phoneticPr fontId="4" type="noConversion"/>
  </si>
  <si>
    <t>고수정</t>
    <phoneticPr fontId="4" type="noConversion"/>
  </si>
  <si>
    <t>세무회계과</t>
    <phoneticPr fontId="4" type="noConversion"/>
  </si>
  <si>
    <t>김세준</t>
    <phoneticPr fontId="4" type="noConversion"/>
  </si>
  <si>
    <t>김태정</t>
    <phoneticPr fontId="4" type="noConversion"/>
  </si>
  <si>
    <t>사회복지과</t>
    <phoneticPr fontId="4" type="noConversion"/>
  </si>
  <si>
    <t>남윤호</t>
    <phoneticPr fontId="4" type="noConversion"/>
  </si>
  <si>
    <t>문은아</t>
    <phoneticPr fontId="4" type="noConversion"/>
  </si>
  <si>
    <t>사회복지과</t>
    <phoneticPr fontId="4" type="noConversion"/>
  </si>
  <si>
    <t>박흥석</t>
    <phoneticPr fontId="4" type="noConversion"/>
  </si>
  <si>
    <t>유응구</t>
    <phoneticPr fontId="4" type="noConversion"/>
  </si>
  <si>
    <t>비서학과</t>
    <phoneticPr fontId="4" type="noConversion"/>
  </si>
  <si>
    <t>유제관</t>
    <phoneticPr fontId="4" type="noConversion"/>
  </si>
  <si>
    <t>이나영</t>
    <phoneticPr fontId="4" type="noConversion"/>
  </si>
  <si>
    <t>이원섭</t>
    <phoneticPr fontId="4" type="noConversion"/>
  </si>
  <si>
    <t>이은정</t>
    <phoneticPr fontId="4" type="noConversion"/>
  </si>
  <si>
    <t>조병학</t>
    <phoneticPr fontId="4" type="noConversion"/>
  </si>
  <si>
    <t>최재석</t>
    <phoneticPr fontId="4" type="noConversion"/>
  </si>
  <si>
    <t>한성일</t>
    <phoneticPr fontId="4" type="noConversion"/>
  </si>
  <si>
    <t>한성현</t>
    <phoneticPr fontId="4" type="noConversion"/>
  </si>
  <si>
    <t>비서학과</t>
    <phoneticPr fontId="4" type="noConversion"/>
  </si>
  <si>
    <t>허윤기</t>
    <phoneticPr fontId="4" type="noConversion"/>
  </si>
  <si>
    <t>홍지원</t>
    <phoneticPr fontId="4" type="noConversion"/>
  </si>
  <si>
    <t>[표1]</t>
    <phoneticPr fontId="4" type="noConversion"/>
  </si>
  <si>
    <t>8월 계약 현황</t>
  </si>
  <si>
    <t>[표2]</t>
    <phoneticPr fontId="4" type="noConversion"/>
  </si>
  <si>
    <t>회원 관리 현황</t>
    <phoneticPr fontId="4" type="noConversion"/>
  </si>
  <si>
    <t xml:space="preserve">기준일 : </t>
    <phoneticPr fontId="1" type="noConversion"/>
  </si>
  <si>
    <t>성명</t>
    <phoneticPr fontId="4" type="noConversion"/>
  </si>
  <si>
    <t>지점명</t>
    <phoneticPr fontId="4" type="noConversion"/>
  </si>
  <si>
    <t>계약건수</t>
    <phoneticPr fontId="4" type="noConversion"/>
  </si>
  <si>
    <t>계약총액</t>
    <phoneticPr fontId="4" type="noConversion"/>
  </si>
  <si>
    <t>비고</t>
    <phoneticPr fontId="4" type="noConversion"/>
  </si>
  <si>
    <t>이름</t>
  </si>
  <si>
    <t>부서</t>
    <phoneticPr fontId="4" type="noConversion"/>
  </si>
  <si>
    <t>입사일자</t>
    <phoneticPr fontId="4" type="noConversion"/>
  </si>
  <si>
    <t>주민등록번호</t>
    <phoneticPr fontId="1" type="noConversion"/>
  </si>
  <si>
    <t>년차(나이)</t>
    <phoneticPr fontId="4" type="noConversion"/>
  </si>
  <si>
    <t>구현서</t>
    <phoneticPr fontId="4" type="noConversion"/>
  </si>
  <si>
    <t>영등포</t>
    <phoneticPr fontId="4" type="noConversion"/>
  </si>
  <si>
    <t>공호철</t>
    <phoneticPr fontId="4" type="noConversion"/>
  </si>
  <si>
    <t>영업부</t>
    <phoneticPr fontId="4" type="noConversion"/>
  </si>
  <si>
    <t>920621-123****</t>
  </si>
  <si>
    <t>김경화</t>
    <phoneticPr fontId="4" type="noConversion"/>
  </si>
  <si>
    <t>광화문</t>
    <phoneticPr fontId="4" type="noConversion"/>
  </si>
  <si>
    <t>강장환</t>
  </si>
  <si>
    <t>관리부</t>
    <phoneticPr fontId="4" type="noConversion"/>
  </si>
  <si>
    <t>910101-235****</t>
    <phoneticPr fontId="4" type="noConversion"/>
  </si>
  <si>
    <t>최준기</t>
    <phoneticPr fontId="4" type="noConversion"/>
  </si>
  <si>
    <t>남양주</t>
    <phoneticPr fontId="4" type="noConversion"/>
  </si>
  <si>
    <t>신동숙</t>
  </si>
  <si>
    <t>영업부</t>
    <phoneticPr fontId="4" type="noConversion"/>
  </si>
  <si>
    <t>850511-257****</t>
    <phoneticPr fontId="1" type="noConversion"/>
  </si>
  <si>
    <t>유근선</t>
    <phoneticPr fontId="4" type="noConversion"/>
  </si>
  <si>
    <t>영등포</t>
    <phoneticPr fontId="4" type="noConversion"/>
  </si>
  <si>
    <t>이창명</t>
  </si>
  <si>
    <t>총무부</t>
    <phoneticPr fontId="4" type="noConversion"/>
  </si>
  <si>
    <t>901204-154****</t>
  </si>
  <si>
    <t>김은혜</t>
    <phoneticPr fontId="4" type="noConversion"/>
  </si>
  <si>
    <t>남양주</t>
    <phoneticPr fontId="4" type="noConversion"/>
  </si>
  <si>
    <t>채경휘</t>
  </si>
  <si>
    <t>경리부</t>
    <phoneticPr fontId="4" type="noConversion"/>
  </si>
  <si>
    <t>921012-146****</t>
  </si>
  <si>
    <t>허윤기</t>
    <phoneticPr fontId="4" type="noConversion"/>
  </si>
  <si>
    <t>김길수</t>
  </si>
  <si>
    <t>관리부</t>
    <phoneticPr fontId="4" type="noConversion"/>
  </si>
  <si>
    <t>910725-248****</t>
    <phoneticPr fontId="1" type="noConversion"/>
  </si>
  <si>
    <t>유제관</t>
    <phoneticPr fontId="4" type="noConversion"/>
  </si>
  <si>
    <t>강정미</t>
  </si>
  <si>
    <t>총무부</t>
    <phoneticPr fontId="4" type="noConversion"/>
  </si>
  <si>
    <t>820904-215****</t>
    <phoneticPr fontId="1" type="noConversion"/>
  </si>
  <si>
    <t>공호철</t>
    <phoneticPr fontId="4" type="noConversion"/>
  </si>
  <si>
    <t>860424-242****</t>
    <phoneticPr fontId="1" type="noConversion"/>
  </si>
  <si>
    <t xml:space="preserve">[표3] </t>
    <phoneticPr fontId="4" type="noConversion"/>
  </si>
  <si>
    <t>신입사원 면접 결과표</t>
  </si>
  <si>
    <t>최현우</t>
  </si>
  <si>
    <t>경리부</t>
    <phoneticPr fontId="4" type="noConversion"/>
  </si>
  <si>
    <t>891119-138****</t>
    <phoneticPr fontId="1" type="noConversion"/>
  </si>
  <si>
    <t>성명</t>
    <phoneticPr fontId="4" type="noConversion"/>
  </si>
  <si>
    <t>지역</t>
    <phoneticPr fontId="4" type="noConversion"/>
  </si>
  <si>
    <t>면접</t>
    <phoneticPr fontId="4" type="noConversion"/>
  </si>
  <si>
    <t>실기</t>
    <phoneticPr fontId="4" type="noConversion"/>
  </si>
  <si>
    <t>결과</t>
    <phoneticPr fontId="4" type="noConversion"/>
  </si>
  <si>
    <t>강미영</t>
    <phoneticPr fontId="4" type="noConversion"/>
  </si>
  <si>
    <t>서울</t>
    <phoneticPr fontId="4" type="noConversion"/>
  </si>
  <si>
    <t xml:space="preserve">[표4] </t>
    <phoneticPr fontId="4" type="noConversion"/>
  </si>
  <si>
    <t>대리점 판매 현황</t>
  </si>
  <si>
    <t>주시민</t>
    <phoneticPr fontId="4" type="noConversion"/>
  </si>
  <si>
    <t>경기</t>
    <phoneticPr fontId="4" type="noConversion"/>
  </si>
  <si>
    <t>대리점</t>
    <phoneticPr fontId="4" type="noConversion"/>
  </si>
  <si>
    <t>단가</t>
    <phoneticPr fontId="4" type="noConversion"/>
  </si>
  <si>
    <t>출고수량</t>
    <phoneticPr fontId="4" type="noConversion"/>
  </si>
  <si>
    <t>판매금액</t>
    <phoneticPr fontId="4" type="noConversion"/>
  </si>
  <si>
    <t>이수영</t>
    <phoneticPr fontId="4" type="noConversion"/>
  </si>
  <si>
    <t>인천</t>
    <phoneticPr fontId="4" type="noConversion"/>
  </si>
  <si>
    <t>상공상사</t>
  </si>
  <si>
    <t>김선희</t>
    <phoneticPr fontId="4" type="noConversion"/>
  </si>
  <si>
    <t>서울</t>
    <phoneticPr fontId="4" type="noConversion"/>
  </si>
  <si>
    <t>우주상사</t>
    <phoneticPr fontId="4" type="noConversion"/>
  </si>
  <si>
    <t>박민규</t>
    <phoneticPr fontId="4" type="noConversion"/>
  </si>
  <si>
    <t>강원</t>
    <phoneticPr fontId="4" type="noConversion"/>
  </si>
  <si>
    <t>신안공업</t>
    <phoneticPr fontId="4" type="noConversion"/>
  </si>
  <si>
    <t>최재욱</t>
    <phoneticPr fontId="4" type="noConversion"/>
  </si>
  <si>
    <t>충북</t>
    <phoneticPr fontId="4" type="noConversion"/>
  </si>
  <si>
    <t>마동민</t>
    <phoneticPr fontId="4" type="noConversion"/>
  </si>
  <si>
    <t>전북</t>
    <phoneticPr fontId="4" type="noConversion"/>
  </si>
  <si>
    <t>신안공업</t>
    <phoneticPr fontId="4" type="noConversion"/>
  </si>
  <si>
    <t>이철규</t>
    <phoneticPr fontId="4" type="noConversion"/>
  </si>
  <si>
    <t>종로상사</t>
    <phoneticPr fontId="4" type="noConversion"/>
  </si>
  <si>
    <t>&lt;평가표&gt;</t>
    <phoneticPr fontId="1" type="noConversion"/>
  </si>
  <si>
    <t>평균</t>
    <phoneticPr fontId="1" type="noConversion"/>
  </si>
  <si>
    <t>평가</t>
    <phoneticPr fontId="1" type="noConversion"/>
  </si>
  <si>
    <t>불합격</t>
    <phoneticPr fontId="1" type="noConversion"/>
  </si>
  <si>
    <t>대기</t>
    <phoneticPr fontId="1" type="noConversion"/>
  </si>
  <si>
    <t>합격</t>
    <phoneticPr fontId="1" type="noConversion"/>
  </si>
  <si>
    <t>[표5]</t>
    <phoneticPr fontId="4" type="noConversion"/>
  </si>
  <si>
    <t>전기 사용 현황</t>
    <phoneticPr fontId="4" type="noConversion"/>
  </si>
  <si>
    <t>상공상사 최고-최저가 차이</t>
    <phoneticPr fontId="4" type="noConversion"/>
  </si>
  <si>
    <t>구분</t>
    <phoneticPr fontId="4" type="noConversion"/>
  </si>
  <si>
    <t>사용자명</t>
    <phoneticPr fontId="4" type="noConversion"/>
  </si>
  <si>
    <t>사용량</t>
    <phoneticPr fontId="4" type="noConversion"/>
  </si>
  <si>
    <t>전기요금</t>
    <phoneticPr fontId="4" type="noConversion"/>
  </si>
  <si>
    <t>영업용</t>
    <phoneticPr fontId="4" type="noConversion"/>
  </si>
  <si>
    <t>장하나</t>
    <phoneticPr fontId="4" type="noConversion"/>
  </si>
  <si>
    <t>가정용</t>
    <phoneticPr fontId="4" type="noConversion"/>
  </si>
  <si>
    <t>이윤수</t>
    <phoneticPr fontId="4" type="noConversion"/>
  </si>
  <si>
    <t>산업용</t>
    <phoneticPr fontId="4" type="noConversion"/>
  </si>
  <si>
    <t>장명식</t>
    <phoneticPr fontId="4" type="noConversion"/>
  </si>
  <si>
    <t>산업용</t>
    <phoneticPr fontId="4" type="noConversion"/>
  </si>
  <si>
    <t>김선희</t>
    <phoneticPr fontId="4" type="noConversion"/>
  </si>
  <si>
    <t>김은정</t>
    <phoneticPr fontId="4" type="noConversion"/>
  </si>
  <si>
    <t>강명수</t>
    <phoneticPr fontId="4" type="noConversion"/>
  </si>
  <si>
    <t>이영구</t>
    <phoneticPr fontId="4" type="noConversion"/>
  </si>
  <si>
    <t>윤수인</t>
    <phoneticPr fontId="4" type="noConversion"/>
  </si>
  <si>
    <t>최이선</t>
    <phoneticPr fontId="4" type="noConversion"/>
  </si>
  <si>
    <t>가정용 전기요금 합계</t>
    <phoneticPr fontId="4" type="noConversion"/>
  </si>
  <si>
    <t>사원별 급여 현황</t>
    <phoneticPr fontId="4" type="noConversion"/>
  </si>
  <si>
    <t>성명</t>
    <phoneticPr fontId="4" type="noConversion"/>
  </si>
  <si>
    <t>부서</t>
    <phoneticPr fontId="4" type="noConversion"/>
  </si>
  <si>
    <t>직급</t>
    <phoneticPr fontId="4" type="noConversion"/>
  </si>
  <si>
    <t>직위</t>
    <phoneticPr fontId="4" type="noConversion"/>
  </si>
  <si>
    <t>인사고과</t>
    <phoneticPr fontId="4" type="noConversion"/>
  </si>
  <si>
    <t>기본급</t>
    <phoneticPr fontId="4" type="noConversion"/>
  </si>
  <si>
    <t>총급여액</t>
    <phoneticPr fontId="4" type="noConversion"/>
  </si>
  <si>
    <t>강수연</t>
    <phoneticPr fontId="4" type="noConversion"/>
  </si>
  <si>
    <t>판매부</t>
    <phoneticPr fontId="4" type="noConversion"/>
  </si>
  <si>
    <t>4급</t>
    <phoneticPr fontId="4" type="noConversion"/>
  </si>
  <si>
    <t>대리</t>
    <phoneticPr fontId="4" type="noConversion"/>
  </si>
  <si>
    <t>김세연</t>
    <phoneticPr fontId="4" type="noConversion"/>
  </si>
  <si>
    <t>홍보부</t>
    <phoneticPr fontId="4" type="noConversion"/>
  </si>
  <si>
    <t>3급</t>
    <phoneticPr fontId="4" type="noConversion"/>
  </si>
  <si>
    <t>과장</t>
    <phoneticPr fontId="4" type="noConversion"/>
  </si>
  <si>
    <t>이승연</t>
    <phoneticPr fontId="4" type="noConversion"/>
  </si>
  <si>
    <t>기획부</t>
    <phoneticPr fontId="4" type="noConversion"/>
  </si>
  <si>
    <t>2급</t>
    <phoneticPr fontId="4" type="noConversion"/>
  </si>
  <si>
    <t>부장</t>
    <phoneticPr fontId="4" type="noConversion"/>
  </si>
  <si>
    <t>김경수</t>
    <phoneticPr fontId="4" type="noConversion"/>
  </si>
  <si>
    <t>판매부</t>
    <phoneticPr fontId="4" type="noConversion"/>
  </si>
  <si>
    <t>이학봉</t>
    <phoneticPr fontId="4" type="noConversion"/>
  </si>
  <si>
    <t>3급</t>
    <phoneticPr fontId="4" type="noConversion"/>
  </si>
  <si>
    <t>지순녀</t>
    <phoneticPr fontId="4" type="noConversion"/>
  </si>
  <si>
    <t>대리</t>
    <phoneticPr fontId="4" type="noConversion"/>
  </si>
  <si>
    <t>김지연</t>
    <phoneticPr fontId="4" type="noConversion"/>
  </si>
  <si>
    <t>2급</t>
    <phoneticPr fontId="4" type="noConversion"/>
  </si>
  <si>
    <t>박원래</t>
    <phoneticPr fontId="4" type="noConversion"/>
  </si>
  <si>
    <t>최지은</t>
    <phoneticPr fontId="4" type="noConversion"/>
  </si>
  <si>
    <t>상여율</t>
    <phoneticPr fontId="4" type="noConversion"/>
  </si>
  <si>
    <t>손익 분석</t>
    <phoneticPr fontId="4" type="noConversion"/>
  </si>
  <si>
    <t>단위:만원</t>
    <phoneticPr fontId="4" type="noConversion"/>
  </si>
  <si>
    <t>1사분기</t>
    <phoneticPr fontId="4" type="noConversion"/>
  </si>
  <si>
    <t>2사분기</t>
  </si>
  <si>
    <t>3사분기</t>
  </si>
  <si>
    <t>4사분기</t>
  </si>
  <si>
    <t>[표1]</t>
    <phoneticPr fontId="4" type="noConversion"/>
  </si>
  <si>
    <t>매출 실적 변동율</t>
    <phoneticPr fontId="4" type="noConversion"/>
  </si>
  <si>
    <t>소형차</t>
    <phoneticPr fontId="4" type="noConversion"/>
  </si>
  <si>
    <t>중형차</t>
    <phoneticPr fontId="4" type="noConversion"/>
  </si>
  <si>
    <t>중형차</t>
    <phoneticPr fontId="4" type="noConversion"/>
  </si>
  <si>
    <t>대형차</t>
    <phoneticPr fontId="4" type="noConversion"/>
  </si>
  <si>
    <t>승합차</t>
    <phoneticPr fontId="4" type="noConversion"/>
  </si>
  <si>
    <t>지프차</t>
    <phoneticPr fontId="4" type="noConversion"/>
  </si>
  <si>
    <t>지프차</t>
    <phoneticPr fontId="4" type="noConversion"/>
  </si>
  <si>
    <t>매출합계</t>
    <phoneticPr fontId="4" type="noConversion"/>
  </si>
  <si>
    <t>[표2]</t>
    <phoneticPr fontId="4" type="noConversion"/>
  </si>
  <si>
    <t>비용 지출변동율</t>
    <phoneticPr fontId="4" type="noConversion"/>
  </si>
  <si>
    <t>인건비</t>
    <phoneticPr fontId="4" type="noConversion"/>
  </si>
  <si>
    <t>인건비</t>
    <phoneticPr fontId="4" type="noConversion"/>
  </si>
  <si>
    <t>광고비</t>
    <phoneticPr fontId="4" type="noConversion"/>
  </si>
  <si>
    <t>광고비</t>
    <phoneticPr fontId="4" type="noConversion"/>
  </si>
  <si>
    <t>고정비</t>
    <phoneticPr fontId="4" type="noConversion"/>
  </si>
  <si>
    <t>재료비</t>
    <phoneticPr fontId="4" type="noConversion"/>
  </si>
  <si>
    <t>재료비</t>
    <phoneticPr fontId="4" type="noConversion"/>
  </si>
  <si>
    <t>지출합계</t>
    <phoneticPr fontId="4" type="noConversion"/>
  </si>
  <si>
    <t>손익</t>
    <phoneticPr fontId="4" type="noConversion"/>
  </si>
  <si>
    <t>상공대리점 제품 출하 분석</t>
    <phoneticPr fontId="1" type="noConversion"/>
  </si>
  <si>
    <t>출하일</t>
  </si>
  <si>
    <t>제품번호</t>
  </si>
  <si>
    <t>출하량</t>
  </si>
  <si>
    <t>출하금액</t>
  </si>
  <si>
    <t>구성비</t>
    <phoneticPr fontId="4" type="noConversion"/>
  </si>
  <si>
    <t>25-300-08</t>
  </si>
  <si>
    <t>25-210-08</t>
  </si>
  <si>
    <t>25-160-08</t>
  </si>
  <si>
    <t>40-180-10</t>
  </si>
  <si>
    <t>25-180-08</t>
  </si>
  <si>
    <t>합계</t>
    <phoneticPr fontId="4" type="noConversion"/>
  </si>
  <si>
    <t>[표] 상반기 수강생 모집현황</t>
    <phoneticPr fontId="4" type="noConversion"/>
  </si>
  <si>
    <t>단위:백명</t>
    <phoneticPr fontId="4" type="noConversion"/>
  </si>
  <si>
    <t>분원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</si>
  <si>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</si>
  <si>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</si>
  <si>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</si>
  <si>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</si>
  <si>
    <t>5월</t>
  </si>
  <si>
    <t>6월</t>
  </si>
  <si>
    <t>강서</t>
    <phoneticPr fontId="4" type="noConversion"/>
  </si>
  <si>
    <t>강남</t>
    <phoneticPr fontId="4" type="noConversion"/>
  </si>
  <si>
    <t>강북</t>
    <phoneticPr fontId="4" type="noConversion"/>
  </si>
  <si>
    <t>강동</t>
    <phoneticPr fontId="4" type="noConversion"/>
  </si>
  <si>
    <t>부산</t>
    <phoneticPr fontId="4" type="noConversion"/>
  </si>
  <si>
    <t>대전</t>
    <phoneticPr fontId="4" type="noConversion"/>
  </si>
  <si>
    <t>인천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</si>
</sst>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yyyy&quot;년&quot;\ m&quot;월&quot;;@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/>
    <xf numFmtId="0" fontId="13" fillId="0" borderId="0"/>
  </cellStyleXfs>
  <cellXfs count="70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14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1" fontId="5" fillId="0" borderId="1" xfId="1" applyFont="1" applyBorder="1" applyAlignment="1">
      <alignment vertical="center"/>
    </xf>
    <xf numFmtId="17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3" fillId="0" borderId="0" xfId="0" applyFont="1" applyAlignment="1"/>
    <xf numFmtId="0" fontId="3" fillId="0" borderId="1" xfId="0" applyFont="1" applyBorder="1" applyAlignment="1">
      <alignment horizontal="center"/>
    </xf>
    <xf numFmtId="41" fontId="3" fillId="0" borderId="1" xfId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9" fontId="3" fillId="0" borderId="1" xfId="0" applyNumberFormat="1" applyFont="1" applyBorder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9" fontId="3" fillId="0" borderId="5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0" fontId="11" fillId="0" borderId="1" xfId="3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 wrapText="1"/>
    </xf>
    <xf numFmtId="176" fontId="11" fillId="0" borderId="1" xfId="3" applyNumberFormat="1" applyFont="1" applyFill="1" applyBorder="1" applyAlignment="1">
      <alignment horizontal="center" vertical="center" wrapText="1"/>
    </xf>
    <xf numFmtId="0" fontId="11" fillId="0" borderId="1" xfId="3" applyNumberFormat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vertical="center" wrapText="1"/>
    </xf>
    <xf numFmtId="9" fontId="3" fillId="0" borderId="1" xfId="2" applyFont="1" applyBorder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3" fillId="0" borderId="1" xfId="4" applyFont="1" applyFill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7" fontId="11" fillId="0" borderId="2" xfId="3" applyNumberFormat="1" applyFont="1" applyFill="1" applyBorder="1" applyAlignment="1">
      <alignment horizontal="center" vertical="center" wrapText="1"/>
    </xf>
    <xf numFmtId="177" fontId="11" fillId="0" borderId="3" xfId="3" applyNumberFormat="1" applyFont="1" applyFill="1" applyBorder="1" applyAlignment="1">
      <alignment horizontal="center" vertical="center" wrapText="1"/>
    </xf>
    <xf numFmtId="177" fontId="11" fillId="0" borderId="4" xfId="3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</cellXfs>
  <cellStyles count="5">
    <cellStyle name="백분율" xfId="2" builtinId="5"/>
    <cellStyle name="쉼표 [0]" xfId="1" builtinId="6"/>
    <cellStyle name="표준" xfId="0" builtinId="0"/>
    <cellStyle name="표준_Sheet9" xfId="3"/>
    <cellStyle name="표준_기본작업-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1월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차트작업!$A$4:$A$10</c:f>
              <c:strCache>
                <c:ptCount val="7"/>
                <c:pt idx="0">
                  <c:v>강서</c:v>
                </c:pt>
                <c:pt idx="1">
                  <c:v>강남</c:v>
                </c:pt>
                <c:pt idx="2">
                  <c:v>강북</c:v>
                </c:pt>
                <c:pt idx="3">
                  <c:v>강동</c:v>
                </c:pt>
                <c:pt idx="4">
                  <c:v>부산</c:v>
                </c:pt>
                <c:pt idx="5">
                  <c:v>대전</c:v>
                </c:pt>
                <c:pt idx="6">
                  <c:v>인천</c:v>
                </c:pt>
              </c:strCache>
            </c:strRef>
          </c:cat>
          <c:val>
            <c:numRef>
              <c:f>차트작업!$B$4:$B$10</c:f>
              <c:numCache>
                <c:formatCode>General</c:formatCode>
                <c:ptCount val="7"/>
                <c:pt idx="0">
                  <c:v>21</c:v>
                </c:pt>
                <c:pt idx="1">
                  <c:v>45</c:v>
                </c:pt>
                <c:pt idx="2">
                  <c:v>35</c:v>
                </c:pt>
                <c:pt idx="3">
                  <c:v>21</c:v>
                </c:pt>
                <c:pt idx="4">
                  <c:v>31</c:v>
                </c:pt>
                <c:pt idx="5">
                  <c:v>33</c:v>
                </c:pt>
                <c:pt idx="6">
                  <c:v>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15-4FC8-8932-EA39471BB410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4월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차트작업!$A$4:$A$10</c:f>
              <c:strCache>
                <c:ptCount val="7"/>
                <c:pt idx="0">
                  <c:v>강서</c:v>
                </c:pt>
                <c:pt idx="1">
                  <c:v>강남</c:v>
                </c:pt>
                <c:pt idx="2">
                  <c:v>강북</c:v>
                </c:pt>
                <c:pt idx="3">
                  <c:v>강동</c:v>
                </c:pt>
                <c:pt idx="4">
                  <c:v>부산</c:v>
                </c:pt>
                <c:pt idx="5">
                  <c:v>대전</c:v>
                </c:pt>
                <c:pt idx="6">
                  <c:v>인천</c:v>
                </c:pt>
              </c:strCache>
            </c:strRef>
          </c:cat>
          <c:val>
            <c:numRef>
              <c:f>차트작업!$E$4:$E$10</c:f>
              <c:numCache>
                <c:formatCode>General</c:formatCode>
                <c:ptCount val="7"/>
                <c:pt idx="0">
                  <c:v>22</c:v>
                </c:pt>
                <c:pt idx="1">
                  <c:v>48</c:v>
                </c:pt>
                <c:pt idx="2">
                  <c:v>31</c:v>
                </c:pt>
                <c:pt idx="3">
                  <c:v>23</c:v>
                </c:pt>
                <c:pt idx="4">
                  <c:v>32</c:v>
                </c:pt>
                <c:pt idx="5">
                  <c:v>36</c:v>
                </c:pt>
                <c:pt idx="6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15-4FC8-8932-EA39471BB4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5109071"/>
        <c:axId val="865114479"/>
      </c:lineChart>
      <c:catAx>
        <c:axId val="865109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65114479"/>
        <c:crosses val="autoZero"/>
        <c:auto val="1"/>
        <c:lblAlgn val="ctr"/>
        <c:lblOffset val="100"/>
        <c:noMultiLvlLbl val="0"/>
      </c:catAx>
      <c:valAx>
        <c:axId val="86511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65109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10</xdr:col>
      <xdr:colOff>0</xdr:colOff>
      <xdr:row>29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/>
  </sheetViews>
  <sheetFormatPr defaultRowHeight="17"/>
  <cols>
    <col min="1" max="1" width="12.4140625" customWidth="1"/>
    <col min="2" max="2" width="12.33203125" bestFit="1" customWidth="1"/>
    <col min="3" max="3" width="11.75" customWidth="1"/>
    <col min="4" max="6" width="10.08203125" customWidth="1"/>
    <col min="7" max="7" width="11.1640625" customWidth="1"/>
    <col min="8" max="8" width="10.08203125" customWidth="1"/>
  </cols>
  <sheetData>
    <row r="1" spans="1:12">
      <c r="A1" s="1" t="s">
        <v>1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</row>
    <row r="2" spans="1:12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</row>
    <row r="3" spans="1:1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2"/>
      <c r="J3" s="2"/>
      <c r="K3" s="2"/>
      <c r="L3" s="2"/>
    </row>
    <row r="4" spans="1:12">
      <c r="A4" s="3" t="s">
        <v>10</v>
      </c>
      <c r="B4" s="3" t="s">
        <v>11</v>
      </c>
      <c r="C4" s="3" t="s">
        <v>12</v>
      </c>
      <c r="D4" s="4">
        <v>5580</v>
      </c>
      <c r="E4" s="4">
        <v>15880</v>
      </c>
      <c r="F4" s="4">
        <v>750000</v>
      </c>
      <c r="G4" s="5">
        <v>6</v>
      </c>
      <c r="H4" s="3" t="s">
        <v>13</v>
      </c>
      <c r="I4" s="2"/>
      <c r="J4" s="2"/>
      <c r="K4" s="2"/>
      <c r="L4" s="2"/>
    </row>
    <row r="5" spans="1:12">
      <c r="A5" s="3" t="s">
        <v>14</v>
      </c>
      <c r="B5" s="3" t="s">
        <v>15</v>
      </c>
      <c r="C5" s="3" t="s">
        <v>16</v>
      </c>
      <c r="D5" s="4">
        <v>8550</v>
      </c>
      <c r="E5" s="4">
        <v>8661</v>
      </c>
      <c r="F5" s="4">
        <v>95200</v>
      </c>
      <c r="G5" s="5">
        <v>5</v>
      </c>
      <c r="H5" s="3" t="s">
        <v>17</v>
      </c>
      <c r="I5" s="2"/>
      <c r="J5" s="2"/>
      <c r="K5" s="2"/>
      <c r="L5" s="2"/>
    </row>
    <row r="6" spans="1:12">
      <c r="A6" s="3" t="s">
        <v>18</v>
      </c>
      <c r="B6" s="3" t="s">
        <v>19</v>
      </c>
      <c r="C6" s="3" t="s">
        <v>20</v>
      </c>
      <c r="D6" s="4">
        <v>4258</v>
      </c>
      <c r="E6" s="4">
        <v>8612</v>
      </c>
      <c r="F6" s="4">
        <v>93000</v>
      </c>
      <c r="G6" s="5">
        <v>9</v>
      </c>
      <c r="H6" s="3" t="s">
        <v>21</v>
      </c>
      <c r="I6" s="2"/>
      <c r="J6" s="2"/>
      <c r="K6" s="2"/>
      <c r="L6" s="2"/>
    </row>
    <row r="7" spans="1:12">
      <c r="A7" s="3" t="s">
        <v>22</v>
      </c>
      <c r="B7" s="3" t="s">
        <v>23</v>
      </c>
      <c r="C7" s="3" t="s">
        <v>24</v>
      </c>
      <c r="D7" s="4">
        <v>4225</v>
      </c>
      <c r="E7" s="4">
        <v>2548</v>
      </c>
      <c r="F7" s="4">
        <v>12000</v>
      </c>
      <c r="G7" s="5">
        <v>2</v>
      </c>
      <c r="H7" s="3" t="s">
        <v>25</v>
      </c>
      <c r="I7" s="2"/>
      <c r="J7" s="2"/>
      <c r="K7" s="2"/>
      <c r="L7" s="2"/>
    </row>
    <row r="8" spans="1:12">
      <c r="A8" s="3" t="s">
        <v>26</v>
      </c>
      <c r="B8" s="3" t="s">
        <v>27</v>
      </c>
      <c r="C8" s="3" t="s">
        <v>28</v>
      </c>
      <c r="D8" s="4">
        <v>3586</v>
      </c>
      <c r="E8" s="4">
        <v>3568</v>
      </c>
      <c r="F8" s="4">
        <v>54120</v>
      </c>
      <c r="G8" s="5">
        <v>7</v>
      </c>
      <c r="H8" s="3" t="s">
        <v>13</v>
      </c>
      <c r="I8" s="2"/>
      <c r="J8" s="2"/>
      <c r="K8" s="2"/>
      <c r="L8" s="2"/>
    </row>
    <row r="9" spans="1:12">
      <c r="A9" s="3" t="s">
        <v>29</v>
      </c>
      <c r="B9" s="3" t="s">
        <v>30</v>
      </c>
      <c r="C9" s="3" t="s">
        <v>31</v>
      </c>
      <c r="D9" s="4">
        <v>9550</v>
      </c>
      <c r="E9" s="4">
        <v>5451</v>
      </c>
      <c r="F9" s="4">
        <v>75000</v>
      </c>
      <c r="G9" s="5">
        <v>4</v>
      </c>
      <c r="H9" s="3" t="s">
        <v>32</v>
      </c>
      <c r="I9" s="2"/>
      <c r="J9" s="2"/>
      <c r="K9" s="2"/>
      <c r="L9" s="2"/>
    </row>
    <row r="10" spans="1:12">
      <c r="A10" s="3" t="s">
        <v>33</v>
      </c>
      <c r="B10" s="3" t="s">
        <v>34</v>
      </c>
      <c r="C10" s="3" t="s">
        <v>35</v>
      </c>
      <c r="D10" s="4">
        <v>4580</v>
      </c>
      <c r="E10" s="4">
        <v>1010</v>
      </c>
      <c r="F10" s="4">
        <v>21000</v>
      </c>
      <c r="G10" s="5">
        <v>10</v>
      </c>
      <c r="H10" s="3" t="s">
        <v>17</v>
      </c>
      <c r="I10" s="2"/>
      <c r="J10" s="2"/>
      <c r="K10" s="2"/>
      <c r="L10" s="2"/>
    </row>
    <row r="11" spans="1:12">
      <c r="A11" s="3" t="s">
        <v>36</v>
      </c>
      <c r="B11" s="3" t="s">
        <v>37</v>
      </c>
      <c r="C11" s="3" t="s">
        <v>38</v>
      </c>
      <c r="D11" s="4">
        <v>7680</v>
      </c>
      <c r="E11" s="4">
        <v>8114</v>
      </c>
      <c r="F11" s="4">
        <v>97000</v>
      </c>
      <c r="G11" s="5">
        <v>8</v>
      </c>
      <c r="H11" s="3" t="s">
        <v>13</v>
      </c>
      <c r="I11" s="2"/>
      <c r="J11" s="2"/>
      <c r="K11" s="2"/>
      <c r="L11" s="2"/>
    </row>
    <row r="12" spans="1:12">
      <c r="A12" s="3" t="s">
        <v>39</v>
      </c>
      <c r="B12" s="3" t="s">
        <v>40</v>
      </c>
      <c r="C12" s="3" t="s">
        <v>31</v>
      </c>
      <c r="D12" s="4">
        <v>9330</v>
      </c>
      <c r="E12" s="4">
        <v>9552</v>
      </c>
      <c r="F12" s="4">
        <v>101000</v>
      </c>
      <c r="G12" s="5">
        <v>1</v>
      </c>
      <c r="H12" s="3" t="s">
        <v>41</v>
      </c>
      <c r="I12" s="2"/>
      <c r="J12" s="2"/>
      <c r="K12" s="2"/>
      <c r="L12" s="2"/>
    </row>
    <row r="13" spans="1:12">
      <c r="A13" s="3" t="s">
        <v>42</v>
      </c>
      <c r="B13" s="3" t="s">
        <v>43</v>
      </c>
      <c r="C13" s="3" t="s">
        <v>44</v>
      </c>
      <c r="D13" s="4">
        <v>8610</v>
      </c>
      <c r="E13" s="4">
        <v>1200</v>
      </c>
      <c r="F13" s="4">
        <v>32000</v>
      </c>
      <c r="G13" s="5">
        <v>3</v>
      </c>
      <c r="H13" s="3" t="s">
        <v>13</v>
      </c>
      <c r="I13" s="2"/>
      <c r="J13" s="2"/>
      <c r="K13" s="2"/>
      <c r="L13" s="2"/>
    </row>
    <row r="14" spans="1:12">
      <c r="A14" s="3" t="s">
        <v>45</v>
      </c>
      <c r="B14" s="1"/>
      <c r="C14" s="6"/>
      <c r="D14" s="4">
        <f>SUM(D4:D13)</f>
        <v>65949</v>
      </c>
      <c r="E14" s="4">
        <f>SUM(E4:E13)</f>
        <v>64596</v>
      </c>
      <c r="F14" s="4">
        <f>SUM(F4:F13)</f>
        <v>1330320</v>
      </c>
      <c r="G14" s="7"/>
      <c r="H14" s="1"/>
      <c r="I14" s="2"/>
      <c r="J14" s="2"/>
      <c r="K14" s="2"/>
      <c r="L14" s="2"/>
    </row>
    <row r="15" spans="1:1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/>
  </sheetViews>
  <sheetFormatPr defaultRowHeight="17"/>
  <cols>
    <col min="1" max="1" width="10.4140625" bestFit="1" customWidth="1"/>
  </cols>
  <sheetData>
    <row r="1" spans="1:9">
      <c r="A1" s="56" t="s">
        <v>46</v>
      </c>
      <c r="B1" s="56"/>
      <c r="C1" s="56"/>
      <c r="D1" s="56"/>
      <c r="E1" s="56"/>
      <c r="F1" s="56"/>
      <c r="G1" s="56"/>
      <c r="H1" s="56"/>
      <c r="I1" s="56"/>
    </row>
    <row r="2" spans="1:9">
      <c r="A2" s="8"/>
      <c r="B2" s="8"/>
      <c r="C2" s="8"/>
      <c r="D2" s="8"/>
      <c r="E2" s="8"/>
      <c r="F2" s="8"/>
      <c r="G2" s="8"/>
      <c r="H2" s="8"/>
      <c r="I2" s="8"/>
    </row>
    <row r="3" spans="1:9">
      <c r="A3" s="9" t="s">
        <v>47</v>
      </c>
      <c r="B3" s="9" t="s">
        <v>48</v>
      </c>
      <c r="C3" s="9" t="s">
        <v>49</v>
      </c>
      <c r="D3" s="9" t="s">
        <v>50</v>
      </c>
      <c r="E3" s="9" t="s">
        <v>51</v>
      </c>
      <c r="F3" s="9" t="s">
        <v>52</v>
      </c>
      <c r="G3" s="9" t="s">
        <v>53</v>
      </c>
      <c r="H3" s="9" t="s">
        <v>54</v>
      </c>
      <c r="I3" s="9" t="s">
        <v>55</v>
      </c>
    </row>
    <row r="4" spans="1:9">
      <c r="A4" s="9" t="s">
        <v>56</v>
      </c>
      <c r="B4" s="9" t="s">
        <v>57</v>
      </c>
      <c r="C4" s="9">
        <v>9</v>
      </c>
      <c r="D4" s="9">
        <v>17.399999999999999</v>
      </c>
      <c r="E4" s="9">
        <v>30</v>
      </c>
      <c r="F4" s="9">
        <v>36.39</v>
      </c>
      <c r="G4" s="9">
        <v>66.39</v>
      </c>
      <c r="H4" s="9">
        <v>92.79</v>
      </c>
      <c r="I4" s="9">
        <v>7</v>
      </c>
    </row>
    <row r="5" spans="1:9">
      <c r="A5" s="9" t="s">
        <v>58</v>
      </c>
      <c r="B5" s="9" t="s">
        <v>59</v>
      </c>
      <c r="C5" s="9">
        <v>9</v>
      </c>
      <c r="D5" s="9">
        <v>18.399999999999999</v>
      </c>
      <c r="E5" s="9">
        <v>25.79</v>
      </c>
      <c r="F5" s="9">
        <v>34.25</v>
      </c>
      <c r="G5" s="9">
        <v>60.04</v>
      </c>
      <c r="H5" s="9">
        <v>87.44</v>
      </c>
      <c r="I5" s="9">
        <v>14</v>
      </c>
    </row>
    <row r="6" spans="1:9">
      <c r="A6" s="9" t="s">
        <v>60</v>
      </c>
      <c r="B6" s="9" t="s">
        <v>61</v>
      </c>
      <c r="C6" s="9">
        <v>10</v>
      </c>
      <c r="D6" s="9">
        <v>19.100000000000001</v>
      </c>
      <c r="E6" s="9">
        <v>26.55</v>
      </c>
      <c r="F6" s="9">
        <v>24.36</v>
      </c>
      <c r="G6" s="9">
        <v>50.91</v>
      </c>
      <c r="H6" s="9">
        <v>80.010000000000005</v>
      </c>
      <c r="I6" s="9">
        <v>18</v>
      </c>
    </row>
    <row r="7" spans="1:9">
      <c r="A7" s="9" t="s">
        <v>60</v>
      </c>
      <c r="B7" s="9" t="s">
        <v>62</v>
      </c>
      <c r="C7" s="9">
        <v>10</v>
      </c>
      <c r="D7" s="9">
        <v>19.2</v>
      </c>
      <c r="E7" s="9">
        <v>29.02</v>
      </c>
      <c r="F7" s="9">
        <v>29.45</v>
      </c>
      <c r="G7" s="9">
        <v>58.47</v>
      </c>
      <c r="H7" s="9">
        <v>87.67</v>
      </c>
      <c r="I7" s="9">
        <v>13</v>
      </c>
    </row>
    <row r="8" spans="1:9">
      <c r="A8" s="9" t="s">
        <v>63</v>
      </c>
      <c r="B8" s="9" t="s">
        <v>64</v>
      </c>
      <c r="C8" s="9">
        <v>9</v>
      </c>
      <c r="D8" s="9">
        <v>20</v>
      </c>
      <c r="E8" s="9">
        <v>30</v>
      </c>
      <c r="F8" s="9">
        <v>37.14</v>
      </c>
      <c r="G8" s="9">
        <v>67.14</v>
      </c>
      <c r="H8" s="9">
        <v>96.14</v>
      </c>
      <c r="I8" s="9">
        <v>4</v>
      </c>
    </row>
    <row r="9" spans="1:9">
      <c r="A9" s="9" t="s">
        <v>63</v>
      </c>
      <c r="B9" s="9" t="s">
        <v>65</v>
      </c>
      <c r="C9" s="9">
        <v>8</v>
      </c>
      <c r="D9" s="9">
        <v>16.3</v>
      </c>
      <c r="E9" s="9">
        <v>27.34</v>
      </c>
      <c r="F9" s="9">
        <v>39.25</v>
      </c>
      <c r="G9" s="9">
        <v>66.59</v>
      </c>
      <c r="H9" s="9">
        <v>90.89</v>
      </c>
      <c r="I9" s="9">
        <v>11</v>
      </c>
    </row>
    <row r="10" spans="1:9">
      <c r="A10" s="9" t="s">
        <v>66</v>
      </c>
      <c r="B10" s="9" t="s">
        <v>67</v>
      </c>
      <c r="C10" s="9">
        <v>10</v>
      </c>
      <c r="D10" s="9">
        <v>15.3</v>
      </c>
      <c r="E10" s="9">
        <v>29.57</v>
      </c>
      <c r="F10" s="9">
        <v>36.090000000000003</v>
      </c>
      <c r="G10" s="9">
        <v>65.66</v>
      </c>
      <c r="H10" s="9">
        <v>90.96</v>
      </c>
      <c r="I10" s="9">
        <v>10</v>
      </c>
    </row>
    <row r="11" spans="1:9">
      <c r="A11" s="9" t="s">
        <v>63</v>
      </c>
      <c r="B11" s="9" t="s">
        <v>68</v>
      </c>
      <c r="C11" s="9">
        <v>10</v>
      </c>
      <c r="D11" s="9">
        <v>20</v>
      </c>
      <c r="E11" s="9">
        <v>27.78</v>
      </c>
      <c r="F11" s="9">
        <v>36.549999999999997</v>
      </c>
      <c r="G11" s="9">
        <v>64.33</v>
      </c>
      <c r="H11" s="9">
        <v>94.33</v>
      </c>
      <c r="I11" s="9">
        <v>5</v>
      </c>
    </row>
    <row r="12" spans="1:9">
      <c r="A12" s="9" t="s">
        <v>69</v>
      </c>
      <c r="B12" s="9" t="s">
        <v>70</v>
      </c>
      <c r="C12" s="9">
        <v>10</v>
      </c>
      <c r="D12" s="9">
        <v>20</v>
      </c>
      <c r="E12" s="9">
        <v>27.11</v>
      </c>
      <c r="F12" s="9">
        <v>39.35</v>
      </c>
      <c r="G12" s="9">
        <v>66.459999999999994</v>
      </c>
      <c r="H12" s="9">
        <v>96.46</v>
      </c>
      <c r="I12" s="9">
        <v>2</v>
      </c>
    </row>
    <row r="13" spans="1:9">
      <c r="A13" s="9" t="s">
        <v>58</v>
      </c>
      <c r="B13" s="9" t="s">
        <v>71</v>
      </c>
      <c r="C13" s="9">
        <v>9</v>
      </c>
      <c r="D13" s="9">
        <v>20</v>
      </c>
      <c r="E13" s="9">
        <v>29.87</v>
      </c>
      <c r="F13" s="9">
        <v>38.78</v>
      </c>
      <c r="G13" s="9">
        <v>68.650000000000006</v>
      </c>
      <c r="H13" s="9">
        <v>97.65</v>
      </c>
      <c r="I13" s="9">
        <v>1</v>
      </c>
    </row>
    <row r="14" spans="1:9">
      <c r="A14" s="9" t="s">
        <v>58</v>
      </c>
      <c r="B14" s="9" t="s">
        <v>72</v>
      </c>
      <c r="C14" s="9">
        <v>7</v>
      </c>
      <c r="D14" s="9">
        <v>20</v>
      </c>
      <c r="E14" s="9">
        <v>25.12</v>
      </c>
      <c r="F14" s="9">
        <v>40</v>
      </c>
      <c r="G14" s="9">
        <v>65.12</v>
      </c>
      <c r="H14" s="9">
        <v>92.12</v>
      </c>
      <c r="I14" s="9">
        <v>8</v>
      </c>
    </row>
    <row r="15" spans="1:9">
      <c r="A15" s="9" t="s">
        <v>63</v>
      </c>
      <c r="B15" s="9" t="s">
        <v>73</v>
      </c>
      <c r="C15" s="9">
        <v>8</v>
      </c>
      <c r="D15" s="9">
        <v>17.5</v>
      </c>
      <c r="E15" s="9">
        <v>28.66</v>
      </c>
      <c r="F15" s="9">
        <v>35.15</v>
      </c>
      <c r="G15" s="9">
        <v>63.81</v>
      </c>
      <c r="H15" s="9">
        <v>89.31</v>
      </c>
      <c r="I15" s="9">
        <v>12</v>
      </c>
    </row>
    <row r="16" spans="1:9">
      <c r="A16" s="9" t="s">
        <v>60</v>
      </c>
      <c r="B16" s="9" t="s">
        <v>74</v>
      </c>
      <c r="C16" s="9">
        <v>10</v>
      </c>
      <c r="D16" s="9">
        <v>18.8</v>
      </c>
      <c r="E16" s="9">
        <v>25.36</v>
      </c>
      <c r="F16" s="9">
        <v>26.88</v>
      </c>
      <c r="G16" s="9">
        <v>52.24</v>
      </c>
      <c r="H16" s="9">
        <v>81.040000000000006</v>
      </c>
      <c r="I16" s="9">
        <v>17</v>
      </c>
    </row>
    <row r="17" spans="1:9">
      <c r="A17" s="9" t="s">
        <v>56</v>
      </c>
      <c r="B17" s="9" t="s">
        <v>75</v>
      </c>
      <c r="C17" s="9">
        <v>10</v>
      </c>
      <c r="D17" s="9">
        <v>18.5</v>
      </c>
      <c r="E17" s="9">
        <v>24.33</v>
      </c>
      <c r="F17" s="9">
        <v>29.21</v>
      </c>
      <c r="G17" s="9">
        <v>53.54</v>
      </c>
      <c r="H17" s="9">
        <v>82.04</v>
      </c>
      <c r="I17" s="9">
        <v>16</v>
      </c>
    </row>
    <row r="18" spans="1:9">
      <c r="A18" s="9" t="s">
        <v>60</v>
      </c>
      <c r="B18" s="9" t="s">
        <v>76</v>
      </c>
      <c r="C18" s="9">
        <v>8</v>
      </c>
      <c r="D18" s="9">
        <v>19.600000000000001</v>
      </c>
      <c r="E18" s="9">
        <v>19.649999999999999</v>
      </c>
      <c r="F18" s="9">
        <v>40</v>
      </c>
      <c r="G18" s="9">
        <v>59.65</v>
      </c>
      <c r="H18" s="9">
        <v>87.25</v>
      </c>
      <c r="I18" s="9">
        <v>15</v>
      </c>
    </row>
    <row r="19" spans="1:9">
      <c r="A19" s="9" t="s">
        <v>63</v>
      </c>
      <c r="B19" s="9" t="s">
        <v>77</v>
      </c>
      <c r="C19" s="9">
        <v>9</v>
      </c>
      <c r="D19" s="9">
        <v>19.8</v>
      </c>
      <c r="E19" s="9">
        <v>26.82</v>
      </c>
      <c r="F19" s="9">
        <v>36.36</v>
      </c>
      <c r="G19" s="9">
        <v>63.18</v>
      </c>
      <c r="H19" s="9">
        <v>91.98</v>
      </c>
      <c r="I19" s="9">
        <v>9</v>
      </c>
    </row>
    <row r="20" spans="1:9">
      <c r="A20" s="9" t="s">
        <v>78</v>
      </c>
      <c r="B20" s="9" t="s">
        <v>79</v>
      </c>
      <c r="C20" s="9">
        <v>9</v>
      </c>
      <c r="D20" s="9">
        <v>19.899999999999999</v>
      </c>
      <c r="E20" s="9">
        <v>26.34</v>
      </c>
      <c r="F20" s="9">
        <v>38.31</v>
      </c>
      <c r="G20" s="9">
        <v>64.650000000000006</v>
      </c>
      <c r="H20" s="9">
        <v>93.55</v>
      </c>
      <c r="I20" s="9">
        <v>6</v>
      </c>
    </row>
    <row r="21" spans="1:9">
      <c r="A21" s="9" t="s">
        <v>58</v>
      </c>
      <c r="B21" s="9" t="s">
        <v>80</v>
      </c>
      <c r="C21" s="9">
        <v>9</v>
      </c>
      <c r="D21" s="9">
        <v>19.899999999999999</v>
      </c>
      <c r="E21" s="9">
        <v>28.05</v>
      </c>
      <c r="F21" s="9">
        <v>39.29</v>
      </c>
      <c r="G21" s="9">
        <v>67.34</v>
      </c>
      <c r="H21" s="9">
        <v>96.24</v>
      </c>
      <c r="I21" s="9">
        <v>3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/>
  </sheetViews>
  <sheetFormatPr defaultRowHeight="17"/>
  <cols>
    <col min="4" max="4" width="10.9140625" customWidth="1"/>
    <col min="5" max="5" width="9.6640625" customWidth="1"/>
    <col min="7" max="7" width="10.4140625" customWidth="1"/>
    <col min="9" max="9" width="11.83203125" customWidth="1"/>
    <col min="10" max="10" width="14.58203125" customWidth="1"/>
    <col min="11" max="11" width="14.83203125" customWidth="1"/>
  </cols>
  <sheetData>
    <row r="1" spans="1:11">
      <c r="A1" s="10" t="s">
        <v>81</v>
      </c>
      <c r="B1" s="11" t="s">
        <v>82</v>
      </c>
      <c r="C1" s="10"/>
      <c r="D1" s="10"/>
      <c r="E1" s="10"/>
      <c r="F1" s="12"/>
      <c r="G1" s="13" t="s">
        <v>83</v>
      </c>
      <c r="H1" s="14" t="s">
        <v>84</v>
      </c>
      <c r="I1" s="15"/>
      <c r="J1" s="16" t="s">
        <v>85</v>
      </c>
      <c r="K1" s="17">
        <v>44256</v>
      </c>
    </row>
    <row r="2" spans="1:11">
      <c r="A2" s="18" t="s">
        <v>86</v>
      </c>
      <c r="B2" s="18" t="s">
        <v>87</v>
      </c>
      <c r="C2" s="18" t="s">
        <v>88</v>
      </c>
      <c r="D2" s="18" t="s">
        <v>89</v>
      </c>
      <c r="E2" s="31" t="s">
        <v>90</v>
      </c>
      <c r="F2" s="12"/>
      <c r="G2" s="18" t="s">
        <v>91</v>
      </c>
      <c r="H2" s="18" t="s">
        <v>92</v>
      </c>
      <c r="I2" s="18" t="s">
        <v>93</v>
      </c>
      <c r="J2" s="18" t="s">
        <v>94</v>
      </c>
      <c r="K2" s="31" t="s">
        <v>95</v>
      </c>
    </row>
    <row r="3" spans="1:11">
      <c r="A3" s="18" t="s">
        <v>96</v>
      </c>
      <c r="B3" s="18" t="s">
        <v>97</v>
      </c>
      <c r="C3" s="19">
        <v>125</v>
      </c>
      <c r="D3" s="19">
        <v>32565411</v>
      </c>
      <c r="E3" s="18"/>
      <c r="F3" s="12"/>
      <c r="G3" s="18" t="s">
        <v>98</v>
      </c>
      <c r="H3" s="18" t="s">
        <v>99</v>
      </c>
      <c r="I3" s="20">
        <v>41063</v>
      </c>
      <c r="J3" s="19" t="s">
        <v>100</v>
      </c>
      <c r="K3" s="18"/>
    </row>
    <row r="4" spans="1:11">
      <c r="A4" s="18" t="s">
        <v>101</v>
      </c>
      <c r="B4" s="18" t="s">
        <v>102</v>
      </c>
      <c r="C4" s="19">
        <v>172</v>
      </c>
      <c r="D4" s="19">
        <v>49545125</v>
      </c>
      <c r="E4" s="18"/>
      <c r="F4" s="12"/>
      <c r="G4" s="18" t="s">
        <v>103</v>
      </c>
      <c r="H4" s="18" t="s">
        <v>104</v>
      </c>
      <c r="I4" s="20">
        <v>42882</v>
      </c>
      <c r="J4" s="19" t="s">
        <v>105</v>
      </c>
      <c r="K4" s="18"/>
    </row>
    <row r="5" spans="1:11">
      <c r="A5" s="18" t="s">
        <v>106</v>
      </c>
      <c r="B5" s="18" t="s">
        <v>107</v>
      </c>
      <c r="C5" s="19">
        <v>132</v>
      </c>
      <c r="D5" s="19">
        <v>39887110</v>
      </c>
      <c r="E5" s="18"/>
      <c r="F5" s="12"/>
      <c r="G5" s="18" t="s">
        <v>108</v>
      </c>
      <c r="H5" s="18" t="s">
        <v>109</v>
      </c>
      <c r="I5" s="20">
        <v>40440</v>
      </c>
      <c r="J5" s="19" t="s">
        <v>110</v>
      </c>
      <c r="K5" s="18"/>
    </row>
    <row r="6" spans="1:11">
      <c r="A6" s="18" t="s">
        <v>111</v>
      </c>
      <c r="B6" s="18" t="s">
        <v>112</v>
      </c>
      <c r="C6" s="19">
        <v>127</v>
      </c>
      <c r="D6" s="19">
        <v>20100095</v>
      </c>
      <c r="E6" s="18"/>
      <c r="F6" s="12"/>
      <c r="G6" s="18" t="s">
        <v>113</v>
      </c>
      <c r="H6" s="18" t="s">
        <v>114</v>
      </c>
      <c r="I6" s="20">
        <v>42321</v>
      </c>
      <c r="J6" s="19" t="s">
        <v>115</v>
      </c>
      <c r="K6" s="18"/>
    </row>
    <row r="7" spans="1:11">
      <c r="A7" s="18" t="s">
        <v>116</v>
      </c>
      <c r="B7" s="18" t="s">
        <v>117</v>
      </c>
      <c r="C7" s="19">
        <v>211</v>
      </c>
      <c r="D7" s="19">
        <v>57998011</v>
      </c>
      <c r="E7" s="18"/>
      <c r="F7" s="12"/>
      <c r="G7" s="18" t="s">
        <v>118</v>
      </c>
      <c r="H7" s="18" t="s">
        <v>119</v>
      </c>
      <c r="I7" s="20">
        <v>42436</v>
      </c>
      <c r="J7" s="19" t="s">
        <v>120</v>
      </c>
      <c r="K7" s="18"/>
    </row>
    <row r="8" spans="1:11">
      <c r="A8" s="18" t="s">
        <v>121</v>
      </c>
      <c r="B8" s="18" t="s">
        <v>97</v>
      </c>
      <c r="C8" s="19">
        <v>101</v>
      </c>
      <c r="D8" s="19">
        <v>19885445</v>
      </c>
      <c r="E8" s="18"/>
      <c r="F8" s="12"/>
      <c r="G8" s="18" t="s">
        <v>122</v>
      </c>
      <c r="H8" s="18" t="s">
        <v>123</v>
      </c>
      <c r="I8" s="20">
        <v>42451</v>
      </c>
      <c r="J8" s="19" t="s">
        <v>124</v>
      </c>
      <c r="K8" s="18"/>
    </row>
    <row r="9" spans="1:11">
      <c r="A9" s="18" t="s">
        <v>125</v>
      </c>
      <c r="B9" s="18" t="s">
        <v>102</v>
      </c>
      <c r="C9" s="19">
        <v>97</v>
      </c>
      <c r="D9" s="19">
        <v>35225440</v>
      </c>
      <c r="E9" s="18"/>
      <c r="F9" s="12"/>
      <c r="G9" s="18" t="s">
        <v>126</v>
      </c>
      <c r="H9" s="18" t="s">
        <v>127</v>
      </c>
      <c r="I9" s="20">
        <v>40269</v>
      </c>
      <c r="J9" s="19" t="s">
        <v>128</v>
      </c>
      <c r="K9" s="18"/>
    </row>
    <row r="10" spans="1:11">
      <c r="A10" s="12"/>
      <c r="B10" s="12"/>
      <c r="C10" s="12"/>
      <c r="D10" s="12"/>
      <c r="E10" s="12"/>
      <c r="F10" s="12"/>
      <c r="G10" s="18" t="s">
        <v>129</v>
      </c>
      <c r="H10" s="18" t="s">
        <v>109</v>
      </c>
      <c r="I10" s="20">
        <v>41702</v>
      </c>
      <c r="J10" s="19" t="s">
        <v>130</v>
      </c>
      <c r="K10" s="18"/>
    </row>
    <row r="11" spans="1:11">
      <c r="A11" s="15" t="s">
        <v>131</v>
      </c>
      <c r="B11" s="21" t="s">
        <v>132</v>
      </c>
      <c r="C11" s="12"/>
      <c r="D11" s="12"/>
      <c r="E11" s="12"/>
      <c r="F11" s="12"/>
      <c r="G11" s="18" t="s">
        <v>133</v>
      </c>
      <c r="H11" s="18" t="s">
        <v>134</v>
      </c>
      <c r="I11" s="20">
        <v>40875</v>
      </c>
      <c r="J11" s="19" t="s">
        <v>135</v>
      </c>
      <c r="K11" s="18"/>
    </row>
    <row r="12" spans="1:11">
      <c r="A12" s="18" t="s">
        <v>136</v>
      </c>
      <c r="B12" s="18" t="s">
        <v>137</v>
      </c>
      <c r="C12" s="18" t="s">
        <v>138</v>
      </c>
      <c r="D12" s="18" t="s">
        <v>139</v>
      </c>
      <c r="E12" s="31" t="s">
        <v>140</v>
      </c>
      <c r="F12" s="12"/>
      <c r="G12" s="12"/>
      <c r="H12" s="12"/>
      <c r="I12" s="12"/>
      <c r="J12" s="12"/>
      <c r="K12" s="12"/>
    </row>
    <row r="13" spans="1:11">
      <c r="A13" s="18" t="s">
        <v>141</v>
      </c>
      <c r="B13" s="18" t="s">
        <v>142</v>
      </c>
      <c r="C13" s="22">
        <v>88</v>
      </c>
      <c r="D13" s="22">
        <v>92</v>
      </c>
      <c r="E13" s="19"/>
      <c r="F13" s="12"/>
      <c r="G13" s="12" t="s">
        <v>143</v>
      </c>
      <c r="H13" s="21" t="s">
        <v>144</v>
      </c>
      <c r="I13" s="12"/>
      <c r="J13" s="12"/>
      <c r="K13" s="12"/>
    </row>
    <row r="14" spans="1:11">
      <c r="A14" s="18" t="s">
        <v>145</v>
      </c>
      <c r="B14" s="18" t="s">
        <v>146</v>
      </c>
      <c r="C14" s="22">
        <v>75</v>
      </c>
      <c r="D14" s="22">
        <v>85</v>
      </c>
      <c r="E14" s="19"/>
      <c r="F14" s="12"/>
      <c r="G14" s="18" t="s">
        <v>147</v>
      </c>
      <c r="H14" s="18" t="s">
        <v>148</v>
      </c>
      <c r="I14" s="18" t="s">
        <v>149</v>
      </c>
      <c r="J14" s="18" t="s">
        <v>150</v>
      </c>
      <c r="K14" s="12"/>
    </row>
    <row r="15" spans="1:11">
      <c r="A15" s="18" t="s">
        <v>151</v>
      </c>
      <c r="B15" s="23" t="s">
        <v>152</v>
      </c>
      <c r="C15" s="22">
        <v>71</v>
      </c>
      <c r="D15" s="22">
        <v>87</v>
      </c>
      <c r="E15" s="19"/>
      <c r="F15" s="12"/>
      <c r="G15" s="18" t="s">
        <v>153</v>
      </c>
      <c r="H15" s="19">
        <v>1673</v>
      </c>
      <c r="I15" s="18">
        <v>40</v>
      </c>
      <c r="J15" s="24">
        <f>H15*I15</f>
        <v>66920</v>
      </c>
      <c r="K15" s="12"/>
    </row>
    <row r="16" spans="1:11">
      <c r="A16" s="18" t="s">
        <v>154</v>
      </c>
      <c r="B16" s="18" t="s">
        <v>155</v>
      </c>
      <c r="C16" s="22">
        <v>52</v>
      </c>
      <c r="D16" s="22">
        <v>72</v>
      </c>
      <c r="E16" s="19"/>
      <c r="F16" s="12"/>
      <c r="G16" s="18" t="s">
        <v>156</v>
      </c>
      <c r="H16" s="19">
        <v>1506</v>
      </c>
      <c r="I16" s="18">
        <v>58</v>
      </c>
      <c r="J16" s="24">
        <f t="shared" ref="J16:J25" si="0">H16*I16</f>
        <v>87348</v>
      </c>
      <c r="K16" s="12"/>
    </row>
    <row r="17" spans="1:11">
      <c r="A17" s="18" t="s">
        <v>157</v>
      </c>
      <c r="B17" s="18" t="s">
        <v>158</v>
      </c>
      <c r="C17" s="22">
        <v>75</v>
      </c>
      <c r="D17" s="22">
        <v>54</v>
      </c>
      <c r="E17" s="19"/>
      <c r="F17" s="12"/>
      <c r="G17" s="18" t="s">
        <v>159</v>
      </c>
      <c r="H17" s="19">
        <v>1126</v>
      </c>
      <c r="I17" s="18">
        <v>91</v>
      </c>
      <c r="J17" s="24">
        <f t="shared" si="0"/>
        <v>102466</v>
      </c>
      <c r="K17" s="12"/>
    </row>
    <row r="18" spans="1:11">
      <c r="A18" s="18" t="s">
        <v>160</v>
      </c>
      <c r="B18" s="18" t="s">
        <v>161</v>
      </c>
      <c r="C18" s="22">
        <v>76</v>
      </c>
      <c r="D18" s="22">
        <v>84</v>
      </c>
      <c r="E18" s="19"/>
      <c r="F18" s="12"/>
      <c r="G18" s="18" t="s">
        <v>153</v>
      </c>
      <c r="H18" s="19">
        <v>1423</v>
      </c>
      <c r="I18" s="18">
        <v>54</v>
      </c>
      <c r="J18" s="24">
        <f t="shared" si="0"/>
        <v>76842</v>
      </c>
      <c r="K18" s="12"/>
    </row>
    <row r="19" spans="1:11">
      <c r="A19" s="18" t="s">
        <v>162</v>
      </c>
      <c r="B19" s="18" t="s">
        <v>163</v>
      </c>
      <c r="C19" s="22">
        <v>85</v>
      </c>
      <c r="D19" s="22">
        <v>99</v>
      </c>
      <c r="E19" s="19"/>
      <c r="F19" s="12"/>
      <c r="G19" s="18" t="s">
        <v>164</v>
      </c>
      <c r="H19" s="19">
        <v>1338</v>
      </c>
      <c r="I19" s="18">
        <v>40</v>
      </c>
      <c r="J19" s="24">
        <f t="shared" si="0"/>
        <v>53520</v>
      </c>
      <c r="K19" s="12"/>
    </row>
    <row r="20" spans="1:11">
      <c r="A20" s="18" t="s">
        <v>165</v>
      </c>
      <c r="B20" s="18" t="s">
        <v>146</v>
      </c>
      <c r="C20" s="22">
        <v>60</v>
      </c>
      <c r="D20" s="22">
        <v>79</v>
      </c>
      <c r="E20" s="19"/>
      <c r="F20" s="12"/>
      <c r="G20" s="18" t="s">
        <v>153</v>
      </c>
      <c r="H20" s="19">
        <v>2310</v>
      </c>
      <c r="I20" s="18">
        <v>73</v>
      </c>
      <c r="J20" s="24">
        <f t="shared" si="0"/>
        <v>168630</v>
      </c>
      <c r="K20" s="12"/>
    </row>
    <row r="21" spans="1:11">
      <c r="A21" s="12"/>
      <c r="B21" s="12"/>
      <c r="C21" s="12"/>
      <c r="D21" s="12"/>
      <c r="E21" s="12"/>
      <c r="F21" s="12"/>
      <c r="G21" s="18" t="s">
        <v>166</v>
      </c>
      <c r="H21" s="19">
        <v>1937</v>
      </c>
      <c r="I21" s="18">
        <v>90</v>
      </c>
      <c r="J21" s="24">
        <f t="shared" si="0"/>
        <v>174330</v>
      </c>
      <c r="K21" s="12"/>
    </row>
    <row r="22" spans="1:11">
      <c r="A22" s="25" t="s">
        <v>167</v>
      </c>
      <c r="B22" s="25"/>
      <c r="C22" s="25"/>
      <c r="D22" s="25"/>
      <c r="E22" s="12"/>
      <c r="F22" s="12"/>
      <c r="G22" s="18" t="s">
        <v>159</v>
      </c>
      <c r="H22" s="19">
        <v>1578</v>
      </c>
      <c r="I22" s="18">
        <v>46</v>
      </c>
      <c r="J22" s="24">
        <f t="shared" si="0"/>
        <v>72588</v>
      </c>
      <c r="K22" s="12"/>
    </row>
    <row r="23" spans="1:11">
      <c r="A23" s="18" t="s">
        <v>168</v>
      </c>
      <c r="B23" s="18">
        <v>0</v>
      </c>
      <c r="C23" s="18">
        <v>70</v>
      </c>
      <c r="D23" s="18">
        <v>90</v>
      </c>
      <c r="E23" s="12"/>
      <c r="F23" s="12"/>
      <c r="G23" s="18" t="s">
        <v>156</v>
      </c>
      <c r="H23" s="19">
        <v>1996</v>
      </c>
      <c r="I23" s="18">
        <v>46</v>
      </c>
      <c r="J23" s="24">
        <f t="shared" si="0"/>
        <v>91816</v>
      </c>
      <c r="K23" s="12"/>
    </row>
    <row r="24" spans="1:11">
      <c r="A24" s="18" t="s">
        <v>169</v>
      </c>
      <c r="B24" s="18" t="s">
        <v>170</v>
      </c>
      <c r="C24" s="18" t="s">
        <v>171</v>
      </c>
      <c r="D24" s="18" t="s">
        <v>172</v>
      </c>
      <c r="E24" s="12"/>
      <c r="F24" s="12"/>
      <c r="G24" s="18" t="s">
        <v>166</v>
      </c>
      <c r="H24" s="19">
        <v>2380</v>
      </c>
      <c r="I24" s="18">
        <v>31</v>
      </c>
      <c r="J24" s="24">
        <f t="shared" si="0"/>
        <v>73780</v>
      </c>
      <c r="K24" s="12"/>
    </row>
    <row r="25" spans="1:11">
      <c r="A25" s="12"/>
      <c r="B25" s="12"/>
      <c r="C25" s="12"/>
      <c r="D25" s="12"/>
      <c r="E25" s="12"/>
      <c r="F25" s="12"/>
      <c r="G25" s="18" t="s">
        <v>164</v>
      </c>
      <c r="H25" s="19">
        <v>1310</v>
      </c>
      <c r="I25" s="18">
        <v>92</v>
      </c>
      <c r="J25" s="24">
        <f t="shared" si="0"/>
        <v>120520</v>
      </c>
      <c r="K25" s="12"/>
    </row>
    <row r="26" spans="1:11">
      <c r="A26" s="26" t="s">
        <v>173</v>
      </c>
      <c r="B26" s="27" t="s">
        <v>174</v>
      </c>
      <c r="C26" s="28"/>
      <c r="D26" s="28"/>
      <c r="E26" s="12"/>
      <c r="F26" s="12"/>
      <c r="G26" s="57" t="s">
        <v>175</v>
      </c>
      <c r="H26" s="58"/>
      <c r="I26" s="59"/>
      <c r="J26" s="22"/>
      <c r="K26" s="12"/>
    </row>
    <row r="27" spans="1:11">
      <c r="A27" s="9" t="s">
        <v>176</v>
      </c>
      <c r="B27" s="9" t="s">
        <v>177</v>
      </c>
      <c r="C27" s="9" t="s">
        <v>178</v>
      </c>
      <c r="D27" s="9" t="s">
        <v>179</v>
      </c>
      <c r="E27" s="12"/>
      <c r="F27" s="12"/>
      <c r="G27" s="12"/>
      <c r="H27" s="12"/>
      <c r="I27" s="12"/>
      <c r="J27" s="12"/>
      <c r="K27" s="12"/>
    </row>
    <row r="28" spans="1:11">
      <c r="A28" s="9" t="s">
        <v>180</v>
      </c>
      <c r="B28" s="29" t="s">
        <v>181</v>
      </c>
      <c r="C28" s="30">
        <v>678</v>
      </c>
      <c r="D28" s="30">
        <v>135600</v>
      </c>
      <c r="E28" s="12"/>
      <c r="F28" s="12"/>
      <c r="G28" s="12"/>
      <c r="H28" s="12"/>
      <c r="I28" s="12"/>
      <c r="J28" s="12"/>
      <c r="K28" s="12"/>
    </row>
    <row r="29" spans="1:11">
      <c r="A29" s="9" t="s">
        <v>182</v>
      </c>
      <c r="B29" s="29" t="s">
        <v>183</v>
      </c>
      <c r="C29" s="30">
        <v>534</v>
      </c>
      <c r="D29" s="30">
        <v>106800</v>
      </c>
      <c r="E29" s="12"/>
      <c r="F29" s="12"/>
      <c r="G29" s="12"/>
      <c r="H29" s="12"/>
      <c r="I29" s="12"/>
      <c r="J29" s="12"/>
      <c r="K29" s="12"/>
    </row>
    <row r="30" spans="1:11">
      <c r="A30" s="9" t="s">
        <v>184</v>
      </c>
      <c r="B30" s="29" t="s">
        <v>185</v>
      </c>
      <c r="C30" s="30">
        <v>1234</v>
      </c>
      <c r="D30" s="30">
        <v>246800</v>
      </c>
      <c r="E30" s="12"/>
      <c r="F30" s="12"/>
      <c r="G30" s="12"/>
      <c r="H30" s="12"/>
      <c r="I30" s="12"/>
      <c r="J30" s="12"/>
      <c r="K30" s="12"/>
    </row>
    <row r="31" spans="1:11">
      <c r="A31" s="9" t="s">
        <v>186</v>
      </c>
      <c r="B31" s="29" t="s">
        <v>187</v>
      </c>
      <c r="C31" s="30">
        <v>1090</v>
      </c>
      <c r="D31" s="30">
        <v>218000</v>
      </c>
      <c r="E31" s="12"/>
      <c r="F31" s="12"/>
      <c r="G31" s="12"/>
      <c r="H31" s="12"/>
      <c r="I31" s="12"/>
      <c r="J31" s="12"/>
      <c r="K31" s="12"/>
    </row>
    <row r="32" spans="1:11">
      <c r="A32" s="9" t="s">
        <v>182</v>
      </c>
      <c r="B32" s="29" t="s">
        <v>188</v>
      </c>
      <c r="C32" s="30">
        <v>689</v>
      </c>
      <c r="D32" s="30">
        <v>137800</v>
      </c>
      <c r="E32" s="12"/>
      <c r="F32" s="12"/>
      <c r="G32" s="12"/>
      <c r="H32" s="12"/>
      <c r="I32" s="12"/>
      <c r="J32" s="12"/>
      <c r="K32" s="12"/>
    </row>
    <row r="33" spans="1:11">
      <c r="A33" s="9" t="s">
        <v>180</v>
      </c>
      <c r="B33" s="29" t="s">
        <v>189</v>
      </c>
      <c r="C33" s="30">
        <v>532</v>
      </c>
      <c r="D33" s="30">
        <v>106400</v>
      </c>
      <c r="E33" s="12"/>
      <c r="F33" s="12"/>
      <c r="G33" s="12"/>
      <c r="H33" s="12"/>
      <c r="I33" s="12"/>
      <c r="J33" s="12"/>
      <c r="K33" s="12"/>
    </row>
    <row r="34" spans="1:11">
      <c r="A34" s="9" t="s">
        <v>182</v>
      </c>
      <c r="B34" s="29" t="s">
        <v>190</v>
      </c>
      <c r="C34" s="30">
        <v>966</v>
      </c>
      <c r="D34" s="30">
        <v>193200</v>
      </c>
      <c r="E34" s="12"/>
      <c r="F34" s="12"/>
      <c r="G34" s="12"/>
      <c r="H34" s="12"/>
      <c r="I34" s="12"/>
      <c r="J34" s="12"/>
      <c r="K34" s="12"/>
    </row>
    <row r="35" spans="1:11">
      <c r="A35" s="9" t="s">
        <v>184</v>
      </c>
      <c r="B35" s="29" t="s">
        <v>191</v>
      </c>
      <c r="C35" s="30">
        <v>1345</v>
      </c>
      <c r="D35" s="30">
        <v>269000</v>
      </c>
      <c r="E35" s="12"/>
      <c r="F35" s="12"/>
      <c r="G35" s="12"/>
      <c r="H35" s="12"/>
      <c r="I35" s="12"/>
      <c r="J35" s="12"/>
      <c r="K35" s="12"/>
    </row>
    <row r="36" spans="1:11">
      <c r="A36" s="9" t="s">
        <v>180</v>
      </c>
      <c r="B36" s="29" t="s">
        <v>192</v>
      </c>
      <c r="C36" s="30">
        <v>775</v>
      </c>
      <c r="D36" s="30">
        <v>155000</v>
      </c>
      <c r="E36" s="12"/>
      <c r="F36" s="12"/>
      <c r="G36" s="12"/>
      <c r="H36" s="12"/>
      <c r="I36" s="12"/>
      <c r="J36" s="12"/>
      <c r="K36" s="12"/>
    </row>
    <row r="37" spans="1:11">
      <c r="A37" s="57" t="s">
        <v>193</v>
      </c>
      <c r="B37" s="58"/>
      <c r="C37" s="59"/>
      <c r="D37" s="22"/>
      <c r="E37" s="12"/>
      <c r="F37" s="12"/>
      <c r="G37" s="12"/>
      <c r="H37" s="12"/>
      <c r="I37" s="12"/>
      <c r="J37" s="12"/>
      <c r="K37" s="12"/>
    </row>
    <row r="38" spans="1:1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</row>
  </sheetData>
  <mergeCells count="2">
    <mergeCell ref="G26:I26"/>
    <mergeCell ref="A37:C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/>
  </sheetViews>
  <sheetFormatPr defaultRowHeight="17"/>
  <cols>
    <col min="6" max="7" width="12.4140625" customWidth="1"/>
  </cols>
  <sheetData>
    <row r="1" spans="1:7">
      <c r="A1" s="60" t="s">
        <v>194</v>
      </c>
      <c r="B1" s="60"/>
      <c r="C1" s="60"/>
      <c r="D1" s="60"/>
      <c r="E1" s="60"/>
      <c r="F1" s="60"/>
      <c r="G1" s="60"/>
    </row>
    <row r="2" spans="1:7">
      <c r="A2" s="8"/>
      <c r="B2" s="8"/>
      <c r="C2" s="8"/>
      <c r="D2" s="8"/>
      <c r="E2" s="8"/>
      <c r="F2" s="8"/>
      <c r="G2" s="8"/>
    </row>
    <row r="3" spans="1:7">
      <c r="A3" s="32" t="s">
        <v>195</v>
      </c>
      <c r="B3" s="32" t="s">
        <v>196</v>
      </c>
      <c r="C3" s="32" t="s">
        <v>197</v>
      </c>
      <c r="D3" s="32" t="s">
        <v>198</v>
      </c>
      <c r="E3" s="32" t="s">
        <v>199</v>
      </c>
      <c r="F3" s="32" t="s">
        <v>200</v>
      </c>
      <c r="G3" s="32" t="s">
        <v>201</v>
      </c>
    </row>
    <row r="4" spans="1:7">
      <c r="A4" s="9" t="s">
        <v>202</v>
      </c>
      <c r="B4" s="9" t="s">
        <v>203</v>
      </c>
      <c r="C4" s="9" t="s">
        <v>204</v>
      </c>
      <c r="D4" s="9" t="s">
        <v>205</v>
      </c>
      <c r="E4" s="33">
        <v>6</v>
      </c>
      <c r="F4" s="34">
        <v>2700000</v>
      </c>
      <c r="G4" s="34">
        <f t="shared" ref="G4:G12" si="0">F4+(F4*$B$14)</f>
        <v>3105000</v>
      </c>
    </row>
    <row r="5" spans="1:7">
      <c r="A5" s="9" t="s">
        <v>206</v>
      </c>
      <c r="B5" s="9" t="s">
        <v>207</v>
      </c>
      <c r="C5" s="9" t="s">
        <v>208</v>
      </c>
      <c r="D5" s="9" t="s">
        <v>209</v>
      </c>
      <c r="E5" s="33">
        <v>10</v>
      </c>
      <c r="F5" s="34">
        <v>2850000</v>
      </c>
      <c r="G5" s="34">
        <f t="shared" si="0"/>
        <v>3277500</v>
      </c>
    </row>
    <row r="6" spans="1:7">
      <c r="A6" s="9" t="s">
        <v>210</v>
      </c>
      <c r="B6" s="9" t="s">
        <v>211</v>
      </c>
      <c r="C6" s="9" t="s">
        <v>212</v>
      </c>
      <c r="D6" s="9" t="s">
        <v>213</v>
      </c>
      <c r="E6" s="33">
        <v>30</v>
      </c>
      <c r="F6" s="34">
        <v>2950000</v>
      </c>
      <c r="G6" s="34">
        <f t="shared" si="0"/>
        <v>3392500</v>
      </c>
    </row>
    <row r="7" spans="1:7">
      <c r="A7" s="9" t="s">
        <v>214</v>
      </c>
      <c r="B7" s="9" t="s">
        <v>215</v>
      </c>
      <c r="C7" s="9" t="s">
        <v>208</v>
      </c>
      <c r="D7" s="9" t="s">
        <v>209</v>
      </c>
      <c r="E7" s="33">
        <v>25</v>
      </c>
      <c r="F7" s="34">
        <v>2850000</v>
      </c>
      <c r="G7" s="34">
        <f t="shared" si="0"/>
        <v>3277500</v>
      </c>
    </row>
    <row r="8" spans="1:7">
      <c r="A8" s="9" t="s">
        <v>216</v>
      </c>
      <c r="B8" s="9" t="s">
        <v>211</v>
      </c>
      <c r="C8" s="9" t="s">
        <v>217</v>
      </c>
      <c r="D8" s="9" t="s">
        <v>209</v>
      </c>
      <c r="E8" s="33">
        <v>20</v>
      </c>
      <c r="F8" s="34">
        <v>2850000</v>
      </c>
      <c r="G8" s="34">
        <f t="shared" si="0"/>
        <v>3277500</v>
      </c>
    </row>
    <row r="9" spans="1:7">
      <c r="A9" s="9" t="s">
        <v>218</v>
      </c>
      <c r="B9" s="9" t="s">
        <v>211</v>
      </c>
      <c r="C9" s="9" t="s">
        <v>204</v>
      </c>
      <c r="D9" s="9" t="s">
        <v>219</v>
      </c>
      <c r="E9" s="33">
        <v>18</v>
      </c>
      <c r="F9" s="34">
        <v>2700000</v>
      </c>
      <c r="G9" s="34">
        <f t="shared" si="0"/>
        <v>3105000</v>
      </c>
    </row>
    <row r="10" spans="1:7">
      <c r="A10" s="9" t="s">
        <v>220</v>
      </c>
      <c r="B10" s="9" t="s">
        <v>207</v>
      </c>
      <c r="C10" s="9" t="s">
        <v>221</v>
      </c>
      <c r="D10" s="9" t="s">
        <v>213</v>
      </c>
      <c r="E10" s="33">
        <v>28</v>
      </c>
      <c r="F10" s="34">
        <v>2950000</v>
      </c>
      <c r="G10" s="34">
        <f t="shared" si="0"/>
        <v>3392500</v>
      </c>
    </row>
    <row r="11" spans="1:7">
      <c r="A11" s="9" t="s">
        <v>222</v>
      </c>
      <c r="B11" s="9" t="s">
        <v>203</v>
      </c>
      <c r="C11" s="9" t="s">
        <v>221</v>
      </c>
      <c r="D11" s="9" t="s">
        <v>213</v>
      </c>
      <c r="E11" s="33">
        <v>24</v>
      </c>
      <c r="F11" s="34">
        <v>2950000</v>
      </c>
      <c r="G11" s="34">
        <f t="shared" si="0"/>
        <v>3392500</v>
      </c>
    </row>
    <row r="12" spans="1:7">
      <c r="A12" s="9" t="s">
        <v>223</v>
      </c>
      <c r="B12" s="9" t="s">
        <v>207</v>
      </c>
      <c r="C12" s="9" t="s">
        <v>204</v>
      </c>
      <c r="D12" s="9" t="s">
        <v>219</v>
      </c>
      <c r="E12" s="33">
        <v>15</v>
      </c>
      <c r="F12" s="34">
        <v>2700000</v>
      </c>
      <c r="G12" s="34">
        <f t="shared" si="0"/>
        <v>3105000</v>
      </c>
    </row>
    <row r="13" spans="1:7">
      <c r="A13" s="8"/>
      <c r="B13" s="8"/>
      <c r="C13" s="8"/>
      <c r="D13" s="8"/>
      <c r="E13" s="8"/>
      <c r="F13" s="8"/>
      <c r="G13" s="8"/>
    </row>
    <row r="14" spans="1:7">
      <c r="A14" s="32" t="s">
        <v>224</v>
      </c>
      <c r="B14" s="35">
        <v>0.15</v>
      </c>
      <c r="C14" s="8"/>
      <c r="D14" s="8"/>
      <c r="E14" s="8"/>
      <c r="F14" s="8"/>
      <c r="G14" s="8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/>
  </sheetViews>
  <sheetFormatPr defaultRowHeight="17"/>
  <cols>
    <col min="1" max="5" width="10.58203125" customWidth="1"/>
  </cols>
  <sheetData>
    <row r="1" spans="1:8">
      <c r="A1" s="15"/>
      <c r="B1" s="15"/>
      <c r="C1" s="36" t="s">
        <v>225</v>
      </c>
      <c r="D1" s="15"/>
      <c r="E1" s="15"/>
      <c r="F1" s="15"/>
      <c r="G1" s="15"/>
      <c r="H1" s="15"/>
    </row>
    <row r="2" spans="1:8">
      <c r="A2" s="6"/>
      <c r="B2" s="6"/>
      <c r="C2" s="6"/>
      <c r="D2" s="6"/>
      <c r="E2" s="37" t="s">
        <v>226</v>
      </c>
      <c r="F2" s="6"/>
      <c r="G2" s="15"/>
      <c r="H2" s="6"/>
    </row>
    <row r="3" spans="1:8">
      <c r="A3" s="38"/>
      <c r="B3" s="39" t="s">
        <v>227</v>
      </c>
      <c r="C3" s="39" t="s">
        <v>228</v>
      </c>
      <c r="D3" s="39" t="s">
        <v>229</v>
      </c>
      <c r="E3" s="39" t="s">
        <v>230</v>
      </c>
      <c r="F3" s="40" t="s">
        <v>231</v>
      </c>
      <c r="G3" s="61" t="s">
        <v>232</v>
      </c>
      <c r="H3" s="61"/>
    </row>
    <row r="4" spans="1:8">
      <c r="A4" s="41" t="s">
        <v>233</v>
      </c>
      <c r="B4" s="42">
        <v>130000</v>
      </c>
      <c r="C4" s="42">
        <f>B4*(1+$H4)</f>
        <v>135200</v>
      </c>
      <c r="D4" s="42">
        <f>C4*(1+$H4)</f>
        <v>140608</v>
      </c>
      <c r="E4" s="42">
        <f>D4*(1+$H4)</f>
        <v>146232.32000000001</v>
      </c>
      <c r="F4" s="6"/>
      <c r="G4" s="41" t="s">
        <v>233</v>
      </c>
      <c r="H4" s="43">
        <v>0.04</v>
      </c>
    </row>
    <row r="5" spans="1:8">
      <c r="A5" s="41" t="s">
        <v>234</v>
      </c>
      <c r="B5" s="42">
        <v>180000</v>
      </c>
      <c r="C5" s="42">
        <f t="shared" ref="C5:E8" si="0">B5*(1+$H5)</f>
        <v>192600</v>
      </c>
      <c r="D5" s="42">
        <f t="shared" si="0"/>
        <v>206082</v>
      </c>
      <c r="E5" s="42">
        <f t="shared" si="0"/>
        <v>220507.74000000002</v>
      </c>
      <c r="F5" s="6"/>
      <c r="G5" s="41" t="s">
        <v>235</v>
      </c>
      <c r="H5" s="43">
        <v>7.0000000000000007E-2</v>
      </c>
    </row>
    <row r="6" spans="1:8">
      <c r="A6" s="41" t="s">
        <v>236</v>
      </c>
      <c r="B6" s="42">
        <v>80000</v>
      </c>
      <c r="C6" s="42">
        <f t="shared" si="0"/>
        <v>81600</v>
      </c>
      <c r="D6" s="42">
        <f t="shared" si="0"/>
        <v>83232</v>
      </c>
      <c r="E6" s="42">
        <f t="shared" si="0"/>
        <v>84896.639999999999</v>
      </c>
      <c r="F6" s="6"/>
      <c r="G6" s="41" t="s">
        <v>236</v>
      </c>
      <c r="H6" s="43">
        <v>0.02</v>
      </c>
    </row>
    <row r="7" spans="1:8">
      <c r="A7" s="41" t="s">
        <v>237</v>
      </c>
      <c r="B7" s="42">
        <v>150000</v>
      </c>
      <c r="C7" s="42">
        <f t="shared" si="0"/>
        <v>154500</v>
      </c>
      <c r="D7" s="42">
        <f t="shared" si="0"/>
        <v>159135</v>
      </c>
      <c r="E7" s="42">
        <f t="shared" si="0"/>
        <v>163909.05000000002</v>
      </c>
      <c r="F7" s="6"/>
      <c r="G7" s="44" t="s">
        <v>237</v>
      </c>
      <c r="H7" s="45">
        <v>0.03</v>
      </c>
    </row>
    <row r="8" spans="1:8">
      <c r="A8" s="41" t="s">
        <v>238</v>
      </c>
      <c r="B8" s="42">
        <v>50000</v>
      </c>
      <c r="C8" s="42">
        <f t="shared" si="0"/>
        <v>52500</v>
      </c>
      <c r="D8" s="42">
        <f t="shared" si="0"/>
        <v>55125</v>
      </c>
      <c r="E8" s="42">
        <f t="shared" si="0"/>
        <v>57881.25</v>
      </c>
      <c r="F8" s="6"/>
      <c r="G8" s="41" t="s">
        <v>239</v>
      </c>
      <c r="H8" s="43">
        <v>0.05</v>
      </c>
    </row>
    <row r="9" spans="1:8">
      <c r="A9" s="39" t="s">
        <v>240</v>
      </c>
      <c r="B9" s="42">
        <f>SUM(B4:B8)</f>
        <v>590000</v>
      </c>
      <c r="C9" s="42">
        <f>SUM(C4:C8)</f>
        <v>616400</v>
      </c>
      <c r="D9" s="42">
        <f t="shared" ref="D9:E9" si="1">SUM(D4:D8)</f>
        <v>644182</v>
      </c>
      <c r="E9" s="42">
        <f t="shared" si="1"/>
        <v>673427.00000000012</v>
      </c>
      <c r="F9" s="40" t="s">
        <v>241</v>
      </c>
      <c r="G9" s="62" t="s">
        <v>242</v>
      </c>
      <c r="H9" s="63"/>
    </row>
    <row r="10" spans="1:8">
      <c r="A10" s="41" t="s">
        <v>243</v>
      </c>
      <c r="B10" s="42">
        <v>210000</v>
      </c>
      <c r="C10" s="42">
        <f>B10*(1+$H10)</f>
        <v>224700</v>
      </c>
      <c r="D10" s="42">
        <f>C10*(1+$H10)</f>
        <v>240429</v>
      </c>
      <c r="E10" s="42">
        <f>D10*(1+$H10)</f>
        <v>257259.03000000003</v>
      </c>
      <c r="F10" s="6"/>
      <c r="G10" s="41" t="s">
        <v>244</v>
      </c>
      <c r="H10" s="43">
        <v>7.0000000000000007E-2</v>
      </c>
    </row>
    <row r="11" spans="1:8">
      <c r="A11" s="41" t="s">
        <v>245</v>
      </c>
      <c r="B11" s="42">
        <v>50000</v>
      </c>
      <c r="C11" s="42">
        <f t="shared" ref="C11:E13" si="2">B11*(1+$H11)</f>
        <v>54500.000000000007</v>
      </c>
      <c r="D11" s="42">
        <f t="shared" si="2"/>
        <v>59405.000000000015</v>
      </c>
      <c r="E11" s="42">
        <f t="shared" si="2"/>
        <v>64751.450000000019</v>
      </c>
      <c r="F11" s="6"/>
      <c r="G11" s="41" t="s">
        <v>246</v>
      </c>
      <c r="H11" s="43">
        <v>0.09</v>
      </c>
    </row>
    <row r="12" spans="1:8">
      <c r="A12" s="41" t="s">
        <v>247</v>
      </c>
      <c r="B12" s="42">
        <v>80000</v>
      </c>
      <c r="C12" s="42">
        <f t="shared" si="2"/>
        <v>80800</v>
      </c>
      <c r="D12" s="42">
        <f t="shared" si="2"/>
        <v>81608</v>
      </c>
      <c r="E12" s="42">
        <f t="shared" si="2"/>
        <v>82424.08</v>
      </c>
      <c r="F12" s="6"/>
      <c r="G12" s="41" t="s">
        <v>247</v>
      </c>
      <c r="H12" s="43">
        <v>0.01</v>
      </c>
    </row>
    <row r="13" spans="1:8">
      <c r="A13" s="41" t="s">
        <v>248</v>
      </c>
      <c r="B13" s="42">
        <v>240000</v>
      </c>
      <c r="C13" s="42">
        <f t="shared" si="2"/>
        <v>244800</v>
      </c>
      <c r="D13" s="42">
        <f t="shared" si="2"/>
        <v>249696</v>
      </c>
      <c r="E13" s="42">
        <f t="shared" si="2"/>
        <v>254689.92000000001</v>
      </c>
      <c r="F13" s="6"/>
      <c r="G13" s="41" t="s">
        <v>249</v>
      </c>
      <c r="H13" s="43">
        <v>0.02</v>
      </c>
    </row>
    <row r="14" spans="1:8">
      <c r="A14" s="39" t="s">
        <v>250</v>
      </c>
      <c r="B14" s="46">
        <f>SUM(B10:B13)</f>
        <v>580000</v>
      </c>
      <c r="C14" s="46">
        <f>SUM(C10:C13)</f>
        <v>604800</v>
      </c>
      <c r="D14" s="46">
        <f>SUM(D10:D13)</f>
        <v>631138</v>
      </c>
      <c r="E14" s="46">
        <f>SUM(E10:E13)</f>
        <v>659124.4800000001</v>
      </c>
      <c r="F14" s="6"/>
      <c r="G14" s="15"/>
      <c r="H14" s="15"/>
    </row>
    <row r="15" spans="1:8">
      <c r="A15" s="39" t="s">
        <v>251</v>
      </c>
      <c r="B15" s="46">
        <f>B9-B14</f>
        <v>10000</v>
      </c>
      <c r="C15" s="46">
        <f>C9-C14</f>
        <v>11600</v>
      </c>
      <c r="D15" s="46">
        <f>D9-D14</f>
        <v>13044</v>
      </c>
      <c r="E15" s="46">
        <f>E9-E14</f>
        <v>14302.520000000019</v>
      </c>
      <c r="F15" s="6"/>
      <c r="G15" s="15"/>
      <c r="H15" s="15"/>
    </row>
  </sheetData>
  <mergeCells count="2">
    <mergeCell ref="G3:H3"/>
    <mergeCell ref="G9:H9"/>
  </mergeCells>
  <phoneticPr fontId="1" type="noConversion"/>
  <pageMargins left="0.7" right="0.7" top="0.75" bottom="0.75" header="0.3" footer="0.3"/>
  <ignoredErrors>
    <ignoredError sqref="C9:E9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RowHeight="17"/>
  <cols>
    <col min="1" max="3" width="10.9140625" customWidth="1"/>
    <col min="4" max="4" width="13.1640625" customWidth="1"/>
    <col min="5" max="5" width="10.9140625" customWidth="1"/>
  </cols>
  <sheetData>
    <row r="1" spans="1:5" ht="21">
      <c r="A1" s="64" t="s">
        <v>252</v>
      </c>
      <c r="B1" s="65"/>
      <c r="C1" s="65"/>
      <c r="D1" s="65"/>
      <c r="E1" s="65"/>
    </row>
    <row r="3" spans="1:5">
      <c r="A3" s="47" t="s">
        <v>253</v>
      </c>
      <c r="B3" s="47" t="s">
        <v>254</v>
      </c>
      <c r="C3" s="47" t="s">
        <v>255</v>
      </c>
      <c r="D3" s="47" t="s">
        <v>256</v>
      </c>
      <c r="E3" s="48" t="s">
        <v>257</v>
      </c>
    </row>
    <row r="4" spans="1:5">
      <c r="A4" s="49">
        <v>44197</v>
      </c>
      <c r="B4" s="48" t="s">
        <v>258</v>
      </c>
      <c r="C4" s="50">
        <v>42</v>
      </c>
      <c r="D4" s="51">
        <v>1871100</v>
      </c>
      <c r="E4" s="52"/>
    </row>
    <row r="5" spans="1:5">
      <c r="A5" s="49">
        <v>44228</v>
      </c>
      <c r="B5" s="48" t="s">
        <v>259</v>
      </c>
      <c r="C5" s="50">
        <v>95</v>
      </c>
      <c r="D5" s="51">
        <v>5144250</v>
      </c>
      <c r="E5" s="52"/>
    </row>
    <row r="6" spans="1:5">
      <c r="A6" s="49">
        <v>44256</v>
      </c>
      <c r="B6" s="48" t="s">
        <v>260</v>
      </c>
      <c r="C6" s="50">
        <v>315</v>
      </c>
      <c r="D6" s="51">
        <v>15201900</v>
      </c>
      <c r="E6" s="52"/>
    </row>
    <row r="7" spans="1:5">
      <c r="A7" s="49">
        <v>44287</v>
      </c>
      <c r="B7" s="48" t="s">
        <v>259</v>
      </c>
      <c r="C7" s="50">
        <v>30</v>
      </c>
      <c r="D7" s="51">
        <v>1624500</v>
      </c>
      <c r="E7" s="52"/>
    </row>
    <row r="8" spans="1:5">
      <c r="A8" s="49">
        <v>44317</v>
      </c>
      <c r="B8" s="48" t="s">
        <v>261</v>
      </c>
      <c r="C8" s="50">
        <v>172</v>
      </c>
      <c r="D8" s="51">
        <v>8410800</v>
      </c>
      <c r="E8" s="52"/>
    </row>
    <row r="9" spans="1:5">
      <c r="A9" s="49">
        <v>44348</v>
      </c>
      <c r="B9" s="48" t="s">
        <v>262</v>
      </c>
      <c r="C9" s="50">
        <v>12</v>
      </c>
      <c r="D9" s="51">
        <v>601080</v>
      </c>
      <c r="E9" s="52"/>
    </row>
    <row r="10" spans="1:5">
      <c r="A10" s="49">
        <v>44378</v>
      </c>
      <c r="B10" s="48" t="s">
        <v>262</v>
      </c>
      <c r="C10" s="50">
        <v>6</v>
      </c>
      <c r="D10" s="51">
        <v>300540</v>
      </c>
      <c r="E10" s="52"/>
    </row>
    <row r="11" spans="1:5">
      <c r="A11" s="66" t="s">
        <v>263</v>
      </c>
      <c r="B11" s="67"/>
      <c r="C11" s="68"/>
      <c r="D11" s="51">
        <f>SUM(D4:D10)</f>
        <v>33154170</v>
      </c>
    </row>
  </sheetData>
  <mergeCells count="2">
    <mergeCell ref="A1:E1"/>
    <mergeCell ref="A11:C1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/>
  </sheetViews>
  <sheetFormatPr defaultRowHeight="17"/>
  <sheetData>
    <row r="1" spans="1:7" ht="25.5">
      <c r="A1" s="69" t="s">
        <v>264</v>
      </c>
      <c r="B1" s="69"/>
      <c r="C1" s="69"/>
      <c r="D1" s="69"/>
      <c r="E1" s="69"/>
      <c r="F1" s="69"/>
      <c r="G1" s="69"/>
    </row>
    <row r="2" spans="1:7">
      <c r="A2" s="15"/>
      <c r="B2" s="15"/>
      <c r="C2" s="15"/>
      <c r="D2" s="15"/>
      <c r="E2" s="15"/>
      <c r="F2" s="15"/>
      <c r="G2" s="53" t="s">
        <v>265</v>
      </c>
    </row>
    <row r="3" spans="1:7">
      <c r="A3" s="54" t="s">
        <v>266</v>
      </c>
      <c r="B3" s="54" t="s">
        <v>267</v>
      </c>
      <c r="C3" s="54" t="s">
        <v>268</v>
      </c>
      <c r="D3" s="54" t="s">
        <v>269</v>
      </c>
      <c r="E3" s="54" t="s">
        <v>270</v>
      </c>
      <c r="F3" s="54" t="s">
        <v>271</v>
      </c>
      <c r="G3" s="54" t="s">
        <v>272</v>
      </c>
    </row>
    <row r="4" spans="1:7">
      <c r="A4" s="9" t="s">
        <v>273</v>
      </c>
      <c r="B4" s="55">
        <v>21</v>
      </c>
      <c r="C4" s="55">
        <v>28</v>
      </c>
      <c r="D4" s="55">
        <v>19</v>
      </c>
      <c r="E4" s="55">
        <v>22</v>
      </c>
      <c r="F4" s="55">
        <v>30</v>
      </c>
      <c r="G4" s="55">
        <v>22</v>
      </c>
    </row>
    <row r="5" spans="1:7">
      <c r="A5" s="9" t="s">
        <v>274</v>
      </c>
      <c r="B5" s="55">
        <v>45</v>
      </c>
      <c r="C5" s="55">
        <v>29</v>
      </c>
      <c r="D5" s="55">
        <v>21</v>
      </c>
      <c r="E5" s="55">
        <v>48</v>
      </c>
      <c r="F5" s="55">
        <v>31</v>
      </c>
      <c r="G5" s="55">
        <v>22</v>
      </c>
    </row>
    <row r="6" spans="1:7">
      <c r="A6" s="9" t="s">
        <v>275</v>
      </c>
      <c r="B6" s="55">
        <v>35</v>
      </c>
      <c r="C6" s="55">
        <v>24</v>
      </c>
      <c r="D6" s="55">
        <v>17</v>
      </c>
      <c r="E6" s="55">
        <v>31</v>
      </c>
      <c r="F6" s="55">
        <v>31</v>
      </c>
      <c r="G6" s="55">
        <v>19</v>
      </c>
    </row>
    <row r="7" spans="1:7">
      <c r="A7" s="9" t="s">
        <v>276</v>
      </c>
      <c r="B7" s="55">
        <v>21</v>
      </c>
      <c r="C7" s="55">
        <v>26</v>
      </c>
      <c r="D7" s="55">
        <v>19</v>
      </c>
      <c r="E7" s="55">
        <v>23</v>
      </c>
      <c r="F7" s="55">
        <v>31</v>
      </c>
      <c r="G7" s="55">
        <v>26</v>
      </c>
    </row>
    <row r="8" spans="1:7">
      <c r="A8" s="9" t="s">
        <v>277</v>
      </c>
      <c r="B8" s="55">
        <v>31</v>
      </c>
      <c r="C8" s="55">
        <v>26</v>
      </c>
      <c r="D8" s="55">
        <v>35</v>
      </c>
      <c r="E8" s="55">
        <v>32</v>
      </c>
      <c r="F8" s="55">
        <v>28</v>
      </c>
      <c r="G8" s="55">
        <v>38</v>
      </c>
    </row>
    <row r="9" spans="1:7">
      <c r="A9" s="9" t="s">
        <v>278</v>
      </c>
      <c r="B9" s="55">
        <v>33</v>
      </c>
      <c r="C9" s="55">
        <v>29</v>
      </c>
      <c r="D9" s="55">
        <v>18</v>
      </c>
      <c r="E9" s="55">
        <v>36</v>
      </c>
      <c r="F9" s="55">
        <v>31</v>
      </c>
      <c r="G9" s="55">
        <v>19</v>
      </c>
    </row>
    <row r="10" spans="1:7">
      <c r="A10" s="9" t="s">
        <v>279</v>
      </c>
      <c r="B10" s="55">
        <v>38</v>
      </c>
      <c r="C10" s="55">
        <v>28</v>
      </c>
      <c r="D10" s="55">
        <v>20</v>
      </c>
      <c r="E10" s="55">
        <v>42</v>
      </c>
      <c r="F10" s="55">
        <v>35</v>
      </c>
      <c r="G10" s="55">
        <v>22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2020-08-03T05:10:46Z</dcterms:modified>
</cp:coreProperties>
</file>