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25600" windowHeight="12170" tabRatio="706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4" l="1"/>
  <c r="L21" i="4" s="1"/>
  <c r="J20" i="4"/>
  <c r="L20" i="4" s="1"/>
  <c r="J19" i="4"/>
  <c r="L19" i="4" s="1"/>
  <c r="J18" i="4"/>
  <c r="L18" i="4" s="1"/>
  <c r="J17" i="4"/>
  <c r="L17" i="4" s="1"/>
  <c r="J16" i="4"/>
  <c r="L16" i="4" s="1"/>
  <c r="J15" i="4"/>
  <c r="L15" i="4" s="1"/>
  <c r="G16" i="3"/>
  <c r="F1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G5" i="3"/>
  <c r="F5" i="3"/>
  <c r="G4" i="3"/>
  <c r="F4" i="3"/>
  <c r="F11" i="2"/>
  <c r="E11" i="2"/>
  <c r="D11" i="2"/>
  <c r="H10" i="2"/>
  <c r="G10" i="2"/>
  <c r="I10" i="2" s="1"/>
  <c r="H9" i="2"/>
  <c r="G9" i="2"/>
  <c r="I9" i="2" s="1"/>
  <c r="H8" i="2"/>
  <c r="G8" i="2"/>
  <c r="I8" i="2" s="1"/>
  <c r="I7" i="2"/>
  <c r="H7" i="2"/>
  <c r="G7" i="2"/>
  <c r="H6" i="2"/>
  <c r="G6" i="2"/>
  <c r="I6" i="2" s="1"/>
  <c r="H5" i="2"/>
  <c r="G5" i="2"/>
  <c r="I5" i="2" s="1"/>
  <c r="I4" i="2"/>
  <c r="H4" i="2"/>
  <c r="H11" i="2" s="1"/>
  <c r="G4" i="2"/>
  <c r="G11" i="2" s="1"/>
</calcChain>
</file>

<file path=xl/sharedStrings.xml><?xml version="1.0" encoding="utf-8"?>
<sst xmlns="http://schemas.openxmlformats.org/spreadsheetml/2006/main" count="253" uniqueCount="214">
  <si>
    <t>상공원예마을 작물현황</t>
    <phoneticPr fontId="1" type="noConversion"/>
  </si>
  <si>
    <t>부서별 비품관리</t>
    <phoneticPr fontId="5" type="noConversion"/>
  </si>
  <si>
    <t>부서</t>
    <phoneticPr fontId="5" type="noConversion"/>
  </si>
  <si>
    <t>비품</t>
    <phoneticPr fontId="5" type="noConversion"/>
  </si>
  <si>
    <t>지급일</t>
    <phoneticPr fontId="5" type="noConversion"/>
  </si>
  <si>
    <t>보유량</t>
    <phoneticPr fontId="5" type="noConversion"/>
  </si>
  <si>
    <t>요청량</t>
    <phoneticPr fontId="5" type="noConversion"/>
  </si>
  <si>
    <t>사용연수</t>
    <phoneticPr fontId="5" type="noConversion"/>
  </si>
  <si>
    <t>합계</t>
    <phoneticPr fontId="5" type="noConversion"/>
  </si>
  <si>
    <t>금액</t>
    <phoneticPr fontId="5" type="noConversion"/>
  </si>
  <si>
    <t>순위</t>
    <phoneticPr fontId="5" type="noConversion"/>
  </si>
  <si>
    <t>기획팀</t>
    <phoneticPr fontId="5" type="noConversion"/>
  </si>
  <si>
    <t>A</t>
    <phoneticPr fontId="5" type="noConversion"/>
  </si>
  <si>
    <t>관리팀</t>
    <phoneticPr fontId="5" type="noConversion"/>
  </si>
  <si>
    <t>B</t>
    <phoneticPr fontId="5" type="noConversion"/>
  </si>
  <si>
    <t>총무팀</t>
    <phoneticPr fontId="5" type="noConversion"/>
  </si>
  <si>
    <t>인사팀</t>
    <phoneticPr fontId="5" type="noConversion"/>
  </si>
  <si>
    <t>회계팀</t>
    <phoneticPr fontId="5" type="noConversion"/>
  </si>
  <si>
    <t>경영지원팀</t>
    <phoneticPr fontId="5" type="noConversion"/>
  </si>
  <si>
    <t>A</t>
    <phoneticPr fontId="5" type="noConversion"/>
  </si>
  <si>
    <t>감사팀</t>
    <phoneticPr fontId="5" type="noConversion"/>
  </si>
  <si>
    <t>C</t>
    <phoneticPr fontId="5" type="noConversion"/>
  </si>
  <si>
    <t>합계</t>
    <phoneticPr fontId="5" type="noConversion"/>
  </si>
  <si>
    <t>대한고등학교 중간고사 결과내역</t>
    <phoneticPr fontId="5" type="noConversion"/>
  </si>
  <si>
    <t>학년반</t>
    <phoneticPr fontId="5" type="noConversion"/>
  </si>
  <si>
    <t>이름</t>
    <phoneticPr fontId="5" type="noConversion"/>
  </si>
  <si>
    <t>국어</t>
    <phoneticPr fontId="5" type="noConversion"/>
  </si>
  <si>
    <t>수학</t>
    <phoneticPr fontId="5" type="noConversion"/>
  </si>
  <si>
    <t>영어</t>
    <phoneticPr fontId="5" type="noConversion"/>
  </si>
  <si>
    <t>총점</t>
    <phoneticPr fontId="5" type="noConversion"/>
  </si>
  <si>
    <t>평균</t>
    <phoneticPr fontId="5" type="noConversion"/>
  </si>
  <si>
    <t>03-01</t>
    <phoneticPr fontId="5" type="noConversion"/>
  </si>
  <si>
    <t>정윤미</t>
    <phoneticPr fontId="5" type="noConversion"/>
  </si>
  <si>
    <t>03-02</t>
    <phoneticPr fontId="5" type="noConversion"/>
  </si>
  <si>
    <t>김성수</t>
    <phoneticPr fontId="5" type="noConversion"/>
  </si>
  <si>
    <t>강영미</t>
    <phoneticPr fontId="5" type="noConversion"/>
  </si>
  <si>
    <t>03-03</t>
    <phoneticPr fontId="5" type="noConversion"/>
  </si>
  <si>
    <t>홍성태</t>
    <phoneticPr fontId="5" type="noConversion"/>
  </si>
  <si>
    <t>태안나</t>
    <phoneticPr fontId="5" type="noConversion"/>
  </si>
  <si>
    <t>소이연</t>
    <phoneticPr fontId="5" type="noConversion"/>
  </si>
  <si>
    <t>박상아</t>
    <phoneticPr fontId="5" type="noConversion"/>
  </si>
  <si>
    <t>경우석</t>
    <phoneticPr fontId="5" type="noConversion"/>
  </si>
  <si>
    <t>03-01</t>
    <phoneticPr fontId="1" type="noConversion"/>
  </si>
  <si>
    <t>박경아</t>
    <phoneticPr fontId="1" type="noConversion"/>
  </si>
  <si>
    <t>03-02</t>
    <phoneticPr fontId="1" type="noConversion"/>
  </si>
  <si>
    <t>이철수</t>
    <phoneticPr fontId="1" type="noConversion"/>
  </si>
  <si>
    <t>03-03</t>
    <phoneticPr fontId="1" type="noConversion"/>
  </si>
  <si>
    <t>김호경</t>
    <phoneticPr fontId="1" type="noConversion"/>
  </si>
  <si>
    <t>최강민</t>
    <phoneticPr fontId="1" type="noConversion"/>
  </si>
  <si>
    <t>03-02</t>
    <phoneticPr fontId="1" type="noConversion"/>
  </si>
  <si>
    <t>황주미</t>
    <phoneticPr fontId="1" type="noConversion"/>
  </si>
  <si>
    <t>[표1]</t>
    <phoneticPr fontId="5" type="noConversion"/>
  </si>
  <si>
    <t>1학기 국문학 성적</t>
    <phoneticPr fontId="5" type="noConversion"/>
  </si>
  <si>
    <t>[표2]</t>
    <phoneticPr fontId="5" type="noConversion"/>
  </si>
  <si>
    <t>컴퓨터 활용능력 연수 성적</t>
    <phoneticPr fontId="5" type="noConversion"/>
  </si>
  <si>
    <t>성  명</t>
    <phoneticPr fontId="5" type="noConversion"/>
  </si>
  <si>
    <t>성별</t>
    <phoneticPr fontId="5" type="noConversion"/>
  </si>
  <si>
    <t>성적</t>
    <phoneticPr fontId="5" type="noConversion"/>
  </si>
  <si>
    <t>순위</t>
    <phoneticPr fontId="5" type="noConversion"/>
  </si>
  <si>
    <t>연수번호</t>
    <phoneticPr fontId="5" type="noConversion"/>
  </si>
  <si>
    <t>성명</t>
    <phoneticPr fontId="5" type="noConversion"/>
  </si>
  <si>
    <t>컴일</t>
    <phoneticPr fontId="5" type="noConversion"/>
  </si>
  <si>
    <t>시트</t>
    <phoneticPr fontId="5" type="noConversion"/>
  </si>
  <si>
    <t>출석점수</t>
    <phoneticPr fontId="1" type="noConversion"/>
  </si>
  <si>
    <t>평가</t>
    <phoneticPr fontId="5" type="noConversion"/>
  </si>
  <si>
    <t>박도현</t>
    <phoneticPr fontId="5" type="noConversion"/>
  </si>
  <si>
    <t>남</t>
    <phoneticPr fontId="5" type="noConversion"/>
  </si>
  <si>
    <t>강구석</t>
    <phoneticPr fontId="5" type="noConversion"/>
  </si>
  <si>
    <t>이성숙</t>
    <phoneticPr fontId="5" type="noConversion"/>
  </si>
  <si>
    <t>여</t>
    <phoneticPr fontId="5" type="noConversion"/>
  </si>
  <si>
    <t>이지나</t>
    <phoneticPr fontId="5" type="noConversion"/>
  </si>
  <si>
    <t>동봉철</t>
    <phoneticPr fontId="5" type="noConversion"/>
  </si>
  <si>
    <t>남</t>
    <phoneticPr fontId="5" type="noConversion"/>
  </si>
  <si>
    <t>남인성</t>
    <phoneticPr fontId="5" type="noConversion"/>
  </si>
  <si>
    <t>신돌석</t>
    <phoneticPr fontId="5" type="noConversion"/>
  </si>
  <si>
    <t>오지혜</t>
    <phoneticPr fontId="5" type="noConversion"/>
  </si>
  <si>
    <t>성문희</t>
    <phoneticPr fontId="5" type="noConversion"/>
  </si>
  <si>
    <t>여</t>
    <phoneticPr fontId="5" type="noConversion"/>
  </si>
  <si>
    <t>류민철</t>
    <phoneticPr fontId="5" type="noConversion"/>
  </si>
  <si>
    <t>박남호</t>
    <phoneticPr fontId="5" type="noConversion"/>
  </si>
  <si>
    <t>남</t>
    <phoneticPr fontId="5" type="noConversion"/>
  </si>
  <si>
    <t>김동석</t>
    <phoneticPr fontId="5" type="noConversion"/>
  </si>
  <si>
    <t>유지혜</t>
    <phoneticPr fontId="5" type="noConversion"/>
  </si>
  <si>
    <t>사인구</t>
    <phoneticPr fontId="5" type="noConversion"/>
  </si>
  <si>
    <t>김미란</t>
    <phoneticPr fontId="5" type="noConversion"/>
  </si>
  <si>
    <t>여</t>
    <phoneticPr fontId="5" type="noConversion"/>
  </si>
  <si>
    <t>푸영아</t>
    <phoneticPr fontId="5" type="noConversion"/>
  </si>
  <si>
    <t>추태란</t>
    <phoneticPr fontId="5" type="noConversion"/>
  </si>
  <si>
    <t>한남석</t>
    <phoneticPr fontId="5" type="noConversion"/>
  </si>
  <si>
    <t>[표3]</t>
    <phoneticPr fontId="5" type="noConversion"/>
  </si>
  <si>
    <t>상공주식회사 동아리 모임</t>
    <phoneticPr fontId="5" type="noConversion"/>
  </si>
  <si>
    <t>[표4]</t>
    <phoneticPr fontId="5" type="noConversion"/>
  </si>
  <si>
    <t>상공 쇼핑몰 수익 계산</t>
    <phoneticPr fontId="5" type="noConversion"/>
  </si>
  <si>
    <t>성명</t>
    <phoneticPr fontId="5" type="noConversion"/>
  </si>
  <si>
    <t>담당부서</t>
    <phoneticPr fontId="5" type="noConversion"/>
  </si>
  <si>
    <t>탁구</t>
    <phoneticPr fontId="5" type="noConversion"/>
  </si>
  <si>
    <t>수영</t>
    <phoneticPr fontId="5" type="noConversion"/>
  </si>
  <si>
    <t>골프</t>
    <phoneticPr fontId="5" type="noConversion"/>
  </si>
  <si>
    <t>제품명</t>
    <phoneticPr fontId="5" type="noConversion"/>
  </si>
  <si>
    <t>할인품목</t>
    <phoneticPr fontId="5" type="noConversion"/>
  </si>
  <si>
    <t>단가</t>
    <phoneticPr fontId="5" type="noConversion"/>
  </si>
  <si>
    <t>생산원가</t>
    <phoneticPr fontId="5" type="noConversion"/>
  </si>
  <si>
    <t>판매량</t>
    <phoneticPr fontId="5" type="noConversion"/>
  </si>
  <si>
    <t>수익금</t>
    <phoneticPr fontId="5" type="noConversion"/>
  </si>
  <si>
    <t>이지환</t>
    <phoneticPr fontId="5" type="noConversion"/>
  </si>
  <si>
    <t>총무부</t>
    <phoneticPr fontId="5" type="noConversion"/>
  </si>
  <si>
    <t>○</t>
    <phoneticPr fontId="5" type="noConversion"/>
  </si>
  <si>
    <t>시계</t>
    <phoneticPr fontId="5" type="noConversion"/>
  </si>
  <si>
    <t>유정태</t>
    <phoneticPr fontId="5" type="noConversion"/>
  </si>
  <si>
    <t>총무부</t>
    <phoneticPr fontId="5" type="noConversion"/>
  </si>
  <si>
    <t>○</t>
    <phoneticPr fontId="5" type="noConversion"/>
  </si>
  <si>
    <t>장지갑</t>
    <phoneticPr fontId="5" type="noConversion"/>
  </si>
  <si>
    <t>할인</t>
    <phoneticPr fontId="5" type="noConversion"/>
  </si>
  <si>
    <t>안정민</t>
    <phoneticPr fontId="5" type="noConversion"/>
  </si>
  <si>
    <t>기획부</t>
    <phoneticPr fontId="5" type="noConversion"/>
  </si>
  <si>
    <t>커플링</t>
    <phoneticPr fontId="5" type="noConversion"/>
  </si>
  <si>
    <t>남도지</t>
    <phoneticPr fontId="5" type="noConversion"/>
  </si>
  <si>
    <t>영업부</t>
    <phoneticPr fontId="5" type="noConversion"/>
  </si>
  <si>
    <t>목걸이</t>
    <phoneticPr fontId="5" type="noConversion"/>
  </si>
  <si>
    <t>강수원</t>
    <phoneticPr fontId="5" type="noConversion"/>
  </si>
  <si>
    <t>핸드백</t>
    <phoneticPr fontId="5" type="noConversion"/>
  </si>
  <si>
    <t>도연국</t>
    <phoneticPr fontId="5" type="noConversion"/>
  </si>
  <si>
    <t>기획부</t>
    <phoneticPr fontId="5" type="noConversion"/>
  </si>
  <si>
    <t>○</t>
    <phoneticPr fontId="5" type="noConversion"/>
  </si>
  <si>
    <t>구두</t>
    <phoneticPr fontId="5" type="noConversion"/>
  </si>
  <si>
    <t>할인</t>
    <phoneticPr fontId="5" type="noConversion"/>
  </si>
  <si>
    <t>최덕규</t>
    <phoneticPr fontId="5" type="noConversion"/>
  </si>
  <si>
    <t>귀걸이</t>
    <phoneticPr fontId="5" type="noConversion"/>
  </si>
  <si>
    <t>사원정</t>
    <phoneticPr fontId="5" type="noConversion"/>
  </si>
  <si>
    <t>할인 품목이 아니면서 판매량 40 이상 제품 수익금평균</t>
    <phoneticPr fontId="5" type="noConversion"/>
  </si>
  <si>
    <t>수영 동아리 총무부 인원수</t>
    <phoneticPr fontId="5" type="noConversion"/>
  </si>
  <si>
    <t>[표5]</t>
    <phoneticPr fontId="5" type="noConversion"/>
  </si>
  <si>
    <t>상공학원 수강료</t>
    <phoneticPr fontId="5" type="noConversion"/>
  </si>
  <si>
    <t>수강과목별 할인율</t>
    <phoneticPr fontId="5" type="noConversion"/>
  </si>
  <si>
    <t>수강과목수</t>
    <phoneticPr fontId="5" type="noConversion"/>
  </si>
  <si>
    <t>수강료</t>
    <phoneticPr fontId="5" type="noConversion"/>
  </si>
  <si>
    <t>수강과목수</t>
    <phoneticPr fontId="5" type="noConversion"/>
  </si>
  <si>
    <t>한가람-4</t>
    <phoneticPr fontId="5" type="noConversion"/>
  </si>
  <si>
    <t>할인율</t>
    <phoneticPr fontId="5" type="noConversion"/>
  </si>
  <si>
    <t>김은철-2</t>
    <phoneticPr fontId="5" type="noConversion"/>
  </si>
  <si>
    <t>고사리-1</t>
    <phoneticPr fontId="5" type="noConversion"/>
  </si>
  <si>
    <t>박은별-1</t>
    <phoneticPr fontId="5" type="noConversion"/>
  </si>
  <si>
    <t>성준서-3</t>
    <phoneticPr fontId="5" type="noConversion"/>
  </si>
  <si>
    <t>이성연-4</t>
    <phoneticPr fontId="5" type="noConversion"/>
  </si>
  <si>
    <t>박한나-2</t>
    <phoneticPr fontId="5" type="noConversion"/>
  </si>
  <si>
    <t>이미리-2</t>
    <phoneticPr fontId="5" type="noConversion"/>
  </si>
  <si>
    <t>영업소별 자동차 재고현황</t>
    <phoneticPr fontId="5" type="noConversion"/>
  </si>
  <si>
    <t>영업소코드</t>
    <phoneticPr fontId="5" type="noConversion"/>
  </si>
  <si>
    <t>영업소명</t>
    <phoneticPr fontId="5" type="noConversion"/>
  </si>
  <si>
    <t>입고량</t>
    <phoneticPr fontId="5" type="noConversion"/>
  </si>
  <si>
    <t>판매량</t>
    <phoneticPr fontId="5" type="noConversion"/>
  </si>
  <si>
    <t>재고량</t>
    <phoneticPr fontId="5" type="noConversion"/>
  </si>
  <si>
    <t>재고율</t>
    <phoneticPr fontId="5" type="noConversion"/>
  </si>
  <si>
    <t>SE-001</t>
    <phoneticPr fontId="5" type="noConversion"/>
  </si>
  <si>
    <t>서울</t>
    <phoneticPr fontId="5" type="noConversion"/>
  </si>
  <si>
    <t>BU-002</t>
    <phoneticPr fontId="5" type="noConversion"/>
  </si>
  <si>
    <t>부산</t>
    <phoneticPr fontId="5" type="noConversion"/>
  </si>
  <si>
    <t>DA-003</t>
    <phoneticPr fontId="5" type="noConversion"/>
  </si>
  <si>
    <t>대구</t>
    <phoneticPr fontId="5" type="noConversion"/>
  </si>
  <si>
    <t>GW-004</t>
    <phoneticPr fontId="5" type="noConversion"/>
  </si>
  <si>
    <t>광주</t>
    <phoneticPr fontId="5" type="noConversion"/>
  </si>
  <si>
    <t>TA-005</t>
    <phoneticPr fontId="5" type="noConversion"/>
  </si>
  <si>
    <t>대전</t>
    <phoneticPr fontId="5" type="noConversion"/>
  </si>
  <si>
    <t>부산</t>
    <phoneticPr fontId="5" type="noConversion"/>
  </si>
  <si>
    <t>DA-003</t>
    <phoneticPr fontId="5" type="noConversion"/>
  </si>
  <si>
    <t>SE-001</t>
    <phoneticPr fontId="5" type="noConversion"/>
  </si>
  <si>
    <t>서울</t>
    <phoneticPr fontId="5" type="noConversion"/>
  </si>
  <si>
    <t>[표1] 1월 판매내역</t>
    <phoneticPr fontId="5" type="noConversion"/>
  </si>
  <si>
    <t>[표2] 2월 판매내역</t>
    <phoneticPr fontId="5" type="noConversion"/>
  </si>
  <si>
    <t>제품명</t>
    <phoneticPr fontId="5" type="noConversion"/>
  </si>
  <si>
    <t>판매수량</t>
    <phoneticPr fontId="5" type="noConversion"/>
  </si>
  <si>
    <t>판매금액</t>
    <phoneticPr fontId="5" type="noConversion"/>
  </si>
  <si>
    <t>판매수량</t>
    <phoneticPr fontId="5" type="noConversion"/>
  </si>
  <si>
    <t>자전거</t>
  </si>
  <si>
    <t>유아전동차</t>
  </si>
  <si>
    <t>씽씽카</t>
  </si>
  <si>
    <t>킥보드</t>
    <phoneticPr fontId="1" type="noConversion"/>
  </si>
  <si>
    <t>킥보드</t>
    <phoneticPr fontId="1" type="noConversion"/>
  </si>
  <si>
    <t>붕붕카</t>
  </si>
  <si>
    <t>[표3] 3월 판매내역</t>
    <phoneticPr fontId="5" type="noConversion"/>
  </si>
  <si>
    <t>[표4] 1분기 판매내역</t>
    <phoneticPr fontId="5" type="noConversion"/>
  </si>
  <si>
    <t>제품명</t>
    <phoneticPr fontId="5" type="noConversion"/>
  </si>
  <si>
    <t>판매수량</t>
  </si>
  <si>
    <t>판매금액</t>
  </si>
  <si>
    <t>스카이콩콩</t>
  </si>
  <si>
    <t>인라인</t>
  </si>
  <si>
    <t>상공 커피전문점 지출명세서</t>
    <phoneticPr fontId="5" type="noConversion"/>
  </si>
  <si>
    <t>지출항목</t>
    <phoneticPr fontId="5" type="noConversion"/>
  </si>
  <si>
    <t>1분기</t>
    <phoneticPr fontId="5" type="noConversion"/>
  </si>
  <si>
    <r>
      <t>2분기</t>
    </r>
    <r>
      <rPr>
        <sz val="10"/>
        <rFont val="돋움"/>
        <family val="3"/>
        <charset val="129"/>
      </rPr>
      <t/>
    </r>
  </si>
  <si>
    <r>
      <t>3분기</t>
    </r>
    <r>
      <rPr>
        <sz val="10"/>
        <rFont val="돋움"/>
        <family val="3"/>
        <charset val="129"/>
      </rPr>
      <t/>
    </r>
  </si>
  <si>
    <r>
      <t>4분기</t>
    </r>
    <r>
      <rPr>
        <sz val="10"/>
        <rFont val="돋움"/>
        <family val="3"/>
        <charset val="129"/>
      </rPr>
      <t/>
    </r>
  </si>
  <si>
    <t>합계</t>
    <phoneticPr fontId="5" type="noConversion"/>
  </si>
  <si>
    <t>구성비</t>
    <phoneticPr fontId="5" type="noConversion"/>
  </si>
  <si>
    <t>급료</t>
    <phoneticPr fontId="5" type="noConversion"/>
  </si>
  <si>
    <t>임대료</t>
    <phoneticPr fontId="5" type="noConversion"/>
  </si>
  <si>
    <t>광고료</t>
    <phoneticPr fontId="5" type="noConversion"/>
  </si>
  <si>
    <t>세제</t>
    <phoneticPr fontId="5" type="noConversion"/>
  </si>
  <si>
    <t>제과류</t>
    <phoneticPr fontId="5" type="noConversion"/>
  </si>
  <si>
    <t>유제품</t>
    <phoneticPr fontId="5" type="noConversion"/>
  </si>
  <si>
    <t>커피</t>
    <phoneticPr fontId="5" type="noConversion"/>
  </si>
  <si>
    <t>설탕</t>
    <phoneticPr fontId="5" type="noConversion"/>
  </si>
  <si>
    <t>평균</t>
    <phoneticPr fontId="1" type="noConversion"/>
  </si>
  <si>
    <t>도시별 생계비(월)</t>
    <phoneticPr fontId="5" type="noConversion"/>
  </si>
  <si>
    <t>분류</t>
    <phoneticPr fontId="5" type="noConversion"/>
  </si>
  <si>
    <t>서울</t>
    <phoneticPr fontId="5" type="noConversion"/>
  </si>
  <si>
    <t>동경</t>
    <phoneticPr fontId="5" type="noConversion"/>
  </si>
  <si>
    <t>뉴욕</t>
    <phoneticPr fontId="5" type="noConversion"/>
  </si>
  <si>
    <t>주거비</t>
    <phoneticPr fontId="5" type="noConversion"/>
  </si>
  <si>
    <t>식비</t>
    <phoneticPr fontId="5" type="noConversion"/>
  </si>
  <si>
    <t>교통비</t>
    <phoneticPr fontId="5" type="noConversion"/>
  </si>
  <si>
    <t>피복비</t>
    <phoneticPr fontId="5" type="noConversion"/>
  </si>
  <si>
    <t>문화비</t>
    <phoneticPr fontId="5" type="noConversion"/>
  </si>
  <si>
    <t>교육비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</si>
</sst>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_ "/>
    <numFmt numFmtId="177" formatCode="0.0%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/>
    <xf numFmtId="0" fontId="8" fillId="0" borderId="0"/>
  </cellStyleXfs>
  <cellXfs count="51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41" fontId="4" fillId="0" borderId="0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3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vertical="center"/>
    </xf>
    <xf numFmtId="41" fontId="3" fillId="0" borderId="1" xfId="1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41" fontId="4" fillId="0" borderId="0" xfId="1" applyFont="1" applyAlignment="1">
      <alignment vertical="center"/>
    </xf>
    <xf numFmtId="41" fontId="4" fillId="0" borderId="1" xfId="1" applyFont="1" applyBorder="1" applyAlignment="1">
      <alignment horizontal="center" vertical="center"/>
    </xf>
    <xf numFmtId="41" fontId="4" fillId="0" borderId="1" xfId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1" fontId="4" fillId="0" borderId="1" xfId="1" applyNumberFormat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7" fontId="4" fillId="0" borderId="1" xfId="2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5">
    <cellStyle name="백분율" xfId="2" builtinId="5"/>
    <cellStyle name="쉼표 [0]" xfId="1" builtinId="6"/>
    <cellStyle name="표준" xfId="0" builtinId="0"/>
    <cellStyle name="표준_기본작업-2" xfId="4"/>
    <cellStyle name="표준_기본작업-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서울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주거비</c:v>
                </c:pt>
                <c:pt idx="1">
                  <c:v>식비</c:v>
                </c:pt>
                <c:pt idx="2">
                  <c:v>교통비</c:v>
                </c:pt>
                <c:pt idx="3">
                  <c:v>피복비</c:v>
                </c:pt>
                <c:pt idx="4">
                  <c:v>문화비</c:v>
                </c:pt>
                <c:pt idx="5">
                  <c:v>교육비</c:v>
                </c:pt>
              </c:strCache>
            </c:strRef>
          </c:cat>
          <c:val>
            <c:numRef>
              <c:f>차트작업!$B$4:$B$9</c:f>
              <c:numCache>
                <c:formatCode>_(* #,##0_);_(* \(#,##0\);_(* "-"_);_(@_)</c:formatCode>
                <c:ptCount val="6"/>
                <c:pt idx="0">
                  <c:v>524090</c:v>
                </c:pt>
                <c:pt idx="1">
                  <c:v>612600</c:v>
                </c:pt>
                <c:pt idx="2">
                  <c:v>270000</c:v>
                </c:pt>
                <c:pt idx="3">
                  <c:v>253600</c:v>
                </c:pt>
                <c:pt idx="4">
                  <c:v>294600</c:v>
                </c:pt>
                <c:pt idx="5">
                  <c:v>617600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CE-4DA6-A305-FB8D2995FC74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동경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주거비</c:v>
                </c:pt>
                <c:pt idx="1">
                  <c:v>식비</c:v>
                </c:pt>
                <c:pt idx="2">
                  <c:v>교통비</c:v>
                </c:pt>
                <c:pt idx="3">
                  <c:v>피복비</c:v>
                </c:pt>
                <c:pt idx="4">
                  <c:v>문화비</c:v>
                </c:pt>
                <c:pt idx="5">
                  <c:v>교육비</c:v>
                </c:pt>
              </c:strCache>
            </c:strRef>
          </c:cat>
          <c:val>
            <c:numRef>
              <c:f>차트작업!$C$4:$C$9</c:f>
              <c:numCache>
                <c:formatCode>_(* #,##0_);_(* \(#,##0\);_(* "-"_);_(@_)</c:formatCode>
                <c:ptCount val="6"/>
                <c:pt idx="0">
                  <c:v>732600</c:v>
                </c:pt>
                <c:pt idx="1">
                  <c:v>736000</c:v>
                </c:pt>
                <c:pt idx="2">
                  <c:v>225000</c:v>
                </c:pt>
                <c:pt idx="3">
                  <c:v>250000</c:v>
                </c:pt>
                <c:pt idx="4">
                  <c:v>312360</c:v>
                </c:pt>
                <c:pt idx="5">
                  <c:v>560000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CE-4DA6-A305-FB8D2995FC74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뉴욕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주거비</c:v>
                </c:pt>
                <c:pt idx="1">
                  <c:v>식비</c:v>
                </c:pt>
                <c:pt idx="2">
                  <c:v>교통비</c:v>
                </c:pt>
                <c:pt idx="3">
                  <c:v>피복비</c:v>
                </c:pt>
                <c:pt idx="4">
                  <c:v>문화비</c:v>
                </c:pt>
                <c:pt idx="5">
                  <c:v>교육비</c:v>
                </c:pt>
              </c:strCache>
            </c:strRef>
          </c:cat>
          <c:val>
            <c:numRef>
              <c:f>차트작업!$D$4:$D$9</c:f>
              <c:numCache>
                <c:formatCode>_(* #,##0_);_(* \(#,##0\);_(* "-"_);_(@_)</c:formatCode>
                <c:ptCount val="6"/>
                <c:pt idx="0">
                  <c:v>843800</c:v>
                </c:pt>
                <c:pt idx="1">
                  <c:v>637000</c:v>
                </c:pt>
                <c:pt idx="2">
                  <c:v>350000</c:v>
                </c:pt>
                <c:pt idx="3">
                  <c:v>330700</c:v>
                </c:pt>
                <c:pt idx="4">
                  <c:v>412500</c:v>
                </c:pt>
                <c:pt idx="5">
                  <c:v>423000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CE-4DA6-A305-FB8D2995FC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02092304"/>
        <c:axId val="1702086896"/>
      </c:barChart>
      <c:catAx>
        <c:axId val="1702092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02086896"/>
        <c:crosses val="autoZero"/>
        <c:auto val="1"/>
        <c:lblAlgn val="ctr"/>
        <c:lblOffset val="100"/>
        <c:noMultiLvlLbl val="0"/>
      </c:catAx>
      <c:valAx>
        <c:axId val="170208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02092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10</xdr:col>
      <xdr:colOff>0</xdr:colOff>
      <xdr:row>29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/>
  </sheetViews>
  <sheetFormatPr defaultRowHeight="17"/>
  <cols>
    <col min="1" max="1" width="13.75" customWidth="1"/>
    <col min="3" max="3" width="14.83203125" customWidth="1"/>
  </cols>
  <sheetData>
    <row r="1" spans="1:9">
      <c r="A1" s="2" t="s">
        <v>1</v>
      </c>
      <c r="B1" s="2"/>
      <c r="C1" s="2"/>
      <c r="D1" s="2"/>
      <c r="E1" s="2"/>
      <c r="F1" s="2"/>
      <c r="G1" s="2"/>
      <c r="H1" s="2"/>
      <c r="I1" s="2"/>
    </row>
    <row r="2" spans="1:9">
      <c r="A2" s="2"/>
      <c r="B2" s="2"/>
      <c r="C2" s="2"/>
      <c r="D2" s="2"/>
      <c r="E2" s="2"/>
      <c r="F2" s="2"/>
      <c r="G2" s="2"/>
      <c r="H2" s="2"/>
      <c r="I2" s="2"/>
    </row>
    <row r="3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pans="1:9">
      <c r="A4" s="3" t="s">
        <v>11</v>
      </c>
      <c r="B4" s="3" t="s">
        <v>12</v>
      </c>
      <c r="C4" s="4">
        <v>42955</v>
      </c>
      <c r="D4" s="3">
        <v>25</v>
      </c>
      <c r="E4" s="3">
        <v>5</v>
      </c>
      <c r="F4" s="3">
        <v>5</v>
      </c>
      <c r="G4" s="3">
        <f t="shared" ref="G4:G10" si="0">D4+E4</f>
        <v>30</v>
      </c>
      <c r="H4" s="5">
        <f t="shared" ref="H4:H10" si="1">IF(B4="B",E4*2000,IF(B4="A",E4*1000,E4*3000))</f>
        <v>5000</v>
      </c>
      <c r="I4" s="3">
        <f>RANK(G4,$G$4:$G$10)</f>
        <v>6</v>
      </c>
    </row>
    <row r="5" spans="1:9">
      <c r="A5" s="3" t="s">
        <v>13</v>
      </c>
      <c r="B5" s="3" t="s">
        <v>14</v>
      </c>
      <c r="C5" s="4">
        <v>41111</v>
      </c>
      <c r="D5" s="3">
        <v>15</v>
      </c>
      <c r="E5" s="3">
        <v>20</v>
      </c>
      <c r="F5" s="3">
        <v>3</v>
      </c>
      <c r="G5" s="3">
        <f t="shared" si="0"/>
        <v>35</v>
      </c>
      <c r="H5" s="5">
        <f t="shared" si="1"/>
        <v>40000</v>
      </c>
      <c r="I5" s="3">
        <f t="shared" ref="I5:I10" si="2">RANK(G5,$G$4:$G$10)</f>
        <v>4</v>
      </c>
    </row>
    <row r="6" spans="1:9">
      <c r="A6" s="3" t="s">
        <v>15</v>
      </c>
      <c r="B6" s="3" t="s">
        <v>14</v>
      </c>
      <c r="C6" s="4">
        <v>41518</v>
      </c>
      <c r="D6" s="3">
        <v>32</v>
      </c>
      <c r="E6" s="3">
        <v>9</v>
      </c>
      <c r="F6" s="3">
        <v>2</v>
      </c>
      <c r="G6" s="3">
        <f t="shared" si="0"/>
        <v>41</v>
      </c>
      <c r="H6" s="5">
        <f t="shared" si="1"/>
        <v>18000</v>
      </c>
      <c r="I6" s="3">
        <f t="shared" si="2"/>
        <v>3</v>
      </c>
    </row>
    <row r="7" spans="1:9">
      <c r="A7" s="3" t="s">
        <v>16</v>
      </c>
      <c r="B7" s="3" t="s">
        <v>12</v>
      </c>
      <c r="C7" s="4">
        <v>42248</v>
      </c>
      <c r="D7" s="3">
        <v>22</v>
      </c>
      <c r="E7" s="3">
        <v>25</v>
      </c>
      <c r="F7" s="3">
        <v>3</v>
      </c>
      <c r="G7" s="3">
        <f t="shared" si="0"/>
        <v>47</v>
      </c>
      <c r="H7" s="5">
        <f t="shared" si="1"/>
        <v>25000</v>
      </c>
      <c r="I7" s="3">
        <f t="shared" si="2"/>
        <v>1</v>
      </c>
    </row>
    <row r="8" spans="1:9">
      <c r="A8" s="3" t="s">
        <v>17</v>
      </c>
      <c r="B8" s="3" t="s">
        <v>14</v>
      </c>
      <c r="C8" s="4">
        <v>41884</v>
      </c>
      <c r="D8" s="3">
        <v>18</v>
      </c>
      <c r="E8" s="3">
        <v>5</v>
      </c>
      <c r="F8" s="3">
        <v>2</v>
      </c>
      <c r="G8" s="3">
        <f t="shared" si="0"/>
        <v>23</v>
      </c>
      <c r="H8" s="5">
        <f t="shared" si="1"/>
        <v>10000</v>
      </c>
      <c r="I8" s="3">
        <f t="shared" si="2"/>
        <v>7</v>
      </c>
    </row>
    <row r="9" spans="1:9">
      <c r="A9" s="3" t="s">
        <v>18</v>
      </c>
      <c r="B9" s="3" t="s">
        <v>19</v>
      </c>
      <c r="C9" s="4">
        <v>40604</v>
      </c>
      <c r="D9" s="3">
        <v>15</v>
      </c>
      <c r="E9" s="3">
        <v>18</v>
      </c>
      <c r="F9" s="3">
        <v>4</v>
      </c>
      <c r="G9" s="3">
        <f t="shared" si="0"/>
        <v>33</v>
      </c>
      <c r="H9" s="5">
        <f t="shared" si="1"/>
        <v>18000</v>
      </c>
      <c r="I9" s="3">
        <f t="shared" si="2"/>
        <v>5</v>
      </c>
    </row>
    <row r="10" spans="1:9">
      <c r="A10" s="3" t="s">
        <v>20</v>
      </c>
      <c r="B10" s="3" t="s">
        <v>21</v>
      </c>
      <c r="C10" s="4">
        <v>42410</v>
      </c>
      <c r="D10" s="3">
        <v>25</v>
      </c>
      <c r="E10" s="3">
        <v>19</v>
      </c>
      <c r="F10" s="3">
        <v>3</v>
      </c>
      <c r="G10" s="3">
        <f t="shared" si="0"/>
        <v>44</v>
      </c>
      <c r="H10" s="5">
        <f t="shared" si="1"/>
        <v>57000</v>
      </c>
      <c r="I10" s="3">
        <f t="shared" si="2"/>
        <v>2</v>
      </c>
    </row>
    <row r="11" spans="1:9">
      <c r="A11" s="3" t="s">
        <v>22</v>
      </c>
      <c r="B11" s="3"/>
      <c r="C11" s="3"/>
      <c r="D11" s="3">
        <f>SUM(D4:D10)</f>
        <v>152</v>
      </c>
      <c r="E11" s="3">
        <f>SUM(E4:E10)</f>
        <v>101</v>
      </c>
      <c r="F11" s="3">
        <f>SUM(F4:F10)</f>
        <v>22</v>
      </c>
      <c r="G11" s="3">
        <f>SUM(G4:G10)</f>
        <v>253</v>
      </c>
      <c r="H11" s="5">
        <f>SUM(H4:H10)</f>
        <v>173000</v>
      </c>
      <c r="I11" s="3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/>
  </sheetViews>
  <sheetFormatPr defaultRowHeight="17"/>
  <cols>
    <col min="1" max="7" width="9.4140625" customWidth="1"/>
  </cols>
  <sheetData>
    <row r="1" spans="1:7">
      <c r="A1" s="41" t="s">
        <v>23</v>
      </c>
      <c r="B1" s="41"/>
      <c r="C1" s="41"/>
      <c r="D1" s="41"/>
      <c r="E1" s="41"/>
      <c r="F1" s="41"/>
      <c r="G1" s="41"/>
    </row>
    <row r="2" spans="1:7">
      <c r="A2" s="6"/>
      <c r="B2" s="6"/>
      <c r="C2" s="6"/>
      <c r="D2" s="6"/>
      <c r="E2" s="6"/>
      <c r="F2" s="6"/>
      <c r="G2" s="6"/>
    </row>
    <row r="3" spans="1:7">
      <c r="A3" s="7" t="s">
        <v>24</v>
      </c>
      <c r="B3" s="7" t="s">
        <v>25</v>
      </c>
      <c r="C3" s="7" t="s">
        <v>26</v>
      </c>
      <c r="D3" s="7" t="s">
        <v>27</v>
      </c>
      <c r="E3" s="7" t="s">
        <v>28</v>
      </c>
      <c r="F3" s="7" t="s">
        <v>29</v>
      </c>
      <c r="G3" s="7" t="s">
        <v>30</v>
      </c>
    </row>
    <row r="4" spans="1:7">
      <c r="A4" s="8" t="s">
        <v>31</v>
      </c>
      <c r="B4" s="7" t="s">
        <v>32</v>
      </c>
      <c r="C4" s="9">
        <v>60</v>
      </c>
      <c r="D4" s="9">
        <v>75</v>
      </c>
      <c r="E4" s="9">
        <v>89</v>
      </c>
      <c r="F4" s="9">
        <f>SUM(C4:E4)</f>
        <v>224</v>
      </c>
      <c r="G4" s="10">
        <f>AVERAGE(C4:E4)</f>
        <v>74.666666666666671</v>
      </c>
    </row>
    <row r="5" spans="1:7">
      <c r="A5" s="8" t="s">
        <v>33</v>
      </c>
      <c r="B5" s="7" t="s">
        <v>34</v>
      </c>
      <c r="C5" s="9">
        <v>64</v>
      </c>
      <c r="D5" s="9">
        <v>63</v>
      </c>
      <c r="E5" s="9">
        <v>73</v>
      </c>
      <c r="F5" s="9">
        <f t="shared" ref="F5:F16" si="0">SUM(C5:E5)</f>
        <v>200</v>
      </c>
      <c r="G5" s="10">
        <f t="shared" ref="G5:G16" si="1">AVERAGE(C5:E5)</f>
        <v>66.666666666666671</v>
      </c>
    </row>
    <row r="6" spans="1:7">
      <c r="A6" s="8" t="s">
        <v>31</v>
      </c>
      <c r="B6" s="7" t="s">
        <v>35</v>
      </c>
      <c r="C6" s="9">
        <v>88</v>
      </c>
      <c r="D6" s="9">
        <v>65</v>
      </c>
      <c r="E6" s="9">
        <v>76</v>
      </c>
      <c r="F6" s="9">
        <f t="shared" si="0"/>
        <v>229</v>
      </c>
      <c r="G6" s="10">
        <f t="shared" si="1"/>
        <v>76.333333333333329</v>
      </c>
    </row>
    <row r="7" spans="1:7">
      <c r="A7" s="8" t="s">
        <v>36</v>
      </c>
      <c r="B7" s="7" t="s">
        <v>37</v>
      </c>
      <c r="C7" s="9">
        <v>96</v>
      </c>
      <c r="D7" s="9">
        <v>76</v>
      </c>
      <c r="E7" s="9">
        <v>85</v>
      </c>
      <c r="F7" s="9">
        <f t="shared" si="0"/>
        <v>257</v>
      </c>
      <c r="G7" s="10">
        <f t="shared" si="1"/>
        <v>85.666666666666671</v>
      </c>
    </row>
    <row r="8" spans="1:7">
      <c r="A8" s="8" t="s">
        <v>33</v>
      </c>
      <c r="B8" s="7" t="s">
        <v>38</v>
      </c>
      <c r="C8" s="9">
        <v>89</v>
      </c>
      <c r="D8" s="9">
        <v>84</v>
      </c>
      <c r="E8" s="9">
        <v>93</v>
      </c>
      <c r="F8" s="9">
        <f t="shared" si="0"/>
        <v>266</v>
      </c>
      <c r="G8" s="10">
        <f t="shared" si="1"/>
        <v>88.666666666666671</v>
      </c>
    </row>
    <row r="9" spans="1:7">
      <c r="A9" s="8" t="s">
        <v>36</v>
      </c>
      <c r="B9" s="7" t="s">
        <v>39</v>
      </c>
      <c r="C9" s="9">
        <v>67</v>
      </c>
      <c r="D9" s="9">
        <v>66</v>
      </c>
      <c r="E9" s="9">
        <v>68</v>
      </c>
      <c r="F9" s="9">
        <f t="shared" si="0"/>
        <v>201</v>
      </c>
      <c r="G9" s="10">
        <f t="shared" si="1"/>
        <v>67</v>
      </c>
    </row>
    <row r="10" spans="1:7">
      <c r="A10" s="8" t="s">
        <v>31</v>
      </c>
      <c r="B10" s="7" t="s">
        <v>40</v>
      </c>
      <c r="C10" s="9">
        <v>89</v>
      </c>
      <c r="D10" s="9">
        <v>95</v>
      </c>
      <c r="E10" s="9">
        <v>81</v>
      </c>
      <c r="F10" s="9">
        <f t="shared" si="0"/>
        <v>265</v>
      </c>
      <c r="G10" s="10">
        <f t="shared" si="1"/>
        <v>88.333333333333329</v>
      </c>
    </row>
    <row r="11" spans="1:7">
      <c r="A11" s="8" t="s">
        <v>33</v>
      </c>
      <c r="B11" s="7" t="s">
        <v>41</v>
      </c>
      <c r="C11" s="9">
        <v>74</v>
      </c>
      <c r="D11" s="9">
        <v>91</v>
      </c>
      <c r="E11" s="9">
        <v>69</v>
      </c>
      <c r="F11" s="9">
        <f t="shared" si="0"/>
        <v>234</v>
      </c>
      <c r="G11" s="10">
        <f t="shared" si="1"/>
        <v>78</v>
      </c>
    </row>
    <row r="12" spans="1:7">
      <c r="A12" s="11" t="s">
        <v>42</v>
      </c>
      <c r="B12" s="12" t="s">
        <v>43</v>
      </c>
      <c r="C12" s="13">
        <v>80</v>
      </c>
      <c r="D12" s="13">
        <v>85</v>
      </c>
      <c r="E12" s="13">
        <v>76</v>
      </c>
      <c r="F12" s="9">
        <f>SUM(C12:E12)</f>
        <v>241</v>
      </c>
      <c r="G12" s="10">
        <f>AVERAGE(C12:E12)</f>
        <v>80.333333333333329</v>
      </c>
    </row>
    <row r="13" spans="1:7">
      <c r="A13" s="11" t="s">
        <v>44</v>
      </c>
      <c r="B13" s="12" t="s">
        <v>45</v>
      </c>
      <c r="C13" s="13">
        <v>89</v>
      </c>
      <c r="D13" s="13">
        <v>91</v>
      </c>
      <c r="E13" s="13">
        <v>59</v>
      </c>
      <c r="F13" s="9">
        <f t="shared" si="0"/>
        <v>239</v>
      </c>
      <c r="G13" s="10">
        <f t="shared" si="1"/>
        <v>79.666666666666671</v>
      </c>
    </row>
    <row r="14" spans="1:7">
      <c r="A14" s="11" t="s">
        <v>46</v>
      </c>
      <c r="B14" s="12" t="s">
        <v>47</v>
      </c>
      <c r="C14" s="13">
        <v>67</v>
      </c>
      <c r="D14" s="13">
        <v>67</v>
      </c>
      <c r="E14" s="13">
        <v>70</v>
      </c>
      <c r="F14" s="9">
        <f t="shared" si="0"/>
        <v>204</v>
      </c>
      <c r="G14" s="10">
        <f t="shared" si="1"/>
        <v>68</v>
      </c>
    </row>
    <row r="15" spans="1:7">
      <c r="A15" s="11" t="s">
        <v>42</v>
      </c>
      <c r="B15" s="12" t="s">
        <v>48</v>
      </c>
      <c r="C15" s="13">
        <v>89</v>
      </c>
      <c r="D15" s="13">
        <v>78</v>
      </c>
      <c r="E15" s="13">
        <v>69</v>
      </c>
      <c r="F15" s="9">
        <f t="shared" si="0"/>
        <v>236</v>
      </c>
      <c r="G15" s="10">
        <f t="shared" si="1"/>
        <v>78.666666666666671</v>
      </c>
    </row>
    <row r="16" spans="1:7">
      <c r="A16" s="11" t="s">
        <v>49</v>
      </c>
      <c r="B16" s="12" t="s">
        <v>50</v>
      </c>
      <c r="C16" s="13">
        <v>81</v>
      </c>
      <c r="D16" s="13">
        <v>94</v>
      </c>
      <c r="E16" s="13">
        <v>79</v>
      </c>
      <c r="F16" s="9">
        <f t="shared" si="0"/>
        <v>254</v>
      </c>
      <c r="G16" s="10">
        <f t="shared" si="1"/>
        <v>84.666666666666671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/>
  </sheetViews>
  <sheetFormatPr defaultRowHeight="17"/>
  <cols>
    <col min="1" max="1" width="9.9140625" customWidth="1"/>
    <col min="2" max="3" width="10.25" customWidth="1"/>
    <col min="4" max="4" width="10.5" customWidth="1"/>
    <col min="5" max="5" width="10.4140625" bestFit="1" customWidth="1"/>
    <col min="6" max="6" width="9.5" customWidth="1"/>
    <col min="7" max="11" width="10.08203125" customWidth="1"/>
    <col min="12" max="12" width="12.6640625" customWidth="1"/>
  </cols>
  <sheetData>
    <row r="1" spans="1:13">
      <c r="A1" s="6" t="s">
        <v>51</v>
      </c>
      <c r="B1" s="14" t="s">
        <v>52</v>
      </c>
      <c r="C1" s="14"/>
      <c r="D1" s="14"/>
      <c r="E1" s="14"/>
      <c r="F1" s="15" t="s">
        <v>53</v>
      </c>
      <c r="G1" s="42" t="s">
        <v>54</v>
      </c>
      <c r="H1" s="42"/>
      <c r="I1" s="42"/>
      <c r="J1" s="42"/>
      <c r="K1" s="1"/>
      <c r="L1" s="1"/>
      <c r="M1" s="1"/>
    </row>
    <row r="2" spans="1:13">
      <c r="A2" s="16" t="s">
        <v>55</v>
      </c>
      <c r="B2" s="16" t="s">
        <v>56</v>
      </c>
      <c r="C2" s="16" t="s">
        <v>57</v>
      </c>
      <c r="D2" s="28" t="s">
        <v>58</v>
      </c>
      <c r="E2" s="1"/>
      <c r="F2" s="7" t="s">
        <v>59</v>
      </c>
      <c r="G2" s="16" t="s">
        <v>60</v>
      </c>
      <c r="H2" s="16" t="s">
        <v>61</v>
      </c>
      <c r="I2" s="16" t="s">
        <v>62</v>
      </c>
      <c r="J2" s="16" t="s">
        <v>63</v>
      </c>
      <c r="K2" s="28" t="s">
        <v>64</v>
      </c>
      <c r="L2" s="1"/>
      <c r="M2" s="1"/>
    </row>
    <row r="3" spans="1:13">
      <c r="A3" s="7" t="s">
        <v>65</v>
      </c>
      <c r="B3" s="7" t="s">
        <v>66</v>
      </c>
      <c r="C3" s="7">
        <v>82.5</v>
      </c>
      <c r="D3" s="12"/>
      <c r="E3" s="1"/>
      <c r="F3" s="7">
        <v>2018001</v>
      </c>
      <c r="G3" s="7" t="s">
        <v>67</v>
      </c>
      <c r="H3" s="7">
        <v>77</v>
      </c>
      <c r="I3" s="17">
        <v>86</v>
      </c>
      <c r="J3" s="7">
        <v>10</v>
      </c>
      <c r="K3" s="16"/>
      <c r="L3" s="1"/>
      <c r="M3" s="1"/>
    </row>
    <row r="4" spans="1:13">
      <c r="A4" s="7" t="s">
        <v>68</v>
      </c>
      <c r="B4" s="7" t="s">
        <v>69</v>
      </c>
      <c r="C4" s="7">
        <v>56.7</v>
      </c>
      <c r="D4" s="12"/>
      <c r="E4" s="3"/>
      <c r="F4" s="7">
        <v>2018002</v>
      </c>
      <c r="G4" s="7" t="s">
        <v>70</v>
      </c>
      <c r="H4" s="7">
        <v>56</v>
      </c>
      <c r="I4" s="17">
        <v>100</v>
      </c>
      <c r="J4" s="7">
        <v>5</v>
      </c>
      <c r="K4" s="16"/>
      <c r="L4" s="1"/>
      <c r="M4" s="1"/>
    </row>
    <row r="5" spans="1:13">
      <c r="A5" s="7" t="s">
        <v>71</v>
      </c>
      <c r="B5" s="7" t="s">
        <v>72</v>
      </c>
      <c r="C5" s="7">
        <v>98.5</v>
      </c>
      <c r="D5" s="12"/>
      <c r="E5" s="3"/>
      <c r="F5" s="7">
        <v>2018003</v>
      </c>
      <c r="G5" s="7" t="s">
        <v>73</v>
      </c>
      <c r="H5" s="7">
        <v>76</v>
      </c>
      <c r="I5" s="17">
        <v>84</v>
      </c>
      <c r="J5" s="7">
        <v>10</v>
      </c>
      <c r="K5" s="16"/>
      <c r="L5" s="1"/>
      <c r="M5" s="1"/>
    </row>
    <row r="6" spans="1:13">
      <c r="A6" s="7" t="s">
        <v>74</v>
      </c>
      <c r="B6" s="7" t="s">
        <v>66</v>
      </c>
      <c r="C6" s="7">
        <v>92.4</v>
      </c>
      <c r="D6" s="12"/>
      <c r="E6" s="3"/>
      <c r="F6" s="7">
        <v>2018004</v>
      </c>
      <c r="G6" s="7" t="s">
        <v>75</v>
      </c>
      <c r="H6" s="7">
        <v>56</v>
      </c>
      <c r="I6" s="17">
        <v>78</v>
      </c>
      <c r="J6" s="7">
        <v>8</v>
      </c>
      <c r="K6" s="16"/>
      <c r="L6" s="1"/>
      <c r="M6" s="1"/>
    </row>
    <row r="7" spans="1:13">
      <c r="A7" s="7" t="s">
        <v>76</v>
      </c>
      <c r="B7" s="7" t="s">
        <v>77</v>
      </c>
      <c r="C7" s="7">
        <v>86.3</v>
      </c>
      <c r="D7" s="12"/>
      <c r="E7" s="3"/>
      <c r="F7" s="7">
        <v>2018005</v>
      </c>
      <c r="G7" s="7" t="s">
        <v>78</v>
      </c>
      <c r="H7" s="7">
        <v>88</v>
      </c>
      <c r="I7" s="17">
        <v>96</v>
      </c>
      <c r="J7" s="7">
        <v>6</v>
      </c>
      <c r="K7" s="16"/>
      <c r="L7" s="1"/>
      <c r="M7" s="1"/>
    </row>
    <row r="8" spans="1:13">
      <c r="A8" s="7" t="s">
        <v>79</v>
      </c>
      <c r="B8" s="7" t="s">
        <v>80</v>
      </c>
      <c r="C8" s="7">
        <v>66.7</v>
      </c>
      <c r="D8" s="12"/>
      <c r="E8" s="3"/>
      <c r="F8" s="7">
        <v>2018006</v>
      </c>
      <c r="G8" s="7" t="s">
        <v>81</v>
      </c>
      <c r="H8" s="7">
        <v>78</v>
      </c>
      <c r="I8" s="17">
        <v>56</v>
      </c>
      <c r="J8" s="7">
        <v>7</v>
      </c>
      <c r="K8" s="16"/>
      <c r="L8" s="1"/>
      <c r="M8" s="1"/>
    </row>
    <row r="9" spans="1:13">
      <c r="A9" s="7" t="s">
        <v>82</v>
      </c>
      <c r="B9" s="7" t="s">
        <v>77</v>
      </c>
      <c r="C9" s="7">
        <v>43.6</v>
      </c>
      <c r="D9" s="12"/>
      <c r="E9" s="3"/>
      <c r="F9" s="7">
        <v>2018007</v>
      </c>
      <c r="G9" s="7" t="s">
        <v>83</v>
      </c>
      <c r="H9" s="7">
        <v>67</v>
      </c>
      <c r="I9" s="17">
        <v>78</v>
      </c>
      <c r="J9" s="7">
        <v>5</v>
      </c>
      <c r="K9" s="16"/>
      <c r="L9" s="1"/>
      <c r="M9" s="1"/>
    </row>
    <row r="10" spans="1:13">
      <c r="A10" s="7" t="s">
        <v>84</v>
      </c>
      <c r="B10" s="7" t="s">
        <v>85</v>
      </c>
      <c r="C10" s="7">
        <v>97.2</v>
      </c>
      <c r="D10" s="12"/>
      <c r="E10" s="3"/>
      <c r="F10" s="7">
        <v>2018008</v>
      </c>
      <c r="G10" s="7" t="s">
        <v>86</v>
      </c>
      <c r="H10" s="7">
        <v>100</v>
      </c>
      <c r="I10" s="17">
        <v>86</v>
      </c>
      <c r="J10" s="7">
        <v>10</v>
      </c>
      <c r="K10" s="16"/>
      <c r="L10" s="1"/>
      <c r="M10" s="1"/>
    </row>
    <row r="11" spans="1:13">
      <c r="A11" s="7" t="s">
        <v>87</v>
      </c>
      <c r="B11" s="7" t="s">
        <v>77</v>
      </c>
      <c r="C11" s="7">
        <v>78.900000000000006</v>
      </c>
      <c r="D11" s="12"/>
      <c r="E11" s="3"/>
      <c r="F11" s="7">
        <v>2018009</v>
      </c>
      <c r="G11" s="7" t="s">
        <v>88</v>
      </c>
      <c r="H11" s="7">
        <v>42</v>
      </c>
      <c r="I11" s="17">
        <v>56</v>
      </c>
      <c r="J11" s="7">
        <v>9</v>
      </c>
      <c r="K11" s="16"/>
      <c r="L11" s="1"/>
      <c r="M11" s="1"/>
    </row>
    <row r="12" spans="1:1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15" t="s">
        <v>89</v>
      </c>
      <c r="B13" s="18" t="s">
        <v>90</v>
      </c>
      <c r="C13" s="18"/>
      <c r="D13" s="18"/>
      <c r="E13" s="19"/>
      <c r="F13" s="1"/>
      <c r="G13" s="6" t="s">
        <v>91</v>
      </c>
      <c r="H13" s="43" t="s">
        <v>92</v>
      </c>
      <c r="I13" s="43"/>
      <c r="J13" s="43"/>
      <c r="K13" s="43"/>
      <c r="L13" s="1"/>
      <c r="M13" s="1"/>
    </row>
    <row r="14" spans="1:13">
      <c r="A14" s="16" t="s">
        <v>93</v>
      </c>
      <c r="B14" s="16" t="s">
        <v>94</v>
      </c>
      <c r="C14" s="16" t="s">
        <v>95</v>
      </c>
      <c r="D14" s="16" t="s">
        <v>96</v>
      </c>
      <c r="E14" s="12" t="s">
        <v>97</v>
      </c>
      <c r="F14" s="1"/>
      <c r="G14" s="16" t="s">
        <v>98</v>
      </c>
      <c r="H14" s="16" t="s">
        <v>99</v>
      </c>
      <c r="I14" s="16" t="s">
        <v>100</v>
      </c>
      <c r="J14" s="16" t="s">
        <v>101</v>
      </c>
      <c r="K14" s="16" t="s">
        <v>102</v>
      </c>
      <c r="L14" s="16" t="s">
        <v>103</v>
      </c>
      <c r="M14" s="1"/>
    </row>
    <row r="15" spans="1:13">
      <c r="A15" s="20" t="s">
        <v>104</v>
      </c>
      <c r="B15" s="16" t="s">
        <v>105</v>
      </c>
      <c r="C15" s="7" t="s">
        <v>106</v>
      </c>
      <c r="D15" s="7"/>
      <c r="E15" s="12"/>
      <c r="F15" s="1"/>
      <c r="G15" s="16" t="s">
        <v>107</v>
      </c>
      <c r="H15" s="16"/>
      <c r="I15" s="21">
        <v>156700</v>
      </c>
      <c r="J15" s="21">
        <f t="shared" ref="J15:J21" si="0">I15*30%</f>
        <v>47010</v>
      </c>
      <c r="K15" s="21">
        <v>56</v>
      </c>
      <c r="L15" s="21">
        <f>(I15-J15)*K15</f>
        <v>6142640</v>
      </c>
      <c r="M15" s="1"/>
    </row>
    <row r="16" spans="1:13">
      <c r="A16" s="16" t="s">
        <v>108</v>
      </c>
      <c r="B16" s="16" t="s">
        <v>109</v>
      </c>
      <c r="C16" s="7"/>
      <c r="D16" s="7" t="s">
        <v>110</v>
      </c>
      <c r="E16" s="12"/>
      <c r="F16" s="1"/>
      <c r="G16" s="16" t="s">
        <v>111</v>
      </c>
      <c r="H16" s="16" t="s">
        <v>112</v>
      </c>
      <c r="I16" s="21">
        <v>65000</v>
      </c>
      <c r="J16" s="21">
        <f t="shared" si="0"/>
        <v>19500</v>
      </c>
      <c r="K16" s="21">
        <v>45</v>
      </c>
      <c r="L16" s="21">
        <f t="shared" ref="L16:L21" si="1">(I16-J16)*K16</f>
        <v>2047500</v>
      </c>
      <c r="M16" s="1"/>
    </row>
    <row r="17" spans="1:13">
      <c r="A17" s="16" t="s">
        <v>113</v>
      </c>
      <c r="B17" s="16" t="s">
        <v>114</v>
      </c>
      <c r="C17" s="7"/>
      <c r="D17" s="7"/>
      <c r="E17" s="7" t="s">
        <v>110</v>
      </c>
      <c r="F17" s="1"/>
      <c r="G17" s="16" t="s">
        <v>115</v>
      </c>
      <c r="H17" s="16"/>
      <c r="I17" s="21">
        <v>176500</v>
      </c>
      <c r="J17" s="21">
        <f t="shared" si="0"/>
        <v>52950</v>
      </c>
      <c r="K17" s="21">
        <v>60</v>
      </c>
      <c r="L17" s="21">
        <f t="shared" si="1"/>
        <v>7413000</v>
      </c>
      <c r="M17" s="1"/>
    </row>
    <row r="18" spans="1:13">
      <c r="A18" s="16" t="s">
        <v>116</v>
      </c>
      <c r="B18" s="16" t="s">
        <v>117</v>
      </c>
      <c r="C18" s="7" t="s">
        <v>110</v>
      </c>
      <c r="D18" s="7"/>
      <c r="E18" s="12"/>
      <c r="F18" s="1"/>
      <c r="G18" s="16" t="s">
        <v>118</v>
      </c>
      <c r="H18" s="16" t="s">
        <v>112</v>
      </c>
      <c r="I18" s="21">
        <v>234000</v>
      </c>
      <c r="J18" s="21">
        <f t="shared" si="0"/>
        <v>70200</v>
      </c>
      <c r="K18" s="21">
        <v>40</v>
      </c>
      <c r="L18" s="21">
        <f t="shared" si="1"/>
        <v>6552000</v>
      </c>
      <c r="M18" s="1"/>
    </row>
    <row r="19" spans="1:13">
      <c r="A19" s="16" t="s">
        <v>119</v>
      </c>
      <c r="B19" s="16" t="s">
        <v>105</v>
      </c>
      <c r="C19" s="7"/>
      <c r="D19" s="7" t="s">
        <v>106</v>
      </c>
      <c r="E19" s="12"/>
      <c r="F19" s="1"/>
      <c r="G19" s="16" t="s">
        <v>120</v>
      </c>
      <c r="H19" s="16"/>
      <c r="I19" s="21">
        <v>132500</v>
      </c>
      <c r="J19" s="21">
        <f t="shared" si="0"/>
        <v>39750</v>
      </c>
      <c r="K19" s="21">
        <v>50</v>
      </c>
      <c r="L19" s="21">
        <f t="shared" si="1"/>
        <v>4637500</v>
      </c>
      <c r="M19" s="1"/>
    </row>
    <row r="20" spans="1:13">
      <c r="A20" s="7" t="s">
        <v>121</v>
      </c>
      <c r="B20" s="7" t="s">
        <v>122</v>
      </c>
      <c r="C20" s="7"/>
      <c r="D20" s="7"/>
      <c r="E20" s="7" t="s">
        <v>123</v>
      </c>
      <c r="F20" s="1"/>
      <c r="G20" s="16" t="s">
        <v>124</v>
      </c>
      <c r="H20" s="16" t="s">
        <v>125</v>
      </c>
      <c r="I20" s="21">
        <v>89500</v>
      </c>
      <c r="J20" s="21">
        <f t="shared" si="0"/>
        <v>26850</v>
      </c>
      <c r="K20" s="21">
        <v>45</v>
      </c>
      <c r="L20" s="21">
        <f t="shared" si="1"/>
        <v>2819250</v>
      </c>
      <c r="M20" s="1"/>
    </row>
    <row r="21" spans="1:13">
      <c r="A21" s="7" t="s">
        <v>126</v>
      </c>
      <c r="B21" s="7" t="s">
        <v>117</v>
      </c>
      <c r="C21" s="7" t="s">
        <v>106</v>
      </c>
      <c r="D21" s="7"/>
      <c r="E21" s="12"/>
      <c r="F21" s="1"/>
      <c r="G21" s="7" t="s">
        <v>127</v>
      </c>
      <c r="H21" s="7"/>
      <c r="I21" s="21">
        <v>23400</v>
      </c>
      <c r="J21" s="21">
        <f t="shared" si="0"/>
        <v>7020</v>
      </c>
      <c r="K21" s="21">
        <v>24</v>
      </c>
      <c r="L21" s="21">
        <f t="shared" si="1"/>
        <v>393120</v>
      </c>
      <c r="M21" s="1"/>
    </row>
    <row r="22" spans="1:13">
      <c r="A22" s="7" t="s">
        <v>128</v>
      </c>
      <c r="B22" s="7" t="s">
        <v>122</v>
      </c>
      <c r="C22" s="7"/>
      <c r="D22" s="7" t="s">
        <v>106</v>
      </c>
      <c r="E22" s="12"/>
      <c r="F22" s="1"/>
      <c r="G22" s="44" t="s">
        <v>129</v>
      </c>
      <c r="H22" s="45"/>
      <c r="I22" s="45"/>
      <c r="J22" s="45"/>
      <c r="K22" s="46"/>
      <c r="L22" s="22"/>
      <c r="M22" s="1"/>
    </row>
    <row r="23" spans="1:1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s="16"/>
      <c r="B24" s="1"/>
      <c r="C24" s="47" t="s">
        <v>130</v>
      </c>
      <c r="D24" s="47"/>
      <c r="E24" s="47"/>
      <c r="F24" s="1"/>
      <c r="G24" s="1"/>
      <c r="H24" s="1"/>
      <c r="I24" s="1"/>
      <c r="J24" s="1"/>
      <c r="K24" s="1"/>
      <c r="L24" s="1"/>
      <c r="M24" s="1"/>
    </row>
    <row r="25" spans="1:13">
      <c r="A25" s="16"/>
      <c r="B25" s="1"/>
      <c r="C25" s="48"/>
      <c r="D25" s="48"/>
      <c r="E25" s="48"/>
      <c r="F25" s="1"/>
      <c r="G25" s="1"/>
      <c r="H25" s="1"/>
      <c r="I25" s="1"/>
      <c r="J25" s="1"/>
      <c r="K25" s="1"/>
      <c r="L25" s="1"/>
      <c r="M25" s="1"/>
    </row>
    <row r="26" spans="1:1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>
      <c r="A27" s="1" t="s">
        <v>131</v>
      </c>
      <c r="B27" s="23" t="s">
        <v>132</v>
      </c>
      <c r="C27" s="1"/>
      <c r="D27" s="1"/>
      <c r="E27" s="49" t="s">
        <v>133</v>
      </c>
      <c r="F27" s="49"/>
      <c r="G27" s="49"/>
      <c r="H27" s="49"/>
      <c r="I27" s="49"/>
      <c r="J27" s="1"/>
      <c r="K27" s="1"/>
      <c r="L27" s="1"/>
      <c r="M27" s="1"/>
    </row>
    <row r="28" spans="1:13">
      <c r="A28" s="24" t="s">
        <v>60</v>
      </c>
      <c r="B28" s="24" t="s">
        <v>134</v>
      </c>
      <c r="C28" s="29" t="s">
        <v>135</v>
      </c>
      <c r="D28" s="1"/>
      <c r="E28" s="24" t="s">
        <v>136</v>
      </c>
      <c r="F28" s="12">
        <v>1</v>
      </c>
      <c r="G28" s="12">
        <v>2</v>
      </c>
      <c r="H28" s="12">
        <v>4</v>
      </c>
      <c r="I28" s="12">
        <v>6</v>
      </c>
      <c r="J28" s="1"/>
      <c r="K28" s="1"/>
      <c r="L28" s="1"/>
      <c r="M28" s="1"/>
    </row>
    <row r="29" spans="1:13">
      <c r="A29" s="25" t="s">
        <v>137</v>
      </c>
      <c r="B29" s="12">
        <v>5</v>
      </c>
      <c r="C29" s="22"/>
      <c r="D29" s="1"/>
      <c r="E29" s="26" t="s">
        <v>138</v>
      </c>
      <c r="F29" s="27">
        <v>0</v>
      </c>
      <c r="G29" s="27">
        <v>0.05</v>
      </c>
      <c r="H29" s="27">
        <v>0.1</v>
      </c>
      <c r="I29" s="27">
        <v>0.15</v>
      </c>
      <c r="J29" s="1"/>
      <c r="K29" s="1"/>
      <c r="L29" s="1"/>
      <c r="M29" s="1"/>
    </row>
    <row r="30" spans="1:13">
      <c r="A30" s="25" t="s">
        <v>139</v>
      </c>
      <c r="B30" s="12">
        <v>3</v>
      </c>
      <c r="C30" s="22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25" t="s">
        <v>140</v>
      </c>
      <c r="B31" s="12">
        <v>1</v>
      </c>
      <c r="C31" s="22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25" t="s">
        <v>141</v>
      </c>
      <c r="B32" s="12">
        <v>2</v>
      </c>
      <c r="C32" s="22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>
      <c r="A33" s="25" t="s">
        <v>142</v>
      </c>
      <c r="B33" s="12">
        <v>4</v>
      </c>
      <c r="C33" s="22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>
      <c r="A34" s="25" t="s">
        <v>143</v>
      </c>
      <c r="B34" s="12">
        <v>6</v>
      </c>
      <c r="C34" s="22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25" t="s">
        <v>144</v>
      </c>
      <c r="B35" s="12">
        <v>4</v>
      </c>
      <c r="C35" s="22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>
      <c r="A36" s="25" t="s">
        <v>145</v>
      </c>
      <c r="B36" s="12">
        <v>2</v>
      </c>
      <c r="C36" s="22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</sheetData>
  <mergeCells count="6">
    <mergeCell ref="E27:I27"/>
    <mergeCell ref="G1:J1"/>
    <mergeCell ref="H13:K13"/>
    <mergeCell ref="G22:K22"/>
    <mergeCell ref="C24:E24"/>
    <mergeCell ref="C25:E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/>
  </sheetViews>
  <sheetFormatPr defaultRowHeight="17"/>
  <cols>
    <col min="1" max="1" width="11.33203125" customWidth="1"/>
    <col min="2" max="6" width="9.9140625" customWidth="1"/>
  </cols>
  <sheetData>
    <row r="1" spans="1:6">
      <c r="A1" s="50" t="s">
        <v>146</v>
      </c>
      <c r="B1" s="50"/>
      <c r="C1" s="50"/>
      <c r="D1" s="50"/>
      <c r="E1" s="50"/>
      <c r="F1" s="50"/>
    </row>
    <row r="2" spans="1:6">
      <c r="A2" s="6"/>
      <c r="B2" s="6"/>
      <c r="C2" s="6"/>
      <c r="D2" s="6"/>
      <c r="E2" s="6"/>
      <c r="F2" s="6"/>
    </row>
    <row r="3" spans="1:6">
      <c r="A3" s="16" t="s">
        <v>147</v>
      </c>
      <c r="B3" s="16" t="s">
        <v>148</v>
      </c>
      <c r="C3" s="16" t="s">
        <v>149</v>
      </c>
      <c r="D3" s="16" t="s">
        <v>150</v>
      </c>
      <c r="E3" s="16" t="s">
        <v>151</v>
      </c>
      <c r="F3" s="16" t="s">
        <v>152</v>
      </c>
    </row>
    <row r="4" spans="1:6">
      <c r="A4" s="30" t="s">
        <v>153</v>
      </c>
      <c r="B4" s="16" t="s">
        <v>154</v>
      </c>
      <c r="C4" s="31">
        <v>500</v>
      </c>
      <c r="D4" s="31">
        <v>450</v>
      </c>
      <c r="E4" s="31">
        <v>50</v>
      </c>
      <c r="F4" s="32">
        <v>0.1</v>
      </c>
    </row>
    <row r="5" spans="1:6">
      <c r="A5" s="30" t="s">
        <v>155</v>
      </c>
      <c r="B5" s="16" t="s">
        <v>156</v>
      </c>
      <c r="C5" s="31">
        <v>350</v>
      </c>
      <c r="D5" s="31">
        <v>320</v>
      </c>
      <c r="E5" s="31">
        <v>30</v>
      </c>
      <c r="F5" s="32">
        <v>8.5713999999999999E-2</v>
      </c>
    </row>
    <row r="6" spans="1:6">
      <c r="A6" s="30" t="s">
        <v>157</v>
      </c>
      <c r="B6" s="16" t="s">
        <v>158</v>
      </c>
      <c r="C6" s="31">
        <v>300</v>
      </c>
      <c r="D6" s="31">
        <v>280</v>
      </c>
      <c r="E6" s="31">
        <v>20</v>
      </c>
      <c r="F6" s="32">
        <v>6.6667000000000004E-2</v>
      </c>
    </row>
    <row r="7" spans="1:6">
      <c r="A7" s="30" t="s">
        <v>159</v>
      </c>
      <c r="B7" s="16" t="s">
        <v>160</v>
      </c>
      <c r="C7" s="31">
        <v>300</v>
      </c>
      <c r="D7" s="31">
        <v>300</v>
      </c>
      <c r="E7" s="31">
        <v>0</v>
      </c>
      <c r="F7" s="32">
        <v>0</v>
      </c>
    </row>
    <row r="8" spans="1:6">
      <c r="A8" s="30" t="s">
        <v>161</v>
      </c>
      <c r="B8" s="16" t="s">
        <v>162</v>
      </c>
      <c r="C8" s="31">
        <v>250</v>
      </c>
      <c r="D8" s="31">
        <v>230</v>
      </c>
      <c r="E8" s="31">
        <v>20</v>
      </c>
      <c r="F8" s="32">
        <v>0.08</v>
      </c>
    </row>
    <row r="9" spans="1:6">
      <c r="A9" s="30" t="s">
        <v>153</v>
      </c>
      <c r="B9" s="16" t="s">
        <v>154</v>
      </c>
      <c r="C9" s="31">
        <v>250</v>
      </c>
      <c r="D9" s="31">
        <v>220</v>
      </c>
      <c r="E9" s="31">
        <v>30</v>
      </c>
      <c r="F9" s="32">
        <v>0.12</v>
      </c>
    </row>
    <row r="10" spans="1:6">
      <c r="A10" s="30" t="s">
        <v>155</v>
      </c>
      <c r="B10" s="16" t="s">
        <v>163</v>
      </c>
      <c r="C10" s="31">
        <v>250</v>
      </c>
      <c r="D10" s="31">
        <v>200</v>
      </c>
      <c r="E10" s="31">
        <v>50</v>
      </c>
      <c r="F10" s="32">
        <v>0.2</v>
      </c>
    </row>
    <row r="11" spans="1:6">
      <c r="A11" s="30" t="s">
        <v>164</v>
      </c>
      <c r="B11" s="16" t="s">
        <v>158</v>
      </c>
      <c r="C11" s="31">
        <v>200</v>
      </c>
      <c r="D11" s="31">
        <v>175</v>
      </c>
      <c r="E11" s="31">
        <v>25</v>
      </c>
      <c r="F11" s="32">
        <v>0.125</v>
      </c>
    </row>
    <row r="12" spans="1:6">
      <c r="A12" s="30" t="s">
        <v>159</v>
      </c>
      <c r="B12" s="16" t="s">
        <v>160</v>
      </c>
      <c r="C12" s="31">
        <v>200</v>
      </c>
      <c r="D12" s="31">
        <v>170</v>
      </c>
      <c r="E12" s="31">
        <v>30</v>
      </c>
      <c r="F12" s="32">
        <v>0.15</v>
      </c>
    </row>
    <row r="13" spans="1:6">
      <c r="A13" s="30" t="s">
        <v>161</v>
      </c>
      <c r="B13" s="16" t="s">
        <v>162</v>
      </c>
      <c r="C13" s="31">
        <v>150</v>
      </c>
      <c r="D13" s="31">
        <v>135</v>
      </c>
      <c r="E13" s="31">
        <v>15</v>
      </c>
      <c r="F13" s="32">
        <v>0.1</v>
      </c>
    </row>
    <row r="14" spans="1:6">
      <c r="A14" s="30" t="s">
        <v>165</v>
      </c>
      <c r="B14" s="16" t="s">
        <v>166</v>
      </c>
      <c r="C14" s="31">
        <v>150</v>
      </c>
      <c r="D14" s="31">
        <v>140</v>
      </c>
      <c r="E14" s="31">
        <v>10</v>
      </c>
      <c r="F14" s="32">
        <v>6.6667000000000004E-2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/>
  </sheetViews>
  <sheetFormatPr defaultRowHeight="17"/>
  <cols>
    <col min="1" max="3" width="10.33203125" customWidth="1"/>
    <col min="5" max="7" width="10.33203125" customWidth="1"/>
  </cols>
  <sheetData>
    <row r="1" spans="1:7">
      <c r="A1" s="1"/>
      <c r="B1" s="1"/>
      <c r="C1" s="1"/>
      <c r="D1" s="1"/>
      <c r="E1" s="1"/>
      <c r="F1" s="1"/>
      <c r="G1" s="1"/>
    </row>
    <row r="2" spans="1:7">
      <c r="A2" s="6" t="s">
        <v>167</v>
      </c>
      <c r="B2" s="33"/>
      <c r="C2" s="33"/>
      <c r="D2" s="6"/>
      <c r="E2" s="6" t="s">
        <v>168</v>
      </c>
      <c r="F2" s="33"/>
      <c r="G2" s="33"/>
    </row>
    <row r="3" spans="1:7">
      <c r="A3" s="7" t="s">
        <v>169</v>
      </c>
      <c r="B3" s="34" t="s">
        <v>170</v>
      </c>
      <c r="C3" s="34" t="s">
        <v>171</v>
      </c>
      <c r="D3" s="6"/>
      <c r="E3" s="7" t="s">
        <v>169</v>
      </c>
      <c r="F3" s="34" t="s">
        <v>172</v>
      </c>
      <c r="G3" s="34" t="s">
        <v>171</v>
      </c>
    </row>
    <row r="4" spans="1:7">
      <c r="A4" s="7" t="s">
        <v>173</v>
      </c>
      <c r="B4" s="35">
        <v>36</v>
      </c>
      <c r="C4" s="35">
        <v>360000</v>
      </c>
      <c r="D4" s="6"/>
      <c r="E4" s="7" t="s">
        <v>174</v>
      </c>
      <c r="F4" s="35">
        <v>55</v>
      </c>
      <c r="G4" s="35">
        <v>440000</v>
      </c>
    </row>
    <row r="5" spans="1:7">
      <c r="A5" s="7" t="s">
        <v>175</v>
      </c>
      <c r="B5" s="35">
        <v>8</v>
      </c>
      <c r="C5" s="35">
        <v>64000</v>
      </c>
      <c r="D5" s="6"/>
      <c r="E5" s="7" t="s">
        <v>175</v>
      </c>
      <c r="F5" s="35">
        <v>8</v>
      </c>
      <c r="G5" s="35">
        <v>64000</v>
      </c>
    </row>
    <row r="6" spans="1:7">
      <c r="A6" s="7" t="s">
        <v>177</v>
      </c>
      <c r="B6" s="35">
        <v>47</v>
      </c>
      <c r="C6" s="35">
        <v>423000</v>
      </c>
      <c r="D6" s="6"/>
      <c r="E6" s="7" t="s">
        <v>177</v>
      </c>
      <c r="F6" s="35">
        <v>13</v>
      </c>
      <c r="G6" s="35">
        <v>117000</v>
      </c>
    </row>
    <row r="7" spans="1:7">
      <c r="A7" s="7" t="s">
        <v>178</v>
      </c>
      <c r="B7" s="35">
        <v>86</v>
      </c>
      <c r="C7" s="35">
        <v>516000</v>
      </c>
      <c r="D7" s="6"/>
      <c r="E7" s="7" t="s">
        <v>173</v>
      </c>
      <c r="F7" s="35">
        <v>36</v>
      </c>
      <c r="G7" s="35">
        <v>360000</v>
      </c>
    </row>
    <row r="8" spans="1:7">
      <c r="A8" s="6"/>
      <c r="B8" s="33"/>
      <c r="C8" s="33"/>
      <c r="D8" s="6"/>
      <c r="E8" s="6"/>
      <c r="F8" s="33"/>
      <c r="G8" s="33"/>
    </row>
    <row r="9" spans="1:7">
      <c r="A9" s="6" t="s">
        <v>179</v>
      </c>
      <c r="B9" s="33"/>
      <c r="C9" s="33"/>
      <c r="D9" s="6"/>
      <c r="E9" s="36" t="s">
        <v>180</v>
      </c>
      <c r="F9" s="33"/>
      <c r="G9" s="33"/>
    </row>
    <row r="10" spans="1:7">
      <c r="A10" s="7" t="s">
        <v>181</v>
      </c>
      <c r="B10" s="34" t="s">
        <v>172</v>
      </c>
      <c r="C10" s="34" t="s">
        <v>171</v>
      </c>
      <c r="D10" s="6"/>
      <c r="E10" s="7" t="s">
        <v>181</v>
      </c>
      <c r="F10" s="35" t="s">
        <v>182</v>
      </c>
      <c r="G10" s="35" t="s">
        <v>183</v>
      </c>
    </row>
    <row r="11" spans="1:7">
      <c r="A11" s="7" t="s">
        <v>174</v>
      </c>
      <c r="B11" s="35">
        <v>50</v>
      </c>
      <c r="C11" s="35">
        <v>400000</v>
      </c>
      <c r="D11" s="6"/>
      <c r="E11" s="9"/>
      <c r="F11" s="37"/>
      <c r="G11" s="37"/>
    </row>
    <row r="12" spans="1:7">
      <c r="A12" s="7" t="s">
        <v>184</v>
      </c>
      <c r="B12" s="35">
        <v>8</v>
      </c>
      <c r="C12" s="35">
        <v>40000</v>
      </c>
      <c r="D12" s="6"/>
      <c r="E12" s="9"/>
      <c r="F12" s="37"/>
      <c r="G12" s="37"/>
    </row>
    <row r="13" spans="1:7">
      <c r="A13" s="7" t="s">
        <v>176</v>
      </c>
      <c r="B13" s="35">
        <v>91</v>
      </c>
      <c r="C13" s="35">
        <v>819000</v>
      </c>
      <c r="D13" s="6"/>
      <c r="E13" s="9"/>
      <c r="F13" s="37"/>
      <c r="G13" s="37"/>
    </row>
    <row r="14" spans="1:7">
      <c r="A14" s="7" t="s">
        <v>185</v>
      </c>
      <c r="B14" s="35">
        <v>36</v>
      </c>
      <c r="C14" s="35">
        <v>216000</v>
      </c>
      <c r="D14" s="6"/>
      <c r="E14" s="9"/>
      <c r="F14" s="37"/>
      <c r="G14" s="37"/>
    </row>
    <row r="15" spans="1:7">
      <c r="A15" s="6"/>
      <c r="B15" s="33"/>
      <c r="C15" s="33"/>
      <c r="D15" s="6"/>
      <c r="E15" s="9"/>
      <c r="F15" s="37"/>
      <c r="G15" s="37"/>
    </row>
    <row r="16" spans="1:7">
      <c r="A16" s="6"/>
      <c r="B16" s="33"/>
      <c r="C16" s="33"/>
      <c r="D16" s="6"/>
      <c r="E16" s="9"/>
      <c r="F16" s="37"/>
      <c r="G16" s="37"/>
    </row>
    <row r="17" spans="1:7">
      <c r="A17" s="6"/>
      <c r="B17" s="33"/>
      <c r="C17" s="33"/>
      <c r="D17" s="6"/>
      <c r="E17" s="9"/>
      <c r="F17" s="37"/>
      <c r="G17" s="37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/>
  </sheetViews>
  <sheetFormatPr defaultRowHeight="17"/>
  <cols>
    <col min="1" max="1" width="10.33203125" customWidth="1"/>
    <col min="2" max="7" width="10.6640625" customWidth="1"/>
  </cols>
  <sheetData>
    <row r="1" spans="1:7">
      <c r="A1" s="41" t="s">
        <v>186</v>
      </c>
      <c r="B1" s="41"/>
      <c r="C1" s="41"/>
      <c r="D1" s="41"/>
      <c r="E1" s="41"/>
      <c r="F1" s="41"/>
      <c r="G1" s="41"/>
    </row>
    <row r="2" spans="1:7">
      <c r="A2" s="6"/>
      <c r="B2" s="6"/>
      <c r="C2" s="6"/>
      <c r="D2" s="6"/>
      <c r="E2" s="6"/>
      <c r="F2" s="6"/>
      <c r="G2" s="6"/>
    </row>
    <row r="3" spans="1:7">
      <c r="A3" s="16" t="s">
        <v>187</v>
      </c>
      <c r="B3" s="38" t="s">
        <v>188</v>
      </c>
      <c r="C3" s="38" t="s">
        <v>189</v>
      </c>
      <c r="D3" s="38" t="s">
        <v>190</v>
      </c>
      <c r="E3" s="38" t="s">
        <v>191</v>
      </c>
      <c r="F3" s="16" t="s">
        <v>192</v>
      </c>
      <c r="G3" s="38" t="s">
        <v>193</v>
      </c>
    </row>
    <row r="4" spans="1:7">
      <c r="A4" s="39" t="s">
        <v>194</v>
      </c>
      <c r="B4" s="21">
        <v>1300000</v>
      </c>
      <c r="C4" s="21">
        <v>1300000</v>
      </c>
      <c r="D4" s="21">
        <v>1300000</v>
      </c>
      <c r="E4" s="21">
        <v>1300000</v>
      </c>
      <c r="F4" s="21">
        <v>5200000</v>
      </c>
      <c r="G4" s="40">
        <v>0.34244320052683569</v>
      </c>
    </row>
    <row r="5" spans="1:7">
      <c r="A5" s="39" t="s">
        <v>195</v>
      </c>
      <c r="B5" s="21">
        <v>350000</v>
      </c>
      <c r="C5" s="21">
        <v>350000</v>
      </c>
      <c r="D5" s="21">
        <v>350000</v>
      </c>
      <c r="E5" s="21">
        <v>350000</v>
      </c>
      <c r="F5" s="21">
        <v>1400000</v>
      </c>
      <c r="G5" s="40">
        <v>9.2196246295686526E-2</v>
      </c>
    </row>
    <row r="6" spans="1:7">
      <c r="A6" s="39" t="s">
        <v>196</v>
      </c>
      <c r="B6" s="21">
        <v>360000</v>
      </c>
      <c r="C6" s="21">
        <v>800000</v>
      </c>
      <c r="D6" s="21">
        <v>1600000</v>
      </c>
      <c r="E6" s="21">
        <v>2000000</v>
      </c>
      <c r="F6" s="21">
        <v>4760000</v>
      </c>
      <c r="G6" s="40">
        <v>0.31346723740533422</v>
      </c>
    </row>
    <row r="7" spans="1:7">
      <c r="A7" s="39" t="s">
        <v>197</v>
      </c>
      <c r="B7" s="21">
        <v>150000</v>
      </c>
      <c r="C7" s="21">
        <v>150000</v>
      </c>
      <c r="D7" s="21">
        <v>150000</v>
      </c>
      <c r="E7" s="21">
        <v>150000</v>
      </c>
      <c r="F7" s="21">
        <v>600000</v>
      </c>
      <c r="G7" s="40">
        <v>3.9512676983865659E-2</v>
      </c>
    </row>
    <row r="8" spans="1:7">
      <c r="A8" s="39" t="s">
        <v>198</v>
      </c>
      <c r="B8" s="21">
        <v>250000</v>
      </c>
      <c r="C8" s="21">
        <v>250000</v>
      </c>
      <c r="D8" s="21">
        <v>250000</v>
      </c>
      <c r="E8" s="21">
        <v>250000</v>
      </c>
      <c r="F8" s="21">
        <v>1000000</v>
      </c>
      <c r="G8" s="40">
        <v>6.5854461639776096E-2</v>
      </c>
    </row>
    <row r="9" spans="1:7">
      <c r="A9" s="39" t="s">
        <v>199</v>
      </c>
      <c r="B9" s="21">
        <v>100000</v>
      </c>
      <c r="C9" s="21">
        <v>100000</v>
      </c>
      <c r="D9" s="21">
        <v>100000</v>
      </c>
      <c r="E9" s="21">
        <v>100000</v>
      </c>
      <c r="F9" s="21">
        <v>400000</v>
      </c>
      <c r="G9" s="40">
        <v>2.6341784655910437E-2</v>
      </c>
    </row>
    <row r="10" spans="1:7">
      <c r="A10" s="39" t="s">
        <v>200</v>
      </c>
      <c r="B10" s="21">
        <v>405000</v>
      </c>
      <c r="C10" s="21">
        <v>455000</v>
      </c>
      <c r="D10" s="21">
        <v>425000</v>
      </c>
      <c r="E10" s="21">
        <v>420000</v>
      </c>
      <c r="F10" s="21">
        <v>1700000</v>
      </c>
      <c r="G10" s="40">
        <v>0.11195258478761937</v>
      </c>
    </row>
    <row r="11" spans="1:7">
      <c r="A11" s="39" t="s">
        <v>201</v>
      </c>
      <c r="B11" s="21">
        <v>30000</v>
      </c>
      <c r="C11" s="21">
        <v>30000</v>
      </c>
      <c r="D11" s="21">
        <v>30000</v>
      </c>
      <c r="E11" s="21">
        <v>30000</v>
      </c>
      <c r="F11" s="21">
        <v>120000</v>
      </c>
      <c r="G11" s="40">
        <v>7.9025353967731322E-3</v>
      </c>
    </row>
    <row r="12" spans="1:7">
      <c r="A12" s="13" t="s">
        <v>202</v>
      </c>
      <c r="B12" s="13"/>
      <c r="C12" s="13"/>
      <c r="D12" s="13"/>
      <c r="E12" s="13"/>
      <c r="F12" s="13"/>
      <c r="G12" s="13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7"/>
  <cols>
    <col min="1" max="4" width="10.1640625" customWidth="1"/>
  </cols>
  <sheetData>
    <row r="1" spans="1:4">
      <c r="A1" s="6" t="s">
        <v>203</v>
      </c>
      <c r="B1" s="6"/>
      <c r="C1" s="6"/>
      <c r="D1" s="6"/>
    </row>
    <row r="2" spans="1:4">
      <c r="A2" s="6"/>
      <c r="B2" s="6"/>
      <c r="C2" s="6"/>
      <c r="D2" s="6"/>
    </row>
    <row r="3" spans="1:4">
      <c r="A3" s="7" t="s">
        <v>204</v>
      </c>
      <c r="B3" s="7" t="s">
        <v>205</v>
      </c>
      <c r="C3" s="7" t="s">
        <v>206</v>
      </c>
      <c r="D3" s="16" t="s">
        <v>207</v>
      </c>
    </row>
    <row r="4" spans="1:4">
      <c r="A4" s="7" t="s">
        <v>208</v>
      </c>
      <c r="B4" s="35">
        <v>524090</v>
      </c>
      <c r="C4" s="35">
        <v>732600</v>
      </c>
      <c r="D4" s="35">
        <v>843800</v>
      </c>
    </row>
    <row r="5" spans="1:4">
      <c r="A5" s="7" t="s">
        <v>209</v>
      </c>
      <c r="B5" s="35">
        <v>612600</v>
      </c>
      <c r="C5" s="35">
        <v>736000</v>
      </c>
      <c r="D5" s="35">
        <v>637000</v>
      </c>
    </row>
    <row r="6" spans="1:4">
      <c r="A6" s="7" t="s">
        <v>210</v>
      </c>
      <c r="B6" s="35">
        <v>270000</v>
      </c>
      <c r="C6" s="35">
        <v>225000</v>
      </c>
      <c r="D6" s="35">
        <v>350000</v>
      </c>
    </row>
    <row r="7" spans="1:4">
      <c r="A7" s="7" t="s">
        <v>211</v>
      </c>
      <c r="B7" s="35">
        <v>253600</v>
      </c>
      <c r="C7" s="35">
        <v>250000</v>
      </c>
      <c r="D7" s="35">
        <v>330700</v>
      </c>
    </row>
    <row r="8" spans="1:4">
      <c r="A8" s="7" t="s">
        <v>212</v>
      </c>
      <c r="B8" s="35">
        <v>294600</v>
      </c>
      <c r="C8" s="35">
        <v>312360</v>
      </c>
      <c r="D8" s="35">
        <v>412500</v>
      </c>
    </row>
    <row r="9" spans="1:4">
      <c r="A9" s="7" t="s">
        <v>213</v>
      </c>
      <c r="B9" s="35">
        <v>617600</v>
      </c>
      <c r="C9" s="35">
        <v>560000</v>
      </c>
      <c r="D9" s="35">
        <v>423000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2020-08-03T04:53:22Z</dcterms:modified>
</cp:coreProperties>
</file>