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2021컴활2급 (1)\최신기출문제\"/>
    </mc:Choice>
  </mc:AlternateContent>
  <xr:revisionPtr revIDLastSave="0" documentId="13_ncr:1_{7D5E085C-63D2-46CF-8F20-D70E87DFED61}" xr6:coauthVersionLast="47" xr6:coauthVersionMax="47" xr10:uidLastSave="{00000000-0000-0000-0000-000000000000}"/>
  <bookViews>
    <workbookView xWindow="-120" yWindow="-120" windowWidth="29040" windowHeight="15840" tabRatio="759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nm._FilterDatabase" localSheetId="2" hidden="1">'기본작업-3'!$A$3:$G$18</definedName>
    <definedName name="_xlnm.Criteria" localSheetId="2">'기본작업-3'!$A$21:$B$22</definedName>
    <definedName name="_xlnm.Extract" localSheetId="2">'기본작업-3'!$A$25:$G$25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4" l="1"/>
  <c r="E30" i="4"/>
  <c r="E31" i="4"/>
  <c r="E32" i="4"/>
  <c r="E33" i="4"/>
  <c r="E34" i="4"/>
  <c r="E35" i="4"/>
  <c r="E36" i="4"/>
  <c r="E37" i="4"/>
  <c r="E28" i="4"/>
  <c r="J24" i="4"/>
  <c r="E17" i="4"/>
  <c r="E18" i="4"/>
  <c r="E19" i="4"/>
  <c r="E20" i="4"/>
  <c r="E21" i="4"/>
  <c r="E22" i="4"/>
  <c r="E23" i="4"/>
  <c r="E24" i="4"/>
  <c r="E16" i="4"/>
  <c r="K12" i="4"/>
  <c r="E4" i="4"/>
  <c r="E5" i="4"/>
  <c r="E6" i="4"/>
  <c r="E7" i="4"/>
  <c r="E8" i="4"/>
  <c r="E9" i="4"/>
  <c r="E10" i="4"/>
  <c r="E11" i="4"/>
  <c r="E12" i="4"/>
  <c r="E3" i="4"/>
  <c r="E14" i="7"/>
  <c r="D14" i="7"/>
  <c r="E20" i="5"/>
  <c r="E14" i="5"/>
  <c r="E9" i="5"/>
  <c r="E22" i="5" s="1"/>
  <c r="D21" i="5"/>
  <c r="D15" i="5"/>
  <c r="D10" i="5"/>
  <c r="D23" i="5" s="1"/>
  <c r="E12" i="6"/>
  <c r="E11" i="6"/>
  <c r="E10" i="6"/>
  <c r="E9" i="6"/>
  <c r="E8" i="6"/>
  <c r="E7" i="6"/>
  <c r="E6" i="6"/>
  <c r="E5" i="6"/>
  <c r="E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HYOJIN</author>
  </authors>
  <commentList>
    <comment ref="H16" authorId="0" shapeId="0" xr:uid="{9C1DC615-39F3-4C4C-BD14-53C08E1AD121}">
      <text>
        <r>
          <rPr>
            <b/>
            <sz val="9"/>
            <color indexed="81"/>
            <rFont val="돋움"/>
            <family val="3"/>
            <charset val="129"/>
          </rPr>
          <t>합계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지급액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</text>
    </comment>
  </commentList>
</comments>
</file>

<file path=xl/sharedStrings.xml><?xml version="1.0" encoding="utf-8"?>
<sst xmlns="http://schemas.openxmlformats.org/spreadsheetml/2006/main" count="465" uniqueCount="353">
  <si>
    <t>신규 드론 판매 현황</t>
    <phoneticPr fontId="3" type="noConversion"/>
  </si>
  <si>
    <t>팀별 급여 지급 현황</t>
    <phoneticPr fontId="1" type="noConversion"/>
  </si>
  <si>
    <t>팀원코드</t>
    <phoneticPr fontId="1" type="noConversion"/>
  </si>
  <si>
    <t>팀명</t>
    <phoneticPr fontId="1" type="noConversion"/>
  </si>
  <si>
    <t>직원명</t>
    <phoneticPr fontId="1" type="noConversion"/>
  </si>
  <si>
    <t>직위</t>
    <phoneticPr fontId="1" type="noConversion"/>
  </si>
  <si>
    <t>기본급</t>
    <phoneticPr fontId="1" type="noConversion"/>
  </si>
  <si>
    <t>보너스</t>
    <phoneticPr fontId="1" type="noConversion"/>
  </si>
  <si>
    <t>세금</t>
    <phoneticPr fontId="1" type="noConversion"/>
  </si>
  <si>
    <t>합계지급액</t>
    <phoneticPr fontId="1" type="noConversion"/>
  </si>
  <si>
    <t>MT-01</t>
    <phoneticPr fontId="1" type="noConversion"/>
  </si>
  <si>
    <t>마케팅팀</t>
    <phoneticPr fontId="1" type="noConversion"/>
  </si>
  <si>
    <t>방탄소</t>
    <phoneticPr fontId="1" type="noConversion"/>
  </si>
  <si>
    <t>팀장</t>
    <phoneticPr fontId="1" type="noConversion"/>
  </si>
  <si>
    <t>MT-02</t>
  </si>
  <si>
    <t>김로이</t>
    <phoneticPr fontId="3" type="noConversion"/>
  </si>
  <si>
    <t>대리</t>
    <phoneticPr fontId="1" type="noConversion"/>
  </si>
  <si>
    <t>MT-03</t>
  </si>
  <si>
    <t>장빅뱅</t>
    <phoneticPr fontId="1" type="noConversion"/>
  </si>
  <si>
    <t>팀원</t>
    <phoneticPr fontId="1" type="noConversion"/>
  </si>
  <si>
    <t>ST-01</t>
    <phoneticPr fontId="3" type="noConversion"/>
  </si>
  <si>
    <t>전략팀</t>
    <phoneticPr fontId="1" type="noConversion"/>
  </si>
  <si>
    <t>아이콩</t>
    <phoneticPr fontId="1" type="noConversion"/>
  </si>
  <si>
    <t>팀장</t>
    <phoneticPr fontId="1" type="noConversion"/>
  </si>
  <si>
    <t>ST-02</t>
  </si>
  <si>
    <t>전략팀</t>
    <phoneticPr fontId="1" type="noConversion"/>
  </si>
  <si>
    <t>마맘무</t>
    <phoneticPr fontId="1" type="noConversion"/>
  </si>
  <si>
    <t>ST-03</t>
  </si>
  <si>
    <t>해이즈</t>
    <phoneticPr fontId="1" type="noConversion"/>
  </si>
  <si>
    <t>팀원</t>
    <phoneticPr fontId="1" type="noConversion"/>
  </si>
  <si>
    <t>ST-04</t>
  </si>
  <si>
    <t>강레드</t>
    <phoneticPr fontId="1" type="noConversion"/>
  </si>
  <si>
    <t>LT-01</t>
    <phoneticPr fontId="3" type="noConversion"/>
  </si>
  <si>
    <t>물류팀</t>
    <phoneticPr fontId="1" type="noConversion"/>
  </si>
  <si>
    <t>워너완</t>
    <phoneticPr fontId="1" type="noConversion"/>
  </si>
  <si>
    <t>LT-02</t>
  </si>
  <si>
    <t>동방신</t>
    <phoneticPr fontId="1" type="noConversion"/>
  </si>
  <si>
    <t>LT-03</t>
  </si>
  <si>
    <t>물류팀</t>
    <phoneticPr fontId="1" type="noConversion"/>
  </si>
  <si>
    <t>아이우</t>
    <phoneticPr fontId="1" type="noConversion"/>
  </si>
  <si>
    <t>LT-04</t>
  </si>
  <si>
    <t>차위너</t>
    <phoneticPr fontId="1" type="noConversion"/>
  </si>
  <si>
    <t>LT-05</t>
  </si>
  <si>
    <t>버스커</t>
    <phoneticPr fontId="1" type="noConversion"/>
  </si>
  <si>
    <t>인턴</t>
    <phoneticPr fontId="1" type="noConversion"/>
  </si>
  <si>
    <t>총합계</t>
    <phoneticPr fontId="1" type="noConversion"/>
  </si>
  <si>
    <t>영재센터 합격 현황</t>
    <phoneticPr fontId="1" type="noConversion"/>
  </si>
  <si>
    <t>수험번호</t>
    <phoneticPr fontId="1" type="noConversion"/>
  </si>
  <si>
    <t>성명</t>
    <phoneticPr fontId="1" type="noConversion"/>
  </si>
  <si>
    <t>성별</t>
    <phoneticPr fontId="1" type="noConversion"/>
  </si>
  <si>
    <t>과학</t>
    <phoneticPr fontId="1" type="noConversion"/>
  </si>
  <si>
    <t>수학</t>
    <phoneticPr fontId="1" type="noConversion"/>
  </si>
  <si>
    <t>심층면접</t>
    <phoneticPr fontId="1" type="noConversion"/>
  </si>
  <si>
    <t>총점</t>
    <phoneticPr fontId="1" type="noConversion"/>
  </si>
  <si>
    <t>18-A-01</t>
    <phoneticPr fontId="3" type="noConversion"/>
  </si>
  <si>
    <t>김서연</t>
    <phoneticPr fontId="1" type="noConversion"/>
  </si>
  <si>
    <t>여</t>
    <phoneticPr fontId="1" type="noConversion"/>
  </si>
  <si>
    <t>18-A-12</t>
    <phoneticPr fontId="3" type="noConversion"/>
  </si>
  <si>
    <t>정정희</t>
    <phoneticPr fontId="1" type="noConversion"/>
  </si>
  <si>
    <t>18-A-23</t>
    <phoneticPr fontId="3" type="noConversion"/>
  </si>
  <si>
    <t>강주미</t>
    <phoneticPr fontId="1" type="noConversion"/>
  </si>
  <si>
    <t>여</t>
    <phoneticPr fontId="1" type="noConversion"/>
  </si>
  <si>
    <t>18-A-25</t>
    <phoneticPr fontId="3" type="noConversion"/>
  </si>
  <si>
    <t>고인철</t>
    <phoneticPr fontId="1" type="noConversion"/>
  </si>
  <si>
    <t>남</t>
    <phoneticPr fontId="1" type="noConversion"/>
  </si>
  <si>
    <t>18-A-32</t>
    <phoneticPr fontId="3" type="noConversion"/>
  </si>
  <si>
    <t>최우빈</t>
    <phoneticPr fontId="1" type="noConversion"/>
  </si>
  <si>
    <t>18-A-36</t>
    <phoneticPr fontId="3" type="noConversion"/>
  </si>
  <si>
    <t>서명민</t>
    <phoneticPr fontId="1" type="noConversion"/>
  </si>
  <si>
    <t>남</t>
    <phoneticPr fontId="1" type="noConversion"/>
  </si>
  <si>
    <t>18-A-39</t>
    <phoneticPr fontId="3" type="noConversion"/>
  </si>
  <si>
    <t>이초희</t>
    <phoneticPr fontId="1" type="noConversion"/>
  </si>
  <si>
    <t>18-A-42</t>
    <phoneticPr fontId="3" type="noConversion"/>
  </si>
  <si>
    <t>남두성</t>
    <phoneticPr fontId="1" type="noConversion"/>
  </si>
  <si>
    <t>18-A-45</t>
    <phoneticPr fontId="3" type="noConversion"/>
  </si>
  <si>
    <t>홍수희</t>
    <phoneticPr fontId="1" type="noConversion"/>
  </si>
  <si>
    <t>여</t>
    <phoneticPr fontId="1" type="noConversion"/>
  </si>
  <si>
    <t>18-A-52</t>
    <phoneticPr fontId="3" type="noConversion"/>
  </si>
  <si>
    <t>이수재</t>
    <phoneticPr fontId="1" type="noConversion"/>
  </si>
  <si>
    <t>18-A-54</t>
    <phoneticPr fontId="3" type="noConversion"/>
  </si>
  <si>
    <t>최웅</t>
    <phoneticPr fontId="1" type="noConversion"/>
  </si>
  <si>
    <t>18-A-61</t>
    <phoneticPr fontId="3" type="noConversion"/>
  </si>
  <si>
    <t>김봄</t>
    <phoneticPr fontId="1" type="noConversion"/>
  </si>
  <si>
    <t>18-A-74</t>
    <phoneticPr fontId="3" type="noConversion"/>
  </si>
  <si>
    <t>박사랑</t>
    <phoneticPr fontId="1" type="noConversion"/>
  </si>
  <si>
    <t>18-A-76</t>
    <phoneticPr fontId="3" type="noConversion"/>
  </si>
  <si>
    <t>지연우</t>
    <phoneticPr fontId="1" type="noConversion"/>
  </si>
  <si>
    <t>18-A-85</t>
    <phoneticPr fontId="3" type="noConversion"/>
  </si>
  <si>
    <t>소희진</t>
    <phoneticPr fontId="1" type="noConversion"/>
  </si>
  <si>
    <t>여</t>
    <phoneticPr fontId="1" type="noConversion"/>
  </si>
  <si>
    <t>[표1]</t>
    <phoneticPr fontId="1" type="noConversion"/>
  </si>
  <si>
    <t>월별 진단평가 결과</t>
    <phoneticPr fontId="1" type="noConversion"/>
  </si>
  <si>
    <t>[표2]</t>
    <phoneticPr fontId="1" type="noConversion"/>
  </si>
  <si>
    <t xml:space="preserve"> 경기지역 이웃돕기 기부 현황</t>
    <phoneticPr fontId="1" type="noConversion"/>
  </si>
  <si>
    <t>수험번호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</si>
  <si>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</si>
  <si>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</si>
  <si>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</si>
  <si>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결과</t>
    <phoneticPr fontId="1" type="noConversion"/>
  </si>
  <si>
    <t>회원명</t>
    <phoneticPr fontId="3" type="noConversion"/>
  </si>
  <si>
    <t>지역</t>
    <phoneticPr fontId="1" type="noConversion"/>
  </si>
  <si>
    <t>소속단체</t>
    <phoneticPr fontId="3" type="noConversion"/>
  </si>
  <si>
    <t>기부횟수</t>
    <phoneticPr fontId="1" type="noConversion"/>
  </si>
  <si>
    <t>기부금총액</t>
    <phoneticPr fontId="1" type="noConversion"/>
  </si>
  <si>
    <t>BC-001</t>
    <phoneticPr fontId="1" type="noConversion"/>
  </si>
  <si>
    <t>강민성</t>
    <phoneticPr fontId="3" type="noConversion"/>
  </si>
  <si>
    <t>포천</t>
    <phoneticPr fontId="3" type="noConversion"/>
  </si>
  <si>
    <t>종교</t>
    <phoneticPr fontId="3" type="noConversion"/>
  </si>
  <si>
    <t>BC-002</t>
  </si>
  <si>
    <t>여주희</t>
    <phoneticPr fontId="3" type="noConversion"/>
  </si>
  <si>
    <t>과천</t>
    <phoneticPr fontId="3" type="noConversion"/>
  </si>
  <si>
    <t>기업</t>
    <phoneticPr fontId="3" type="noConversion"/>
  </si>
  <si>
    <t>BC-003</t>
  </si>
  <si>
    <t>고정훈</t>
    <phoneticPr fontId="3" type="noConversion"/>
  </si>
  <si>
    <t>화성</t>
    <phoneticPr fontId="3" type="noConversion"/>
  </si>
  <si>
    <t>종교</t>
    <phoneticPr fontId="3" type="noConversion"/>
  </si>
  <si>
    <t>BC-004</t>
  </si>
  <si>
    <t>민병우</t>
    <phoneticPr fontId="3" type="noConversion"/>
  </si>
  <si>
    <t>김포</t>
    <phoneticPr fontId="3" type="noConversion"/>
  </si>
  <si>
    <t>BC-005</t>
  </si>
  <si>
    <t>김순옥</t>
    <phoneticPr fontId="3" type="noConversion"/>
  </si>
  <si>
    <t>하남</t>
    <phoneticPr fontId="3" type="noConversion"/>
  </si>
  <si>
    <t>BC-006</t>
  </si>
  <si>
    <t>범은수</t>
    <phoneticPr fontId="3" type="noConversion"/>
  </si>
  <si>
    <t>안양</t>
    <phoneticPr fontId="3" type="noConversion"/>
  </si>
  <si>
    <t>BC-007</t>
  </si>
  <si>
    <t>김이지</t>
    <phoneticPr fontId="3" type="noConversion"/>
  </si>
  <si>
    <t>의정부</t>
    <phoneticPr fontId="3" type="noConversion"/>
  </si>
  <si>
    <t>BC-008</t>
  </si>
  <si>
    <t>이연우</t>
    <phoneticPr fontId="3" type="noConversion"/>
  </si>
  <si>
    <t>양주</t>
    <phoneticPr fontId="3" type="noConversion"/>
  </si>
  <si>
    <t>BC-009</t>
  </si>
  <si>
    <t>박수빈</t>
    <phoneticPr fontId="3" type="noConversion"/>
  </si>
  <si>
    <t>성남</t>
    <phoneticPr fontId="3" type="noConversion"/>
  </si>
  <si>
    <t>BC-010</t>
  </si>
  <si>
    <t>기부빈도 높은 회원의 기부금총액 합계</t>
    <phoneticPr fontId="1" type="noConversion"/>
  </si>
  <si>
    <t>[표3]</t>
    <phoneticPr fontId="1" type="noConversion"/>
  </si>
  <si>
    <t>[표4]</t>
    <phoneticPr fontId="1" type="noConversion"/>
  </si>
  <si>
    <t>팀별 인원 관리 현황</t>
    <phoneticPr fontId="1" type="noConversion"/>
  </si>
  <si>
    <t>직원명</t>
    <phoneticPr fontId="1" type="noConversion"/>
  </si>
  <si>
    <t>팀명</t>
    <phoneticPr fontId="1" type="noConversion"/>
  </si>
  <si>
    <t>조병헌</t>
  </si>
  <si>
    <t>방탄소</t>
  </si>
  <si>
    <t>마케팅팀</t>
  </si>
  <si>
    <t>팀장</t>
  </si>
  <si>
    <t>윤병동</t>
  </si>
  <si>
    <t>김로이</t>
  </si>
  <si>
    <t>대리</t>
  </si>
  <si>
    <t>변순용</t>
  </si>
  <si>
    <t>장빅뱅</t>
  </si>
  <si>
    <t>사원</t>
    <phoneticPr fontId="3" type="noConversion"/>
  </si>
  <si>
    <t>이지혜</t>
  </si>
  <si>
    <t>아이콩</t>
  </si>
  <si>
    <t>전략팀</t>
  </si>
  <si>
    <t>권영수</t>
  </si>
  <si>
    <t>마맘무</t>
  </si>
  <si>
    <t>허재두</t>
  </si>
  <si>
    <t>해이즈</t>
  </si>
  <si>
    <t>대리</t>
    <phoneticPr fontId="3" type="noConversion"/>
  </si>
  <si>
    <t>류미영</t>
  </si>
  <si>
    <t>워너완</t>
  </si>
  <si>
    <t>물류팀</t>
  </si>
  <si>
    <t>최헌준</t>
  </si>
  <si>
    <t>동방신</t>
  </si>
  <si>
    <t>팀장이 아닌 직원수</t>
    <phoneticPr fontId="1" type="noConversion"/>
  </si>
  <si>
    <t>송영미</t>
  </si>
  <si>
    <t>아이우</t>
  </si>
  <si>
    <t>[표5]</t>
    <phoneticPr fontId="1" type="noConversion"/>
  </si>
  <si>
    <t>연합동아리 인원 현황</t>
    <phoneticPr fontId="1" type="noConversion"/>
  </si>
  <si>
    <t>학교명</t>
    <phoneticPr fontId="1" type="noConversion"/>
  </si>
  <si>
    <t>학년</t>
    <phoneticPr fontId="1" type="noConversion"/>
  </si>
  <si>
    <t>학생명</t>
    <phoneticPr fontId="1" type="noConversion"/>
  </si>
  <si>
    <t>생년월일</t>
    <phoneticPr fontId="1" type="noConversion"/>
  </si>
  <si>
    <t>태어난요일</t>
    <phoneticPr fontId="1" type="noConversion"/>
  </si>
  <si>
    <t>[요일구분표]</t>
    <phoneticPr fontId="1" type="noConversion"/>
  </si>
  <si>
    <t>종로</t>
    <phoneticPr fontId="3" type="noConversion"/>
  </si>
  <si>
    <t>김서연</t>
  </si>
  <si>
    <t>구분</t>
    <phoneticPr fontId="1" type="noConversion"/>
  </si>
  <si>
    <t>요일</t>
    <phoneticPr fontId="1" type="noConversion"/>
  </si>
  <si>
    <t>강서</t>
    <phoneticPr fontId="3" type="noConversion"/>
  </si>
  <si>
    <t>정정희</t>
  </si>
  <si>
    <t>월요일</t>
    <phoneticPr fontId="1" type="noConversion"/>
  </si>
  <si>
    <t>강남</t>
    <phoneticPr fontId="3" type="noConversion"/>
  </si>
  <si>
    <t>강주미</t>
  </si>
  <si>
    <t>화요일</t>
    <phoneticPr fontId="1" type="noConversion"/>
  </si>
  <si>
    <t>고인철</t>
  </si>
  <si>
    <t>수요일</t>
    <phoneticPr fontId="1" type="noConversion"/>
  </si>
  <si>
    <t>마포</t>
    <phoneticPr fontId="3" type="noConversion"/>
  </si>
  <si>
    <t>최우빈</t>
  </si>
  <si>
    <t>목요일</t>
    <phoneticPr fontId="1" type="noConversion"/>
  </si>
  <si>
    <t>서명민</t>
  </si>
  <si>
    <t>금요일</t>
    <phoneticPr fontId="1" type="noConversion"/>
  </si>
  <si>
    <t>수원</t>
    <phoneticPr fontId="3" type="noConversion"/>
  </si>
  <si>
    <t>이초희</t>
  </si>
  <si>
    <t>토요일</t>
    <phoneticPr fontId="1" type="noConversion"/>
  </si>
  <si>
    <t>남두성</t>
  </si>
  <si>
    <t>일요일</t>
    <phoneticPr fontId="1" type="noConversion"/>
  </si>
  <si>
    <t>분당</t>
    <phoneticPr fontId="3" type="noConversion"/>
  </si>
  <si>
    <t>홍수희</t>
  </si>
  <si>
    <t>이수재</t>
  </si>
  <si>
    <t>인공지능 교육센터 등록 현황</t>
    <phoneticPr fontId="1" type="noConversion"/>
  </si>
  <si>
    <t>구분</t>
    <phoneticPr fontId="1" type="noConversion"/>
  </si>
  <si>
    <t>코스명</t>
    <phoneticPr fontId="1" type="noConversion"/>
  </si>
  <si>
    <t>강사명</t>
    <phoneticPr fontId="1" type="noConversion"/>
  </si>
  <si>
    <t>등록비</t>
    <phoneticPr fontId="3" type="noConversion"/>
  </si>
  <si>
    <t>등록인원</t>
    <phoneticPr fontId="1" type="noConversion"/>
  </si>
  <si>
    <t>교육요일</t>
    <phoneticPr fontId="1" type="noConversion"/>
  </si>
  <si>
    <t>학생</t>
    <phoneticPr fontId="1" type="noConversion"/>
  </si>
  <si>
    <t>파이썬 기초</t>
    <phoneticPr fontId="1" type="noConversion"/>
  </si>
  <si>
    <t>이헌주</t>
    <phoneticPr fontId="1" type="noConversion"/>
  </si>
  <si>
    <t>화, 목</t>
    <phoneticPr fontId="1" type="noConversion"/>
  </si>
  <si>
    <t>직업</t>
    <phoneticPr fontId="1" type="noConversion"/>
  </si>
  <si>
    <t>로봇 기초</t>
    <phoneticPr fontId="1" type="noConversion"/>
  </si>
  <si>
    <t>조병헌</t>
    <phoneticPr fontId="1" type="noConversion"/>
  </si>
  <si>
    <t>목</t>
    <phoneticPr fontId="1" type="noConversion"/>
  </si>
  <si>
    <t>머신러닝 기초</t>
    <phoneticPr fontId="3" type="noConversion"/>
  </si>
  <si>
    <t>윤병동</t>
    <phoneticPr fontId="1" type="noConversion"/>
  </si>
  <si>
    <t>수, 금</t>
    <phoneticPr fontId="1" type="noConversion"/>
  </si>
  <si>
    <t>일반</t>
    <phoneticPr fontId="1" type="noConversion"/>
  </si>
  <si>
    <t>자율주행 기초</t>
    <phoneticPr fontId="3" type="noConversion"/>
  </si>
  <si>
    <t>변순용</t>
    <phoneticPr fontId="1" type="noConversion"/>
  </si>
  <si>
    <t>화, 금</t>
    <phoneticPr fontId="1" type="noConversion"/>
  </si>
  <si>
    <t>음성인식 기초</t>
    <phoneticPr fontId="3" type="noConversion"/>
  </si>
  <si>
    <t>이지혜</t>
    <phoneticPr fontId="1" type="noConversion"/>
  </si>
  <si>
    <t>수</t>
    <phoneticPr fontId="1" type="noConversion"/>
  </si>
  <si>
    <t>증강현실 기초</t>
    <phoneticPr fontId="3" type="noConversion"/>
  </si>
  <si>
    <t>권영수</t>
    <phoneticPr fontId="1" type="noConversion"/>
  </si>
  <si>
    <t>화, 수</t>
    <phoneticPr fontId="1" type="noConversion"/>
  </si>
  <si>
    <t>파이썬 심화</t>
    <phoneticPr fontId="1" type="noConversion"/>
  </si>
  <si>
    <t>허재두</t>
    <phoneticPr fontId="1" type="noConversion"/>
  </si>
  <si>
    <t>월, 금</t>
    <phoneticPr fontId="1" type="noConversion"/>
  </si>
  <si>
    <t>가상현실 심화</t>
    <phoneticPr fontId="1" type="noConversion"/>
  </si>
  <si>
    <t>류미영</t>
    <phoneticPr fontId="1" type="noConversion"/>
  </si>
  <si>
    <t>화, 목</t>
    <phoneticPr fontId="1" type="noConversion"/>
  </si>
  <si>
    <t>게이밍 심화</t>
    <phoneticPr fontId="1" type="noConversion"/>
  </si>
  <si>
    <t>최헌준</t>
    <phoneticPr fontId="1" type="noConversion"/>
  </si>
  <si>
    <t>월, 목</t>
    <phoneticPr fontId="1" type="noConversion"/>
  </si>
  <si>
    <t>머신러닝 심화</t>
    <phoneticPr fontId="3" type="noConversion"/>
  </si>
  <si>
    <t>송영미</t>
    <phoneticPr fontId="1" type="noConversion"/>
  </si>
  <si>
    <t>화</t>
    <phoneticPr fontId="1" type="noConversion"/>
  </si>
  <si>
    <t>음성인식 심화</t>
    <phoneticPr fontId="3" type="noConversion"/>
  </si>
  <si>
    <t>석주연</t>
    <phoneticPr fontId="1" type="noConversion"/>
  </si>
  <si>
    <t>월, 수</t>
    <phoneticPr fontId="1" type="noConversion"/>
  </si>
  <si>
    <t>증강현실 심화</t>
    <phoneticPr fontId="3" type="noConversion"/>
  </si>
  <si>
    <t>임종범</t>
    <phoneticPr fontId="1" type="noConversion"/>
  </si>
  <si>
    <t>센터별 스마트기기 판매 실적</t>
    <phoneticPr fontId="3" type="noConversion"/>
  </si>
  <si>
    <t>센터명</t>
    <phoneticPr fontId="3" type="noConversion"/>
  </si>
  <si>
    <t>기기명</t>
    <phoneticPr fontId="3" type="noConversion"/>
  </si>
  <si>
    <t>판매단가</t>
    <phoneticPr fontId="3" type="noConversion"/>
  </si>
  <si>
    <t>판매대수</t>
    <phoneticPr fontId="3" type="noConversion"/>
  </si>
  <si>
    <t>판매실적</t>
    <phoneticPr fontId="3" type="noConversion"/>
  </si>
  <si>
    <t>강남센터</t>
    <phoneticPr fontId="3" type="noConversion"/>
  </si>
  <si>
    <t>스마트폰</t>
    <phoneticPr fontId="3" type="noConversion"/>
  </si>
  <si>
    <t>태블릿</t>
    <phoneticPr fontId="3" type="noConversion"/>
  </si>
  <si>
    <t>노트북</t>
    <phoneticPr fontId="3" type="noConversion"/>
  </si>
  <si>
    <t>송파센터</t>
    <phoneticPr fontId="3" type="noConversion"/>
  </si>
  <si>
    <t>태블릿</t>
    <phoneticPr fontId="3" type="noConversion"/>
  </si>
  <si>
    <t>종로센터</t>
    <phoneticPr fontId="3" type="noConversion"/>
  </si>
  <si>
    <t>12번가 쇼핑몰 판매 현황</t>
    <phoneticPr fontId="1" type="noConversion"/>
  </si>
  <si>
    <t>회원ID</t>
    <phoneticPr fontId="3" type="noConversion"/>
  </si>
  <si>
    <t>품번코드</t>
    <phoneticPr fontId="1" type="noConversion"/>
  </si>
  <si>
    <t>주문방법</t>
    <phoneticPr fontId="1" type="noConversion"/>
  </si>
  <si>
    <t>셋트수</t>
    <phoneticPr fontId="1" type="noConversion"/>
  </si>
  <si>
    <t>판매금액</t>
    <phoneticPr fontId="1" type="noConversion"/>
  </si>
  <si>
    <t>G181005</t>
    <phoneticPr fontId="3" type="noConversion"/>
  </si>
  <si>
    <t>MCM-05</t>
    <phoneticPr fontId="1" type="noConversion"/>
  </si>
  <si>
    <t>PC</t>
    <phoneticPr fontId="1" type="noConversion"/>
  </si>
  <si>
    <t>G170910</t>
    <phoneticPr fontId="3" type="noConversion"/>
  </si>
  <si>
    <t>GUC-02</t>
    <phoneticPr fontId="1" type="noConversion"/>
  </si>
  <si>
    <t>스마트폰</t>
    <phoneticPr fontId="1" type="noConversion"/>
  </si>
  <si>
    <t>G160809</t>
    <phoneticPr fontId="3" type="noConversion"/>
  </si>
  <si>
    <t>BBD-21</t>
    <phoneticPr fontId="1" type="noConversion"/>
  </si>
  <si>
    <t>G180304</t>
    <phoneticPr fontId="3" type="noConversion"/>
  </si>
  <si>
    <t>FED-09</t>
    <phoneticPr fontId="1" type="noConversion"/>
  </si>
  <si>
    <t>PC</t>
    <phoneticPr fontId="1" type="noConversion"/>
  </si>
  <si>
    <t>G151123</t>
    <phoneticPr fontId="3" type="noConversion"/>
  </si>
  <si>
    <t>VAC-19</t>
    <phoneticPr fontId="1" type="noConversion"/>
  </si>
  <si>
    <t>G170604</t>
    <phoneticPr fontId="3" type="noConversion"/>
  </si>
  <si>
    <t>G180513</t>
    <phoneticPr fontId="3" type="noConversion"/>
  </si>
  <si>
    <t>MCM-06</t>
    <phoneticPr fontId="1" type="noConversion"/>
  </si>
  <si>
    <t>G151123</t>
    <phoneticPr fontId="3" type="noConversion"/>
  </si>
  <si>
    <t>PRO-17</t>
    <phoneticPr fontId="1" type="noConversion"/>
  </si>
  <si>
    <t>G160521</t>
    <phoneticPr fontId="3" type="noConversion"/>
  </si>
  <si>
    <t>VAC-15</t>
    <phoneticPr fontId="1" type="noConversion"/>
  </si>
  <si>
    <t>G180203</t>
    <phoneticPr fontId="3" type="noConversion"/>
  </si>
  <si>
    <t>NAS-10</t>
    <phoneticPr fontId="1" type="noConversion"/>
  </si>
  <si>
    <t>스마트폰</t>
    <phoneticPr fontId="1" type="noConversion"/>
  </si>
  <si>
    <t>합계</t>
    <phoneticPr fontId="1" type="noConversion"/>
  </si>
  <si>
    <t>렌트카 예약 현황</t>
    <phoneticPr fontId="1" type="noConversion"/>
  </si>
  <si>
    <t>차종</t>
    <phoneticPr fontId="1" type="noConversion"/>
  </si>
  <si>
    <t>구분</t>
    <phoneticPr fontId="1" type="noConversion"/>
  </si>
  <si>
    <t>렌트기간</t>
    <phoneticPr fontId="1" type="noConversion"/>
  </si>
  <si>
    <t>내국인</t>
    <phoneticPr fontId="1" type="noConversion"/>
  </si>
  <si>
    <t>외국인</t>
    <phoneticPr fontId="1" type="noConversion"/>
  </si>
  <si>
    <t>그렌져</t>
    <phoneticPr fontId="1" type="noConversion"/>
  </si>
  <si>
    <t>국산차</t>
    <phoneticPr fontId="1" type="noConversion"/>
  </si>
  <si>
    <t>K5</t>
    <phoneticPr fontId="3" type="noConversion"/>
  </si>
  <si>
    <t>국산차</t>
    <phoneticPr fontId="1" type="noConversion"/>
  </si>
  <si>
    <t>BMW</t>
    <phoneticPr fontId="1" type="noConversion"/>
  </si>
  <si>
    <t>외제차</t>
    <phoneticPr fontId="1" type="noConversion"/>
  </si>
  <si>
    <t>벤츠</t>
    <phoneticPr fontId="1" type="noConversion"/>
  </si>
  <si>
    <t>외제차</t>
    <phoneticPr fontId="1" type="noConversion"/>
  </si>
  <si>
    <t>소나타</t>
    <phoneticPr fontId="3" type="noConversion"/>
  </si>
  <si>
    <t>아우디</t>
    <phoneticPr fontId="1" type="noConversion"/>
  </si>
  <si>
    <t>카니발</t>
    <phoneticPr fontId="1" type="noConversion"/>
  </si>
  <si>
    <t>국산차</t>
    <phoneticPr fontId="1" type="noConversion"/>
  </si>
  <si>
    <t>아파트 당첨현황</t>
    <phoneticPr fontId="1" type="noConversion"/>
  </si>
  <si>
    <t>추첨자</t>
    <phoneticPr fontId="1" type="noConversion"/>
  </si>
  <si>
    <t>추첨순서</t>
    <phoneticPr fontId="1" type="noConversion"/>
  </si>
  <si>
    <t>최저층</t>
    <phoneticPr fontId="1" type="noConversion"/>
  </si>
  <si>
    <t>최고층</t>
    <phoneticPr fontId="1" type="noConversion"/>
  </si>
  <si>
    <t>당첨층</t>
    <phoneticPr fontId="1" type="noConversion"/>
  </si>
  <si>
    <t>모델명</t>
    <phoneticPr fontId="1" type="noConversion"/>
  </si>
  <si>
    <t>출고예정일</t>
    <phoneticPr fontId="1" type="noConversion"/>
  </si>
  <si>
    <t>공급업체</t>
    <phoneticPr fontId="1" type="noConversion"/>
  </si>
  <si>
    <t>판매자명</t>
    <phoneticPr fontId="1" type="noConversion"/>
  </si>
  <si>
    <t>판매량</t>
    <phoneticPr fontId="1" type="noConversion"/>
  </si>
  <si>
    <t>매빅에어</t>
    <phoneticPr fontId="1" type="noConversion"/>
  </si>
  <si>
    <t>우라누스</t>
    <phoneticPr fontId="1" type="noConversion"/>
  </si>
  <si>
    <t>스파크</t>
    <phoneticPr fontId="1" type="noConversion"/>
  </si>
  <si>
    <t>시마W5</t>
    <phoneticPr fontId="1" type="noConversion"/>
  </si>
  <si>
    <t>테란</t>
    <phoneticPr fontId="1" type="noConversion"/>
  </si>
  <si>
    <t>팬토머A</t>
    <phoneticPr fontId="1" type="noConversion"/>
  </si>
  <si>
    <t>멀티콥터</t>
    <phoneticPr fontId="1" type="noConversion"/>
  </si>
  <si>
    <t>팡팡</t>
    <phoneticPr fontId="1" type="noConversion"/>
  </si>
  <si>
    <t>이글5</t>
    <phoneticPr fontId="1" type="noConversion"/>
  </si>
  <si>
    <t>MB-AIR</t>
    <phoneticPr fontId="1" type="noConversion"/>
  </si>
  <si>
    <t>URANUS-01</t>
    <phoneticPr fontId="1" type="noConversion"/>
  </si>
  <si>
    <t>SPARK-8</t>
    <phoneticPr fontId="1" type="noConversion"/>
  </si>
  <si>
    <t>SYMA-W5</t>
    <phoneticPr fontId="1" type="noConversion"/>
  </si>
  <si>
    <t>TERAN-99</t>
    <phoneticPr fontId="1" type="noConversion"/>
  </si>
  <si>
    <t>PANTOM-A</t>
    <phoneticPr fontId="1" type="noConversion"/>
  </si>
  <si>
    <t>MULTI-45</t>
    <phoneticPr fontId="1" type="noConversion"/>
  </si>
  <si>
    <t>PANG-100</t>
    <phoneticPr fontId="1" type="noConversion"/>
  </si>
  <si>
    <t>EAGLE-55</t>
    <phoneticPr fontId="1" type="noConversion"/>
  </si>
  <si>
    <t>DJ드론</t>
    <phoneticPr fontId="1" type="noConversion"/>
  </si>
  <si>
    <t>우리드론</t>
    <phoneticPr fontId="1" type="noConversion"/>
  </si>
  <si>
    <t>한국드론</t>
    <phoneticPr fontId="1" type="noConversion"/>
  </si>
  <si>
    <t>네오드론</t>
    <phoneticPr fontId="1" type="noConversion"/>
  </si>
  <si>
    <t>대한드론</t>
    <phoneticPr fontId="1" type="noConversion"/>
  </si>
  <si>
    <t>에이스</t>
    <phoneticPr fontId="1" type="noConversion"/>
  </si>
  <si>
    <t>베스트</t>
    <phoneticPr fontId="1" type="noConversion"/>
  </si>
  <si>
    <t>김나라</t>
    <phoneticPr fontId="1" type="noConversion"/>
  </si>
  <si>
    <t>나이스</t>
    <phoneticPr fontId="1" type="noConversion"/>
  </si>
  <si>
    <t>&gt;=260</t>
    <phoneticPr fontId="1" type="noConversion"/>
  </si>
  <si>
    <t>일반 평균</t>
  </si>
  <si>
    <t>직업 평균</t>
  </si>
  <si>
    <t>학생 평균</t>
  </si>
  <si>
    <t>전체 평균</t>
  </si>
  <si>
    <t>일반 요약</t>
  </si>
  <si>
    <t>직업 요약</t>
  </si>
  <si>
    <t>학생 요약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</si>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</sst>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 val="double"/>
      <sz val="16"/>
      <color theme="1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2">
      <alignment vertical="center"/>
    </xf>
    <xf numFmtId="0" fontId="2" fillId="0" borderId="1" xfId="2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14" fontId="0" fillId="0" borderId="0" xfId="0" applyNumberFormat="1">
      <alignment vertical="center"/>
    </xf>
    <xf numFmtId="0" fontId="9" fillId="0" borderId="0" xfId="0" applyFont="1" applyAlignment="1">
      <alignment horizontal="center" vertical="center"/>
    </xf>
    <xf numFmtId="0" fontId="2" fillId="3" borderId="1" xfId="3" applyBorder="1" applyAlignment="1">
      <alignment horizontal="center" vertical="center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41" fontId="2" fillId="0" borderId="0" xfId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4">
    <cellStyle name="20% - 강조색5" xfId="3" builtinId="46"/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내국인</a:t>
            </a:r>
            <a:r>
              <a:rPr lang="en-US" altLang="ko-KR"/>
              <a:t>/</a:t>
            </a:r>
            <a:r>
              <a:rPr lang="ko-KR" altLang="en-US"/>
              <a:t>외국인 렌트카 예약 인원수</a:t>
            </a:r>
            <a:endParaRPr lang="en-US" alt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내국인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BE0-4690-B1FD-49DE8201BD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차트작업!$A$4:$A$10</c:f>
              <c:strCache>
                <c:ptCount val="7"/>
                <c:pt idx="0">
                  <c:v>그렌져</c:v>
                </c:pt>
                <c:pt idx="1">
                  <c:v>K5</c:v>
                </c:pt>
                <c:pt idx="2">
                  <c:v>BMW</c:v>
                </c:pt>
                <c:pt idx="3">
                  <c:v>벤츠</c:v>
                </c:pt>
                <c:pt idx="4">
                  <c:v>소나타</c:v>
                </c:pt>
                <c:pt idx="5">
                  <c:v>아우디</c:v>
                </c:pt>
                <c:pt idx="6">
                  <c:v>카니발</c:v>
                </c:pt>
              </c:strCache>
            </c:strRef>
          </c:cat>
          <c:val>
            <c:numRef>
              <c:f>차트작업!$D$4:$D$10</c:f>
              <c:numCache>
                <c:formatCode>General</c:formatCode>
                <c:ptCount val="7"/>
                <c:pt idx="0">
                  <c:v>25</c:v>
                </c:pt>
                <c:pt idx="1">
                  <c:v>32</c:v>
                </c:pt>
                <c:pt idx="2">
                  <c:v>22</c:v>
                </c:pt>
                <c:pt idx="3">
                  <c:v>15</c:v>
                </c:pt>
                <c:pt idx="4">
                  <c:v>36</c:v>
                </c:pt>
                <c:pt idx="5">
                  <c:v>25</c:v>
                </c:pt>
                <c:pt idx="6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3F-4364-B867-FD4CB6597313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외국인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2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BE0-4690-B1FD-49DE8201BD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차트작업!$E$4:$E$10</c:f>
              <c:numCache>
                <c:formatCode>General</c:formatCode>
                <c:ptCount val="7"/>
                <c:pt idx="0">
                  <c:v>7</c:v>
                </c:pt>
                <c:pt idx="1">
                  <c:v>10</c:v>
                </c:pt>
                <c:pt idx="2">
                  <c:v>7</c:v>
                </c:pt>
                <c:pt idx="3">
                  <c:v>5</c:v>
                </c:pt>
                <c:pt idx="4">
                  <c:v>14</c:v>
                </c:pt>
                <c:pt idx="5">
                  <c:v>8</c:v>
                </c:pt>
                <c:pt idx="6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E0-4690-B1FD-49DE8201B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8243471"/>
        <c:axId val="838243887"/>
      </c:lineChart>
      <c:catAx>
        <c:axId val="838243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차종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8243887"/>
        <c:crosses val="autoZero"/>
        <c:auto val="1"/>
        <c:lblAlgn val="ctr"/>
        <c:lblOffset val="100"/>
        <c:noMultiLvlLbl val="0"/>
      </c:catAx>
      <c:valAx>
        <c:axId val="838243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8243471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6</xdr:row>
      <xdr:rowOff>0</xdr:rowOff>
    </xdr:from>
    <xdr:to>
      <xdr:col>7</xdr:col>
      <xdr:colOff>638175</xdr:colOff>
      <xdr:row>8</xdr:row>
      <xdr:rowOff>200025</xdr:rowOff>
    </xdr:to>
    <xdr:sp macro="[0]!서식" textlink="">
      <xdr:nvSpPr>
        <xdr:cNvPr id="2" name="웃는 얼굴 1">
          <a:extLst>
            <a:ext uri="{FF2B5EF4-FFF2-40B4-BE49-F238E27FC236}">
              <a16:creationId xmlns:a16="http://schemas.microsoft.com/office/drawing/2014/main" id="{F474773C-1963-45D7-A745-ADFE8FF7D61B}"/>
            </a:ext>
          </a:extLst>
        </xdr:cNvPr>
        <xdr:cNvSpPr/>
      </xdr:nvSpPr>
      <xdr:spPr>
        <a:xfrm>
          <a:off x="4591050" y="1304925"/>
          <a:ext cx="1323975" cy="61912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7</xdr:col>
      <xdr:colOff>0</xdr:colOff>
      <xdr:row>26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F13" sqref="F13"/>
    </sheetView>
  </sheetViews>
  <sheetFormatPr defaultRowHeight="16.5" x14ac:dyDescent="0.3"/>
  <cols>
    <col min="3" max="3" width="11.125" bestFit="1" customWidth="1"/>
  </cols>
  <sheetData>
    <row r="1" spans="1:6" x14ac:dyDescent="0.3">
      <c r="A1" s="1" t="s">
        <v>0</v>
      </c>
    </row>
    <row r="3" spans="1:6" x14ac:dyDescent="0.3">
      <c r="A3" t="s">
        <v>177</v>
      </c>
      <c r="B3" t="s">
        <v>312</v>
      </c>
      <c r="C3" t="s">
        <v>313</v>
      </c>
      <c r="D3" t="s">
        <v>314</v>
      </c>
      <c r="E3" t="s">
        <v>315</v>
      </c>
      <c r="F3" t="s">
        <v>316</v>
      </c>
    </row>
    <row r="4" spans="1:6" x14ac:dyDescent="0.3">
      <c r="A4" t="s">
        <v>317</v>
      </c>
      <c r="B4" t="s">
        <v>326</v>
      </c>
      <c r="C4" s="28">
        <v>44392</v>
      </c>
      <c r="D4" t="s">
        <v>335</v>
      </c>
      <c r="E4" t="s">
        <v>340</v>
      </c>
      <c r="F4">
        <v>65</v>
      </c>
    </row>
    <row r="5" spans="1:6" x14ac:dyDescent="0.3">
      <c r="A5" t="s">
        <v>318</v>
      </c>
      <c r="B5" t="s">
        <v>327</v>
      </c>
      <c r="C5" s="28">
        <v>44392</v>
      </c>
      <c r="D5" t="s">
        <v>336</v>
      </c>
      <c r="E5" t="s">
        <v>341</v>
      </c>
      <c r="F5">
        <v>75</v>
      </c>
    </row>
    <row r="6" spans="1:6" x14ac:dyDescent="0.3">
      <c r="A6" t="s">
        <v>319</v>
      </c>
      <c r="B6" t="s">
        <v>328</v>
      </c>
      <c r="C6" s="28">
        <v>44391</v>
      </c>
      <c r="D6" t="s">
        <v>337</v>
      </c>
      <c r="E6" t="s">
        <v>342</v>
      </c>
      <c r="F6">
        <v>200</v>
      </c>
    </row>
    <row r="7" spans="1:6" x14ac:dyDescent="0.3">
      <c r="A7" t="s">
        <v>320</v>
      </c>
      <c r="B7" t="s">
        <v>329</v>
      </c>
      <c r="C7" s="28">
        <v>44387</v>
      </c>
      <c r="D7" t="s">
        <v>338</v>
      </c>
      <c r="E7" t="s">
        <v>341</v>
      </c>
      <c r="F7">
        <v>150</v>
      </c>
    </row>
    <row r="8" spans="1:6" x14ac:dyDescent="0.3">
      <c r="A8" t="s">
        <v>321</v>
      </c>
      <c r="B8" t="s">
        <v>330</v>
      </c>
      <c r="C8" s="28">
        <v>44391</v>
      </c>
      <c r="D8" t="s">
        <v>339</v>
      </c>
      <c r="E8" t="s">
        <v>343</v>
      </c>
      <c r="F8">
        <v>80</v>
      </c>
    </row>
    <row r="9" spans="1:6" x14ac:dyDescent="0.3">
      <c r="A9" t="s">
        <v>322</v>
      </c>
      <c r="B9" t="s">
        <v>331</v>
      </c>
      <c r="C9" s="28">
        <v>44392</v>
      </c>
      <c r="D9" t="s">
        <v>335</v>
      </c>
      <c r="E9" t="s">
        <v>340</v>
      </c>
      <c r="F9">
        <v>120</v>
      </c>
    </row>
    <row r="10" spans="1:6" x14ac:dyDescent="0.3">
      <c r="A10" t="s">
        <v>323</v>
      </c>
      <c r="B10" t="s">
        <v>332</v>
      </c>
      <c r="C10" s="28">
        <v>44385</v>
      </c>
      <c r="D10" t="s">
        <v>337</v>
      </c>
      <c r="E10" t="s">
        <v>342</v>
      </c>
      <c r="F10">
        <v>30</v>
      </c>
    </row>
    <row r="11" spans="1:6" x14ac:dyDescent="0.3">
      <c r="A11" t="s">
        <v>324</v>
      </c>
      <c r="B11" t="s">
        <v>333</v>
      </c>
      <c r="C11" s="28">
        <v>44385</v>
      </c>
      <c r="D11" t="s">
        <v>339</v>
      </c>
      <c r="E11" t="s">
        <v>343</v>
      </c>
      <c r="F11">
        <v>70</v>
      </c>
    </row>
    <row r="12" spans="1:6" x14ac:dyDescent="0.3">
      <c r="A12" t="s">
        <v>325</v>
      </c>
      <c r="B12" t="s">
        <v>334</v>
      </c>
      <c r="C12" s="28">
        <v>44385</v>
      </c>
      <c r="D12" t="s">
        <v>338</v>
      </c>
      <c r="E12" t="s">
        <v>341</v>
      </c>
      <c r="F12">
        <v>90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workbookViewId="0">
      <selection activeCell="I13" sqref="I13"/>
    </sheetView>
  </sheetViews>
  <sheetFormatPr defaultRowHeight="16.5" x14ac:dyDescent="0.3"/>
  <cols>
    <col min="1" max="1" width="9.375" customWidth="1"/>
    <col min="2" max="2" width="10.875" customWidth="1"/>
    <col min="3" max="4" width="10.25" customWidth="1"/>
    <col min="5" max="6" width="12.375" bestFit="1" customWidth="1"/>
    <col min="7" max="7" width="11.25" bestFit="1" customWidth="1"/>
    <col min="8" max="8" width="12.375" bestFit="1" customWidth="1"/>
  </cols>
  <sheetData>
    <row r="1" spans="1:8" ht="20.25" x14ac:dyDescent="0.3">
      <c r="A1" s="29" t="s">
        <v>1</v>
      </c>
      <c r="B1" s="29"/>
      <c r="C1" s="29"/>
      <c r="D1" s="29"/>
      <c r="E1" s="29"/>
      <c r="F1" s="29"/>
      <c r="G1" s="29"/>
      <c r="H1" s="29"/>
    </row>
    <row r="2" spans="1:8" x14ac:dyDescent="0.3">
      <c r="A2" s="2"/>
      <c r="B2" s="2"/>
      <c r="C2" s="2"/>
      <c r="D2" s="2"/>
      <c r="E2" s="2"/>
      <c r="F2" s="2"/>
      <c r="G2" s="2"/>
      <c r="H2" s="2"/>
    </row>
    <row r="3" spans="1:8" x14ac:dyDescent="0.3">
      <c r="A3" s="30" t="s">
        <v>2</v>
      </c>
      <c r="B3" s="30" t="s">
        <v>3</v>
      </c>
      <c r="C3" s="30" t="s">
        <v>4</v>
      </c>
      <c r="D3" s="30" t="s">
        <v>5</v>
      </c>
      <c r="E3" s="30" t="s">
        <v>6</v>
      </c>
      <c r="F3" s="30" t="s">
        <v>7</v>
      </c>
      <c r="G3" s="30" t="s">
        <v>8</v>
      </c>
      <c r="H3" s="30" t="s">
        <v>9</v>
      </c>
    </row>
    <row r="4" spans="1:8" x14ac:dyDescent="0.3">
      <c r="A4" s="31" t="s">
        <v>10</v>
      </c>
      <c r="B4" s="31" t="s">
        <v>11</v>
      </c>
      <c r="C4" s="31" t="s">
        <v>12</v>
      </c>
      <c r="D4" s="31" t="s">
        <v>13</v>
      </c>
      <c r="E4" s="32">
        <v>5200000</v>
      </c>
      <c r="F4" s="32">
        <v>1560000</v>
      </c>
      <c r="G4" s="32">
        <v>680000</v>
      </c>
      <c r="H4" s="32">
        <v>6080000</v>
      </c>
    </row>
    <row r="5" spans="1:8" x14ac:dyDescent="0.3">
      <c r="A5" s="31" t="s">
        <v>14</v>
      </c>
      <c r="B5" s="31" t="s">
        <v>11</v>
      </c>
      <c r="C5" s="31" t="s">
        <v>15</v>
      </c>
      <c r="D5" s="31" t="s">
        <v>16</v>
      </c>
      <c r="E5" s="32">
        <v>4300000</v>
      </c>
      <c r="F5" s="32">
        <v>1290000</v>
      </c>
      <c r="G5" s="32">
        <v>560000</v>
      </c>
      <c r="H5" s="32">
        <v>5030000</v>
      </c>
    </row>
    <row r="6" spans="1:8" x14ac:dyDescent="0.3">
      <c r="A6" s="31" t="s">
        <v>17</v>
      </c>
      <c r="B6" s="31" t="s">
        <v>11</v>
      </c>
      <c r="C6" s="31" t="s">
        <v>18</v>
      </c>
      <c r="D6" s="31" t="s">
        <v>19</v>
      </c>
      <c r="E6" s="32">
        <v>3800000</v>
      </c>
      <c r="F6" s="32">
        <v>1140000</v>
      </c>
      <c r="G6" s="32">
        <v>490000</v>
      </c>
      <c r="H6" s="32">
        <v>4450000</v>
      </c>
    </row>
    <row r="7" spans="1:8" x14ac:dyDescent="0.3">
      <c r="A7" s="31" t="s">
        <v>20</v>
      </c>
      <c r="B7" s="31" t="s">
        <v>21</v>
      </c>
      <c r="C7" s="31" t="s">
        <v>22</v>
      </c>
      <c r="D7" s="31" t="s">
        <v>23</v>
      </c>
      <c r="E7" s="32">
        <v>5500000</v>
      </c>
      <c r="F7" s="32">
        <v>1650000</v>
      </c>
      <c r="G7" s="32">
        <v>720000</v>
      </c>
      <c r="H7" s="32">
        <v>6430000</v>
      </c>
    </row>
    <row r="8" spans="1:8" x14ac:dyDescent="0.3">
      <c r="A8" s="31" t="s">
        <v>24</v>
      </c>
      <c r="B8" s="31" t="s">
        <v>25</v>
      </c>
      <c r="C8" s="31" t="s">
        <v>26</v>
      </c>
      <c r="D8" s="31" t="s">
        <v>16</v>
      </c>
      <c r="E8" s="32">
        <v>4500000</v>
      </c>
      <c r="F8" s="32">
        <v>1350000</v>
      </c>
      <c r="G8" s="32">
        <v>590000</v>
      </c>
      <c r="H8" s="32">
        <v>5260000</v>
      </c>
    </row>
    <row r="9" spans="1:8" x14ac:dyDescent="0.3">
      <c r="A9" s="31" t="s">
        <v>27</v>
      </c>
      <c r="B9" s="31" t="s">
        <v>25</v>
      </c>
      <c r="C9" s="31" t="s">
        <v>28</v>
      </c>
      <c r="D9" s="31" t="s">
        <v>29</v>
      </c>
      <c r="E9" s="32">
        <v>3900000</v>
      </c>
      <c r="F9" s="32">
        <v>1170000</v>
      </c>
      <c r="G9" s="32">
        <v>510000</v>
      </c>
      <c r="H9" s="32">
        <v>4560000</v>
      </c>
    </row>
    <row r="10" spans="1:8" x14ac:dyDescent="0.3">
      <c r="A10" s="31" t="s">
        <v>30</v>
      </c>
      <c r="B10" s="31" t="s">
        <v>25</v>
      </c>
      <c r="C10" s="31" t="s">
        <v>31</v>
      </c>
      <c r="D10" s="31" t="s">
        <v>29</v>
      </c>
      <c r="E10" s="32">
        <v>3700000</v>
      </c>
      <c r="F10" s="32">
        <v>1110000</v>
      </c>
      <c r="G10" s="32">
        <v>480000</v>
      </c>
      <c r="H10" s="32">
        <v>4330000</v>
      </c>
    </row>
    <row r="11" spans="1:8" x14ac:dyDescent="0.3">
      <c r="A11" s="31" t="s">
        <v>32</v>
      </c>
      <c r="B11" s="31" t="s">
        <v>33</v>
      </c>
      <c r="C11" s="31" t="s">
        <v>34</v>
      </c>
      <c r="D11" s="31" t="s">
        <v>13</v>
      </c>
      <c r="E11" s="32">
        <v>4800000</v>
      </c>
      <c r="F11" s="32">
        <v>1440000</v>
      </c>
      <c r="G11" s="32">
        <v>620000</v>
      </c>
      <c r="H11" s="32">
        <v>5620000</v>
      </c>
    </row>
    <row r="12" spans="1:8" x14ac:dyDescent="0.3">
      <c r="A12" s="31" t="s">
        <v>35</v>
      </c>
      <c r="B12" s="31" t="s">
        <v>33</v>
      </c>
      <c r="C12" s="31" t="s">
        <v>36</v>
      </c>
      <c r="D12" s="31" t="s">
        <v>16</v>
      </c>
      <c r="E12" s="32">
        <v>4200000</v>
      </c>
      <c r="F12" s="32">
        <v>1260000</v>
      </c>
      <c r="G12" s="32">
        <v>550000</v>
      </c>
      <c r="H12" s="32">
        <v>4910000</v>
      </c>
    </row>
    <row r="13" spans="1:8" x14ac:dyDescent="0.3">
      <c r="A13" s="31" t="s">
        <v>37</v>
      </c>
      <c r="B13" s="31" t="s">
        <v>38</v>
      </c>
      <c r="C13" s="31" t="s">
        <v>39</v>
      </c>
      <c r="D13" s="31" t="s">
        <v>29</v>
      </c>
      <c r="E13" s="32">
        <v>3800000</v>
      </c>
      <c r="F13" s="32">
        <v>1140000</v>
      </c>
      <c r="G13" s="32">
        <v>490000</v>
      </c>
      <c r="H13" s="32">
        <v>4450000</v>
      </c>
    </row>
    <row r="14" spans="1:8" x14ac:dyDescent="0.3">
      <c r="A14" s="31" t="s">
        <v>40</v>
      </c>
      <c r="B14" s="31" t="s">
        <v>33</v>
      </c>
      <c r="C14" s="31" t="s">
        <v>41</v>
      </c>
      <c r="D14" s="31" t="s">
        <v>29</v>
      </c>
      <c r="E14" s="32">
        <v>3400000</v>
      </c>
      <c r="F14" s="32">
        <v>1020000</v>
      </c>
      <c r="G14" s="32">
        <v>440000</v>
      </c>
      <c r="H14" s="32">
        <v>3980000</v>
      </c>
    </row>
    <row r="15" spans="1:8" x14ac:dyDescent="0.3">
      <c r="A15" s="31" t="s">
        <v>42</v>
      </c>
      <c r="B15" s="31" t="s">
        <v>33</v>
      </c>
      <c r="C15" s="31" t="s">
        <v>43</v>
      </c>
      <c r="D15" s="31" t="s">
        <v>44</v>
      </c>
      <c r="E15" s="32">
        <v>2800000</v>
      </c>
      <c r="F15" s="32">
        <v>840000</v>
      </c>
      <c r="G15" s="32">
        <v>360000</v>
      </c>
      <c r="H15" s="32">
        <v>3280000</v>
      </c>
    </row>
    <row r="16" spans="1:8" x14ac:dyDescent="0.3">
      <c r="A16" s="31" t="s">
        <v>45</v>
      </c>
      <c r="B16" s="33"/>
      <c r="C16" s="33"/>
      <c r="D16" s="33"/>
      <c r="E16" s="32">
        <v>49900000</v>
      </c>
      <c r="F16" s="32">
        <v>14970000</v>
      </c>
      <c r="G16" s="32">
        <v>6490000</v>
      </c>
      <c r="H16" s="32">
        <v>58380000</v>
      </c>
    </row>
  </sheetData>
  <mergeCells count="1">
    <mergeCell ref="A1:H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workbookViewId="0">
      <selection activeCell="H31" sqref="H31"/>
    </sheetView>
  </sheetViews>
  <sheetFormatPr defaultRowHeight="16.5" x14ac:dyDescent="0.3"/>
  <sheetData>
    <row r="1" spans="1:7" ht="20.25" x14ac:dyDescent="0.3">
      <c r="A1" s="20" t="s">
        <v>46</v>
      </c>
      <c r="B1" s="20"/>
      <c r="C1" s="20"/>
      <c r="D1" s="20"/>
      <c r="E1" s="20"/>
      <c r="F1" s="20"/>
      <c r="G1" s="20"/>
    </row>
    <row r="2" spans="1:7" x14ac:dyDescent="0.3">
      <c r="A2" s="2"/>
      <c r="B2" s="2"/>
      <c r="C2" s="2"/>
      <c r="D2" s="2"/>
      <c r="E2" s="2"/>
      <c r="F2" s="2"/>
      <c r="G2" s="2"/>
    </row>
    <row r="3" spans="1:7" x14ac:dyDescent="0.3">
      <c r="A3" s="3" t="s">
        <v>47</v>
      </c>
      <c r="B3" s="3" t="s">
        <v>48</v>
      </c>
      <c r="C3" s="3" t="s">
        <v>49</v>
      </c>
      <c r="D3" s="3" t="s">
        <v>50</v>
      </c>
      <c r="E3" s="3" t="s">
        <v>51</v>
      </c>
      <c r="F3" s="3" t="s">
        <v>52</v>
      </c>
      <c r="G3" s="3" t="s">
        <v>53</v>
      </c>
    </row>
    <row r="4" spans="1:7" x14ac:dyDescent="0.3">
      <c r="A4" s="3" t="s">
        <v>54</v>
      </c>
      <c r="B4" s="3" t="s">
        <v>55</v>
      </c>
      <c r="C4" s="3" t="s">
        <v>56</v>
      </c>
      <c r="D4" s="3">
        <v>95</v>
      </c>
      <c r="E4" s="3">
        <v>90</v>
      </c>
      <c r="F4" s="3">
        <v>95</v>
      </c>
      <c r="G4" s="3">
        <v>280</v>
      </c>
    </row>
    <row r="5" spans="1:7" x14ac:dyDescent="0.3">
      <c r="A5" s="3" t="s">
        <v>57</v>
      </c>
      <c r="B5" s="3" t="s">
        <v>58</v>
      </c>
      <c r="C5" s="3" t="s">
        <v>56</v>
      </c>
      <c r="D5" s="3">
        <v>95</v>
      </c>
      <c r="E5" s="3">
        <v>95</v>
      </c>
      <c r="F5" s="3">
        <v>80</v>
      </c>
      <c r="G5" s="3">
        <v>270</v>
      </c>
    </row>
    <row r="6" spans="1:7" x14ac:dyDescent="0.3">
      <c r="A6" s="3" t="s">
        <v>59</v>
      </c>
      <c r="B6" s="3" t="s">
        <v>60</v>
      </c>
      <c r="C6" s="3" t="s">
        <v>61</v>
      </c>
      <c r="D6" s="3">
        <v>80</v>
      </c>
      <c r="E6" s="3">
        <v>90</v>
      </c>
      <c r="F6" s="3">
        <v>95</v>
      </c>
      <c r="G6" s="3">
        <v>265</v>
      </c>
    </row>
    <row r="7" spans="1:7" x14ac:dyDescent="0.3">
      <c r="A7" s="3" t="s">
        <v>62</v>
      </c>
      <c r="B7" s="3" t="s">
        <v>63</v>
      </c>
      <c r="C7" s="3" t="s">
        <v>64</v>
      </c>
      <c r="D7" s="3">
        <v>90</v>
      </c>
      <c r="E7" s="3">
        <v>95</v>
      </c>
      <c r="F7" s="3">
        <v>85</v>
      </c>
      <c r="G7" s="3">
        <v>270</v>
      </c>
    </row>
    <row r="8" spans="1:7" x14ac:dyDescent="0.3">
      <c r="A8" s="3" t="s">
        <v>65</v>
      </c>
      <c r="B8" s="3" t="s">
        <v>66</v>
      </c>
      <c r="C8" s="3" t="s">
        <v>64</v>
      </c>
      <c r="D8" s="3">
        <v>85</v>
      </c>
      <c r="E8" s="3">
        <v>85</v>
      </c>
      <c r="F8" s="3">
        <v>90</v>
      </c>
      <c r="G8" s="3">
        <v>260</v>
      </c>
    </row>
    <row r="9" spans="1:7" x14ac:dyDescent="0.3">
      <c r="A9" s="3" t="s">
        <v>67</v>
      </c>
      <c r="B9" s="3" t="s">
        <v>68</v>
      </c>
      <c r="C9" s="3" t="s">
        <v>69</v>
      </c>
      <c r="D9" s="3">
        <v>95</v>
      </c>
      <c r="E9" s="3">
        <v>90</v>
      </c>
      <c r="F9" s="3">
        <v>95</v>
      </c>
      <c r="G9" s="3">
        <v>280</v>
      </c>
    </row>
    <row r="10" spans="1:7" x14ac:dyDescent="0.3">
      <c r="A10" s="3" t="s">
        <v>70</v>
      </c>
      <c r="B10" s="3" t="s">
        <v>71</v>
      </c>
      <c r="C10" s="3" t="s">
        <v>61</v>
      </c>
      <c r="D10" s="3">
        <v>90</v>
      </c>
      <c r="E10" s="3">
        <v>85</v>
      </c>
      <c r="F10" s="3">
        <v>80</v>
      </c>
      <c r="G10" s="3">
        <v>255</v>
      </c>
    </row>
    <row r="11" spans="1:7" x14ac:dyDescent="0.3">
      <c r="A11" s="3" t="s">
        <v>72</v>
      </c>
      <c r="B11" s="3" t="s">
        <v>73</v>
      </c>
      <c r="C11" s="3" t="s">
        <v>64</v>
      </c>
      <c r="D11" s="3">
        <v>85</v>
      </c>
      <c r="E11" s="3">
        <v>90</v>
      </c>
      <c r="F11" s="3">
        <v>90</v>
      </c>
      <c r="G11" s="3">
        <v>265</v>
      </c>
    </row>
    <row r="12" spans="1:7" x14ac:dyDescent="0.3">
      <c r="A12" s="3" t="s">
        <v>74</v>
      </c>
      <c r="B12" s="3" t="s">
        <v>75</v>
      </c>
      <c r="C12" s="3" t="s">
        <v>76</v>
      </c>
      <c r="D12" s="3">
        <v>80</v>
      </c>
      <c r="E12" s="3">
        <v>85</v>
      </c>
      <c r="F12" s="3">
        <v>80</v>
      </c>
      <c r="G12" s="3">
        <v>245</v>
      </c>
    </row>
    <row r="13" spans="1:7" x14ac:dyDescent="0.3">
      <c r="A13" s="3" t="s">
        <v>77</v>
      </c>
      <c r="B13" s="3" t="s">
        <v>78</v>
      </c>
      <c r="C13" s="3" t="s">
        <v>69</v>
      </c>
      <c r="D13" s="3">
        <v>90</v>
      </c>
      <c r="E13" s="3">
        <v>95</v>
      </c>
      <c r="F13" s="3">
        <v>95</v>
      </c>
      <c r="G13" s="3">
        <v>280</v>
      </c>
    </row>
    <row r="14" spans="1:7" x14ac:dyDescent="0.3">
      <c r="A14" s="3" t="s">
        <v>79</v>
      </c>
      <c r="B14" s="3" t="s">
        <v>80</v>
      </c>
      <c r="C14" s="3" t="s">
        <v>69</v>
      </c>
      <c r="D14" s="3">
        <v>90</v>
      </c>
      <c r="E14" s="3">
        <v>90</v>
      </c>
      <c r="F14" s="3">
        <v>90</v>
      </c>
      <c r="G14" s="3">
        <v>270</v>
      </c>
    </row>
    <row r="15" spans="1:7" x14ac:dyDescent="0.3">
      <c r="A15" s="3" t="s">
        <v>81</v>
      </c>
      <c r="B15" s="3" t="s">
        <v>82</v>
      </c>
      <c r="C15" s="3" t="s">
        <v>76</v>
      </c>
      <c r="D15" s="3">
        <v>95</v>
      </c>
      <c r="E15" s="3">
        <v>95</v>
      </c>
      <c r="F15" s="3">
        <v>80</v>
      </c>
      <c r="G15" s="3">
        <v>270</v>
      </c>
    </row>
    <row r="16" spans="1:7" x14ac:dyDescent="0.3">
      <c r="A16" s="3" t="s">
        <v>83</v>
      </c>
      <c r="B16" s="3" t="s">
        <v>84</v>
      </c>
      <c r="C16" s="3" t="s">
        <v>76</v>
      </c>
      <c r="D16" s="3">
        <v>95</v>
      </c>
      <c r="E16" s="3">
        <v>85</v>
      </c>
      <c r="F16" s="3">
        <v>95</v>
      </c>
      <c r="G16" s="3">
        <v>275</v>
      </c>
    </row>
    <row r="17" spans="1:7" x14ac:dyDescent="0.3">
      <c r="A17" s="3" t="s">
        <v>85</v>
      </c>
      <c r="B17" s="3" t="s">
        <v>86</v>
      </c>
      <c r="C17" s="3" t="s">
        <v>69</v>
      </c>
      <c r="D17" s="3">
        <v>85</v>
      </c>
      <c r="E17" s="3">
        <v>90</v>
      </c>
      <c r="F17" s="3">
        <v>85</v>
      </c>
      <c r="G17" s="3">
        <v>260</v>
      </c>
    </row>
    <row r="18" spans="1:7" x14ac:dyDescent="0.3">
      <c r="A18" s="3" t="s">
        <v>87</v>
      </c>
      <c r="B18" s="3" t="s">
        <v>88</v>
      </c>
      <c r="C18" s="3" t="s">
        <v>89</v>
      </c>
      <c r="D18" s="3">
        <v>90</v>
      </c>
      <c r="E18" s="3">
        <v>80</v>
      </c>
      <c r="F18" s="3">
        <v>95</v>
      </c>
      <c r="G18" s="3">
        <v>265</v>
      </c>
    </row>
    <row r="21" spans="1:7" x14ac:dyDescent="0.3">
      <c r="A21" s="19" t="s">
        <v>49</v>
      </c>
      <c r="B21" s="19" t="s">
        <v>53</v>
      </c>
    </row>
    <row r="22" spans="1:7" x14ac:dyDescent="0.3">
      <c r="A22" s="19" t="s">
        <v>56</v>
      </c>
      <c r="B22" s="34" t="s">
        <v>344</v>
      </c>
    </row>
    <row r="25" spans="1:7" x14ac:dyDescent="0.3">
      <c r="A25" s="19" t="s">
        <v>47</v>
      </c>
      <c r="B25" s="19" t="s">
        <v>48</v>
      </c>
      <c r="C25" s="19" t="s">
        <v>49</v>
      </c>
      <c r="D25" s="19" t="s">
        <v>50</v>
      </c>
      <c r="E25" s="19" t="s">
        <v>51</v>
      </c>
      <c r="F25" s="19" t="s">
        <v>52</v>
      </c>
      <c r="G25" s="19" t="s">
        <v>53</v>
      </c>
    </row>
    <row r="26" spans="1:7" x14ac:dyDescent="0.3">
      <c r="A26" s="19" t="s">
        <v>54</v>
      </c>
      <c r="B26" s="19" t="s">
        <v>55</v>
      </c>
      <c r="C26" s="19" t="s">
        <v>56</v>
      </c>
      <c r="D26" s="19">
        <v>95</v>
      </c>
      <c r="E26" s="19">
        <v>90</v>
      </c>
      <c r="F26" s="19">
        <v>95</v>
      </c>
      <c r="G26" s="19">
        <v>280</v>
      </c>
    </row>
    <row r="27" spans="1:7" x14ac:dyDescent="0.3">
      <c r="A27" s="19" t="s">
        <v>57</v>
      </c>
      <c r="B27" s="19" t="s">
        <v>58</v>
      </c>
      <c r="C27" s="19" t="s">
        <v>56</v>
      </c>
      <c r="D27" s="19">
        <v>95</v>
      </c>
      <c r="E27" s="19">
        <v>95</v>
      </c>
      <c r="F27" s="19">
        <v>80</v>
      </c>
      <c r="G27" s="19">
        <v>270</v>
      </c>
    </row>
    <row r="28" spans="1:7" x14ac:dyDescent="0.3">
      <c r="A28" s="19" t="s">
        <v>59</v>
      </c>
      <c r="B28" s="19" t="s">
        <v>60</v>
      </c>
      <c r="C28" s="19" t="s">
        <v>56</v>
      </c>
      <c r="D28" s="19">
        <v>80</v>
      </c>
      <c r="E28" s="19">
        <v>90</v>
      </c>
      <c r="F28" s="19">
        <v>95</v>
      </c>
      <c r="G28" s="19">
        <v>265</v>
      </c>
    </row>
    <row r="29" spans="1:7" x14ac:dyDescent="0.3">
      <c r="A29" s="19" t="s">
        <v>81</v>
      </c>
      <c r="B29" s="19" t="s">
        <v>82</v>
      </c>
      <c r="C29" s="19" t="s">
        <v>56</v>
      </c>
      <c r="D29" s="19">
        <v>95</v>
      </c>
      <c r="E29" s="19">
        <v>95</v>
      </c>
      <c r="F29" s="19">
        <v>80</v>
      </c>
      <c r="G29" s="19">
        <v>270</v>
      </c>
    </row>
    <row r="30" spans="1:7" x14ac:dyDescent="0.3">
      <c r="A30" s="19" t="s">
        <v>83</v>
      </c>
      <c r="B30" s="19" t="s">
        <v>84</v>
      </c>
      <c r="C30" s="19" t="s">
        <v>56</v>
      </c>
      <c r="D30" s="19">
        <v>95</v>
      </c>
      <c r="E30" s="19">
        <v>85</v>
      </c>
      <c r="F30" s="19">
        <v>95</v>
      </c>
      <c r="G30" s="19">
        <v>275</v>
      </c>
    </row>
    <row r="31" spans="1:7" x14ac:dyDescent="0.3">
      <c r="A31" s="19" t="s">
        <v>87</v>
      </c>
      <c r="B31" s="19" t="s">
        <v>88</v>
      </c>
      <c r="C31" s="19" t="s">
        <v>56</v>
      </c>
      <c r="D31" s="19">
        <v>90</v>
      </c>
      <c r="E31" s="19">
        <v>80</v>
      </c>
      <c r="F31" s="19">
        <v>95</v>
      </c>
      <c r="G31" s="19">
        <v>265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8"/>
  <sheetViews>
    <sheetView workbookViewId="0">
      <selection activeCell="L34" sqref="L34"/>
    </sheetView>
  </sheetViews>
  <sheetFormatPr defaultRowHeight="16.5" x14ac:dyDescent="0.3"/>
  <cols>
    <col min="4" max="4" width="11.5" customWidth="1"/>
    <col min="5" max="5" width="12.125" customWidth="1"/>
    <col min="11" max="11" width="11.875" bestFit="1" customWidth="1"/>
  </cols>
  <sheetData>
    <row r="1" spans="1:12" x14ac:dyDescent="0.3">
      <c r="A1" s="4" t="s">
        <v>90</v>
      </c>
      <c r="B1" s="5" t="s">
        <v>91</v>
      </c>
      <c r="C1" s="2"/>
      <c r="D1" s="2"/>
      <c r="E1" s="2"/>
      <c r="F1" s="2"/>
      <c r="G1" s="4" t="s">
        <v>92</v>
      </c>
      <c r="H1" s="5" t="s">
        <v>93</v>
      </c>
      <c r="I1" s="2"/>
      <c r="J1" s="2"/>
      <c r="K1" s="2"/>
      <c r="L1" s="1"/>
    </row>
    <row r="2" spans="1:12" x14ac:dyDescent="0.3">
      <c r="A2" s="3" t="s">
        <v>94</v>
      </c>
      <c r="B2" s="3" t="s">
        <v>95</v>
      </c>
      <c r="C2" s="3" t="s">
        <v>96</v>
      </c>
      <c r="D2" s="3" t="s">
        <v>97</v>
      </c>
      <c r="E2" s="6" t="s">
        <v>98</v>
      </c>
      <c r="F2" s="2"/>
      <c r="G2" s="7" t="s">
        <v>99</v>
      </c>
      <c r="H2" s="7" t="s">
        <v>100</v>
      </c>
      <c r="I2" s="7" t="s">
        <v>101</v>
      </c>
      <c r="J2" s="7" t="s">
        <v>102</v>
      </c>
      <c r="K2" s="7" t="s">
        <v>103</v>
      </c>
      <c r="L2" s="1"/>
    </row>
    <row r="3" spans="1:12" x14ac:dyDescent="0.3">
      <c r="A3" s="3" t="s">
        <v>104</v>
      </c>
      <c r="B3" s="3">
        <v>65</v>
      </c>
      <c r="C3" s="3">
        <v>58</v>
      </c>
      <c r="D3" s="3">
        <v>78</v>
      </c>
      <c r="E3" s="3" t="str">
        <f>IF(OR(B3&gt;=85,C3&gt;=85,D3&gt;=85),"합격","불합격")</f>
        <v>불합격</v>
      </c>
      <c r="F3" s="2"/>
      <c r="G3" s="3" t="s">
        <v>105</v>
      </c>
      <c r="H3" s="3" t="s">
        <v>106</v>
      </c>
      <c r="I3" s="3" t="s">
        <v>107</v>
      </c>
      <c r="J3" s="8">
        <v>3</v>
      </c>
      <c r="K3" s="8">
        <v>3720000</v>
      </c>
      <c r="L3" s="1"/>
    </row>
    <row r="4" spans="1:12" x14ac:dyDescent="0.3">
      <c r="A4" s="3" t="s">
        <v>108</v>
      </c>
      <c r="B4" s="3">
        <v>88</v>
      </c>
      <c r="C4" s="3">
        <v>83</v>
      </c>
      <c r="D4" s="3">
        <v>90</v>
      </c>
      <c r="E4" s="19" t="str">
        <f t="shared" ref="E4:E12" si="0">IF(OR(B4&gt;=85,C4&gt;=85,D4&gt;=85),"합격","불합격")</f>
        <v>합격</v>
      </c>
      <c r="F4" s="2"/>
      <c r="G4" s="3" t="s">
        <v>109</v>
      </c>
      <c r="H4" s="3" t="s">
        <v>110</v>
      </c>
      <c r="I4" s="3" t="s">
        <v>111</v>
      </c>
      <c r="J4" s="8">
        <v>2</v>
      </c>
      <c r="K4" s="8">
        <v>1520000</v>
      </c>
      <c r="L4" s="1"/>
    </row>
    <row r="5" spans="1:12" x14ac:dyDescent="0.3">
      <c r="A5" s="3" t="s">
        <v>112</v>
      </c>
      <c r="B5" s="3">
        <v>55</v>
      </c>
      <c r="C5" s="3">
        <v>48</v>
      </c>
      <c r="D5" s="3">
        <v>69</v>
      </c>
      <c r="E5" s="19" t="str">
        <f t="shared" si="0"/>
        <v>불합격</v>
      </c>
      <c r="F5" s="2"/>
      <c r="G5" s="3" t="s">
        <v>113</v>
      </c>
      <c r="H5" s="3" t="s">
        <v>114</v>
      </c>
      <c r="I5" s="3" t="s">
        <v>115</v>
      </c>
      <c r="J5" s="8">
        <v>6</v>
      </c>
      <c r="K5" s="8">
        <v>4260000</v>
      </c>
      <c r="L5" s="1"/>
    </row>
    <row r="6" spans="1:12" x14ac:dyDescent="0.3">
      <c r="A6" s="3" t="s">
        <v>116</v>
      </c>
      <c r="B6" s="3">
        <v>77</v>
      </c>
      <c r="C6" s="3">
        <v>69</v>
      </c>
      <c r="D6" s="3">
        <v>75</v>
      </c>
      <c r="E6" s="19" t="str">
        <f t="shared" si="0"/>
        <v>불합격</v>
      </c>
      <c r="F6" s="2"/>
      <c r="G6" s="3" t="s">
        <v>117</v>
      </c>
      <c r="H6" s="3" t="s">
        <v>118</v>
      </c>
      <c r="I6" s="3" t="s">
        <v>111</v>
      </c>
      <c r="J6" s="8">
        <v>7</v>
      </c>
      <c r="K6" s="8">
        <v>5420000</v>
      </c>
      <c r="L6" s="1"/>
    </row>
    <row r="7" spans="1:12" x14ac:dyDescent="0.3">
      <c r="A7" s="3" t="s">
        <v>119</v>
      </c>
      <c r="B7" s="3">
        <v>45</v>
      </c>
      <c r="C7" s="3">
        <v>63</v>
      </c>
      <c r="D7" s="3">
        <v>67</v>
      </c>
      <c r="E7" s="19" t="str">
        <f t="shared" si="0"/>
        <v>불합격</v>
      </c>
      <c r="F7" s="2"/>
      <c r="G7" s="3" t="s">
        <v>120</v>
      </c>
      <c r="H7" s="3" t="s">
        <v>121</v>
      </c>
      <c r="I7" s="3" t="s">
        <v>115</v>
      </c>
      <c r="J7" s="8">
        <v>6</v>
      </c>
      <c r="K7" s="8">
        <v>3950000</v>
      </c>
      <c r="L7" s="1"/>
    </row>
    <row r="8" spans="1:12" x14ac:dyDescent="0.3">
      <c r="A8" s="3" t="s">
        <v>122</v>
      </c>
      <c r="B8" s="3">
        <v>89</v>
      </c>
      <c r="C8" s="3">
        <v>90</v>
      </c>
      <c r="D8" s="3">
        <v>85</v>
      </c>
      <c r="E8" s="19" t="str">
        <f t="shared" si="0"/>
        <v>합격</v>
      </c>
      <c r="F8" s="2"/>
      <c r="G8" s="3" t="s">
        <v>123</v>
      </c>
      <c r="H8" s="3" t="s">
        <v>124</v>
      </c>
      <c r="I8" s="3" t="s">
        <v>115</v>
      </c>
      <c r="J8" s="8">
        <v>5</v>
      </c>
      <c r="K8" s="8">
        <v>3150000</v>
      </c>
      <c r="L8" s="1"/>
    </row>
    <row r="9" spans="1:12" x14ac:dyDescent="0.3">
      <c r="A9" s="3" t="s">
        <v>125</v>
      </c>
      <c r="B9" s="3">
        <v>85</v>
      </c>
      <c r="C9" s="3">
        <v>78</v>
      </c>
      <c r="D9" s="3">
        <v>65</v>
      </c>
      <c r="E9" s="19" t="str">
        <f t="shared" si="0"/>
        <v>합격</v>
      </c>
      <c r="F9" s="2"/>
      <c r="G9" s="3" t="s">
        <v>126</v>
      </c>
      <c r="H9" s="3" t="s">
        <v>127</v>
      </c>
      <c r="I9" s="3" t="s">
        <v>111</v>
      </c>
      <c r="J9" s="8">
        <v>6</v>
      </c>
      <c r="K9" s="8">
        <v>3580000</v>
      </c>
      <c r="L9" s="1"/>
    </row>
    <row r="10" spans="1:12" x14ac:dyDescent="0.3">
      <c r="A10" s="3" t="s">
        <v>128</v>
      </c>
      <c r="B10" s="3">
        <v>86</v>
      </c>
      <c r="C10" s="3">
        <v>73</v>
      </c>
      <c r="D10" s="3">
        <v>90</v>
      </c>
      <c r="E10" s="19" t="str">
        <f t="shared" si="0"/>
        <v>합격</v>
      </c>
      <c r="F10" s="2"/>
      <c r="G10" s="3" t="s">
        <v>129</v>
      </c>
      <c r="H10" s="3" t="s">
        <v>130</v>
      </c>
      <c r="I10" s="3" t="s">
        <v>115</v>
      </c>
      <c r="J10" s="8">
        <v>8</v>
      </c>
      <c r="K10" s="8">
        <v>8500000</v>
      </c>
      <c r="L10" s="1"/>
    </row>
    <row r="11" spans="1:12" x14ac:dyDescent="0.3">
      <c r="A11" s="3" t="s">
        <v>131</v>
      </c>
      <c r="B11" s="3">
        <v>78</v>
      </c>
      <c r="C11" s="3">
        <v>82</v>
      </c>
      <c r="D11" s="3">
        <v>84</v>
      </c>
      <c r="E11" s="19" t="str">
        <f t="shared" si="0"/>
        <v>불합격</v>
      </c>
      <c r="F11" s="2"/>
      <c r="G11" s="3" t="s">
        <v>132</v>
      </c>
      <c r="H11" s="3" t="s">
        <v>133</v>
      </c>
      <c r="I11" s="3" t="s">
        <v>111</v>
      </c>
      <c r="J11" s="8">
        <v>3</v>
      </c>
      <c r="K11" s="8">
        <v>1960000</v>
      </c>
      <c r="L11" s="1"/>
    </row>
    <row r="12" spans="1:12" x14ac:dyDescent="0.3">
      <c r="A12" s="3" t="s">
        <v>134</v>
      </c>
      <c r="B12" s="3">
        <v>60</v>
      </c>
      <c r="C12" s="3">
        <v>65</v>
      </c>
      <c r="D12" s="3">
        <v>58</v>
      </c>
      <c r="E12" s="19" t="str">
        <f t="shared" si="0"/>
        <v>불합격</v>
      </c>
      <c r="F12" s="2"/>
      <c r="G12" s="21" t="s">
        <v>135</v>
      </c>
      <c r="H12" s="22"/>
      <c r="I12" s="22"/>
      <c r="J12" s="23"/>
      <c r="K12" s="8">
        <f>SUMIF(J3:J11,(MODE(J3:J11)),K3:K11)</f>
        <v>11790000</v>
      </c>
      <c r="L12" s="1"/>
    </row>
    <row r="13" spans="1:12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1"/>
    </row>
    <row r="14" spans="1:12" x14ac:dyDescent="0.3">
      <c r="A14" s="4" t="s">
        <v>136</v>
      </c>
      <c r="B14" s="5" t="s">
        <v>306</v>
      </c>
      <c r="C14" s="2"/>
      <c r="D14" s="2"/>
      <c r="E14" s="2"/>
      <c r="F14" s="2"/>
      <c r="G14" s="9" t="s">
        <v>137</v>
      </c>
      <c r="H14" s="5" t="s">
        <v>138</v>
      </c>
      <c r="I14" s="2"/>
      <c r="J14" s="2"/>
      <c r="K14" s="2"/>
      <c r="L14" s="1"/>
    </row>
    <row r="15" spans="1:12" x14ac:dyDescent="0.3">
      <c r="A15" s="7" t="s">
        <v>307</v>
      </c>
      <c r="B15" s="11" t="s">
        <v>308</v>
      </c>
      <c r="C15" s="11" t="s">
        <v>309</v>
      </c>
      <c r="D15" s="11" t="s">
        <v>310</v>
      </c>
      <c r="E15" s="10" t="s">
        <v>311</v>
      </c>
      <c r="F15" s="2"/>
      <c r="G15" s="3" t="s">
        <v>139</v>
      </c>
      <c r="H15" s="3" t="s">
        <v>140</v>
      </c>
      <c r="I15" s="3" t="s">
        <v>5</v>
      </c>
      <c r="J15" s="2"/>
      <c r="K15" s="2"/>
      <c r="L15" s="1"/>
    </row>
    <row r="16" spans="1:12" x14ac:dyDescent="0.3">
      <c r="A16" s="11" t="s">
        <v>141</v>
      </c>
      <c r="B16" s="11">
        <v>1</v>
      </c>
      <c r="C16" s="11">
        <v>1</v>
      </c>
      <c r="D16" s="11">
        <v>30</v>
      </c>
      <c r="E16" s="17" t="str">
        <f ca="1">RANDBETWEEN(C16,D16)&amp;"층"</f>
        <v>7층</v>
      </c>
      <c r="F16" s="2"/>
      <c r="G16" s="3" t="s">
        <v>142</v>
      </c>
      <c r="H16" s="3" t="s">
        <v>143</v>
      </c>
      <c r="I16" s="3" t="s">
        <v>144</v>
      </c>
      <c r="J16" s="2"/>
      <c r="K16" s="2"/>
      <c r="L16" s="1"/>
    </row>
    <row r="17" spans="1:12" x14ac:dyDescent="0.3">
      <c r="A17" s="11" t="s">
        <v>145</v>
      </c>
      <c r="B17" s="11">
        <v>2</v>
      </c>
      <c r="C17" s="11">
        <v>1</v>
      </c>
      <c r="D17" s="11">
        <v>30</v>
      </c>
      <c r="E17" s="17" t="str">
        <f t="shared" ref="E17:E24" ca="1" si="1">RANDBETWEEN(C17,D17)&amp;"층"</f>
        <v>28층</v>
      </c>
      <c r="F17" s="2"/>
      <c r="G17" s="3" t="s">
        <v>146</v>
      </c>
      <c r="H17" s="3" t="s">
        <v>143</v>
      </c>
      <c r="I17" s="3" t="s">
        <v>147</v>
      </c>
      <c r="J17" s="2"/>
      <c r="K17" s="2"/>
      <c r="L17" s="1"/>
    </row>
    <row r="18" spans="1:12" x14ac:dyDescent="0.3">
      <c r="A18" s="11" t="s">
        <v>148</v>
      </c>
      <c r="B18" s="11">
        <v>3</v>
      </c>
      <c r="C18" s="11">
        <v>1</v>
      </c>
      <c r="D18" s="11">
        <v>30</v>
      </c>
      <c r="E18" s="17" t="str">
        <f t="shared" ca="1" si="1"/>
        <v>23층</v>
      </c>
      <c r="F18" s="2"/>
      <c r="G18" s="3" t="s">
        <v>149</v>
      </c>
      <c r="H18" s="3" t="s">
        <v>143</v>
      </c>
      <c r="I18" s="3" t="s">
        <v>150</v>
      </c>
      <c r="J18" s="2"/>
      <c r="K18" s="2"/>
      <c r="L18" s="1"/>
    </row>
    <row r="19" spans="1:12" x14ac:dyDescent="0.3">
      <c r="A19" s="11" t="s">
        <v>151</v>
      </c>
      <c r="B19" s="11">
        <v>4</v>
      </c>
      <c r="C19" s="11">
        <v>1</v>
      </c>
      <c r="D19" s="11">
        <v>30</v>
      </c>
      <c r="E19" s="17" t="str">
        <f t="shared" ca="1" si="1"/>
        <v>9층</v>
      </c>
      <c r="F19" s="2"/>
      <c r="G19" s="3" t="s">
        <v>152</v>
      </c>
      <c r="H19" s="3" t="s">
        <v>153</v>
      </c>
      <c r="I19" s="3" t="s">
        <v>144</v>
      </c>
      <c r="J19" s="2"/>
      <c r="K19" s="2"/>
      <c r="L19" s="1"/>
    </row>
    <row r="20" spans="1:12" x14ac:dyDescent="0.3">
      <c r="A20" s="11" t="s">
        <v>154</v>
      </c>
      <c r="B20" s="11">
        <v>5</v>
      </c>
      <c r="C20" s="11">
        <v>1</v>
      </c>
      <c r="D20" s="11">
        <v>30</v>
      </c>
      <c r="E20" s="17" t="str">
        <f t="shared" ca="1" si="1"/>
        <v>20층</v>
      </c>
      <c r="F20" s="2"/>
      <c r="G20" s="3" t="s">
        <v>155</v>
      </c>
      <c r="H20" s="3" t="s">
        <v>153</v>
      </c>
      <c r="I20" s="3" t="s">
        <v>147</v>
      </c>
      <c r="J20" s="2"/>
      <c r="K20" s="2"/>
      <c r="L20" s="1"/>
    </row>
    <row r="21" spans="1:12" x14ac:dyDescent="0.3">
      <c r="A21" s="11" t="s">
        <v>156</v>
      </c>
      <c r="B21" s="11">
        <v>6</v>
      </c>
      <c r="C21" s="11">
        <v>1</v>
      </c>
      <c r="D21" s="11">
        <v>30</v>
      </c>
      <c r="E21" s="17" t="str">
        <f t="shared" ca="1" si="1"/>
        <v>8층</v>
      </c>
      <c r="F21" s="2"/>
      <c r="G21" s="3" t="s">
        <v>157</v>
      </c>
      <c r="H21" s="3" t="s">
        <v>153</v>
      </c>
      <c r="I21" s="3" t="s">
        <v>158</v>
      </c>
      <c r="J21" s="2"/>
      <c r="K21" s="2"/>
      <c r="L21" s="1"/>
    </row>
    <row r="22" spans="1:12" x14ac:dyDescent="0.3">
      <c r="A22" s="11" t="s">
        <v>159</v>
      </c>
      <c r="B22" s="11">
        <v>7</v>
      </c>
      <c r="C22" s="11">
        <v>1</v>
      </c>
      <c r="D22" s="11">
        <v>30</v>
      </c>
      <c r="E22" s="17" t="str">
        <f t="shared" ca="1" si="1"/>
        <v>27층</v>
      </c>
      <c r="F22" s="2"/>
      <c r="G22" s="3" t="s">
        <v>160</v>
      </c>
      <c r="H22" s="3" t="s">
        <v>161</v>
      </c>
      <c r="I22" s="3" t="s">
        <v>144</v>
      </c>
      <c r="J22" s="2"/>
      <c r="K22" s="2"/>
      <c r="L22" s="1"/>
    </row>
    <row r="23" spans="1:12" x14ac:dyDescent="0.3">
      <c r="A23" s="11" t="s">
        <v>162</v>
      </c>
      <c r="B23" s="11">
        <v>8</v>
      </c>
      <c r="C23" s="11">
        <v>1</v>
      </c>
      <c r="D23" s="11">
        <v>30</v>
      </c>
      <c r="E23" s="17" t="str">
        <f t="shared" ca="1" si="1"/>
        <v>6층</v>
      </c>
      <c r="F23" s="2"/>
      <c r="G23" s="3" t="s">
        <v>163</v>
      </c>
      <c r="H23" s="3" t="s">
        <v>161</v>
      </c>
      <c r="I23" s="3" t="s">
        <v>147</v>
      </c>
      <c r="J23" s="24" t="s">
        <v>164</v>
      </c>
      <c r="K23" s="24"/>
      <c r="L23" s="1"/>
    </row>
    <row r="24" spans="1:12" x14ac:dyDescent="0.3">
      <c r="A24" s="11" t="s">
        <v>165</v>
      </c>
      <c r="B24" s="11">
        <v>9</v>
      </c>
      <c r="C24" s="11">
        <v>1</v>
      </c>
      <c r="D24" s="11">
        <v>30</v>
      </c>
      <c r="E24" s="17" t="str">
        <f t="shared" ca="1" si="1"/>
        <v>21층</v>
      </c>
      <c r="F24" s="2"/>
      <c r="G24" s="3" t="s">
        <v>166</v>
      </c>
      <c r="H24" s="3" t="s">
        <v>161</v>
      </c>
      <c r="I24" s="3" t="s">
        <v>150</v>
      </c>
      <c r="J24" s="25" t="str">
        <f>COUNTIF(I16:I24,"&lt;&gt;팀장")&amp;"명"</f>
        <v>6명</v>
      </c>
      <c r="K24" s="25"/>
      <c r="L24" s="1"/>
    </row>
    <row r="25" spans="1:12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1"/>
    </row>
    <row r="26" spans="1:12" x14ac:dyDescent="0.3">
      <c r="A26" s="9" t="s">
        <v>167</v>
      </c>
      <c r="B26" s="5" t="s">
        <v>168</v>
      </c>
      <c r="C26" s="2"/>
      <c r="D26" s="2"/>
      <c r="E26" s="2"/>
      <c r="F26" s="2"/>
      <c r="G26" s="2"/>
      <c r="H26" s="2"/>
      <c r="I26" s="2"/>
      <c r="J26" s="2"/>
      <c r="K26" s="2"/>
      <c r="L26" s="1"/>
    </row>
    <row r="27" spans="1:12" x14ac:dyDescent="0.3">
      <c r="A27" s="7" t="s">
        <v>169</v>
      </c>
      <c r="B27" s="7" t="s">
        <v>170</v>
      </c>
      <c r="C27" s="3" t="s">
        <v>171</v>
      </c>
      <c r="D27" s="3" t="s">
        <v>172</v>
      </c>
      <c r="E27" s="6" t="s">
        <v>173</v>
      </c>
      <c r="F27" s="2"/>
      <c r="G27" s="26" t="s">
        <v>174</v>
      </c>
      <c r="H27" s="26"/>
      <c r="I27" s="2"/>
      <c r="J27" s="2"/>
      <c r="K27" s="2"/>
      <c r="L27" s="1"/>
    </row>
    <row r="28" spans="1:12" x14ac:dyDescent="0.3">
      <c r="A28" s="3" t="s">
        <v>175</v>
      </c>
      <c r="B28" s="3">
        <v>6</v>
      </c>
      <c r="C28" s="3" t="s">
        <v>176</v>
      </c>
      <c r="D28" s="12">
        <v>39663</v>
      </c>
      <c r="E28" s="3" t="str">
        <f>VLOOKUP(WEEKDAY(D28,2),$G$29:$H$35,2,0)</f>
        <v>일요일</v>
      </c>
      <c r="F28" s="2"/>
      <c r="G28" s="7" t="s">
        <v>177</v>
      </c>
      <c r="H28" s="7" t="s">
        <v>178</v>
      </c>
      <c r="I28" s="2"/>
      <c r="J28" s="2"/>
      <c r="K28" s="2"/>
      <c r="L28" s="1"/>
    </row>
    <row r="29" spans="1:12" x14ac:dyDescent="0.3">
      <c r="A29" s="3" t="s">
        <v>179</v>
      </c>
      <c r="B29" s="3">
        <v>6</v>
      </c>
      <c r="C29" s="3" t="s">
        <v>180</v>
      </c>
      <c r="D29" s="12">
        <v>39519</v>
      </c>
      <c r="E29" s="19" t="str">
        <f t="shared" ref="E29:E37" si="2">VLOOKUP(WEEKDAY(D29,2),$G$29:$H$35,2,0)</f>
        <v>수요일</v>
      </c>
      <c r="F29" s="2"/>
      <c r="G29" s="3">
        <v>1</v>
      </c>
      <c r="H29" s="7" t="s">
        <v>181</v>
      </c>
      <c r="I29" s="2"/>
      <c r="J29" s="2"/>
      <c r="K29" s="2"/>
      <c r="L29" s="1"/>
    </row>
    <row r="30" spans="1:12" x14ac:dyDescent="0.3">
      <c r="A30" s="3" t="s">
        <v>182</v>
      </c>
      <c r="B30" s="3">
        <v>6</v>
      </c>
      <c r="C30" s="3" t="s">
        <v>183</v>
      </c>
      <c r="D30" s="12">
        <v>39563</v>
      </c>
      <c r="E30" s="19" t="str">
        <f t="shared" si="2"/>
        <v>금요일</v>
      </c>
      <c r="F30" s="2"/>
      <c r="G30" s="3">
        <v>2</v>
      </c>
      <c r="H30" s="7" t="s">
        <v>184</v>
      </c>
      <c r="I30" s="2"/>
      <c r="J30" s="2"/>
      <c r="K30" s="2"/>
      <c r="L30" s="1"/>
    </row>
    <row r="31" spans="1:12" x14ac:dyDescent="0.3">
      <c r="A31" s="3" t="s">
        <v>182</v>
      </c>
      <c r="B31" s="3">
        <v>5</v>
      </c>
      <c r="C31" s="3" t="s">
        <v>185</v>
      </c>
      <c r="D31" s="12">
        <v>40128</v>
      </c>
      <c r="E31" s="19" t="str">
        <f t="shared" si="2"/>
        <v>수요일</v>
      </c>
      <c r="F31" s="2"/>
      <c r="G31" s="3">
        <v>3</v>
      </c>
      <c r="H31" s="7" t="s">
        <v>186</v>
      </c>
      <c r="I31" s="2"/>
      <c r="J31" s="2"/>
      <c r="K31" s="2"/>
      <c r="L31" s="1"/>
    </row>
    <row r="32" spans="1:12" x14ac:dyDescent="0.3">
      <c r="A32" s="3" t="s">
        <v>187</v>
      </c>
      <c r="B32" s="3">
        <v>6</v>
      </c>
      <c r="C32" s="3" t="s">
        <v>188</v>
      </c>
      <c r="D32" s="12">
        <v>39663</v>
      </c>
      <c r="E32" s="19" t="str">
        <f t="shared" si="2"/>
        <v>일요일</v>
      </c>
      <c r="F32" s="2"/>
      <c r="G32" s="3">
        <v>4</v>
      </c>
      <c r="H32" s="7" t="s">
        <v>189</v>
      </c>
      <c r="I32" s="2"/>
      <c r="J32" s="2"/>
      <c r="K32" s="2"/>
      <c r="L32" s="1"/>
    </row>
    <row r="33" spans="1:12" x14ac:dyDescent="0.3">
      <c r="A33" s="3" t="s">
        <v>187</v>
      </c>
      <c r="B33" s="3">
        <v>5</v>
      </c>
      <c r="C33" s="3" t="s">
        <v>190</v>
      </c>
      <c r="D33" s="12">
        <v>40148</v>
      </c>
      <c r="E33" s="19" t="str">
        <f t="shared" si="2"/>
        <v>화요일</v>
      </c>
      <c r="F33" s="2"/>
      <c r="G33" s="3">
        <v>5</v>
      </c>
      <c r="H33" s="7" t="s">
        <v>191</v>
      </c>
      <c r="I33" s="2"/>
      <c r="J33" s="2"/>
      <c r="K33" s="2"/>
      <c r="L33" s="1"/>
    </row>
    <row r="34" spans="1:12" x14ac:dyDescent="0.3">
      <c r="A34" s="3" t="s">
        <v>192</v>
      </c>
      <c r="B34" s="3">
        <v>5</v>
      </c>
      <c r="C34" s="3" t="s">
        <v>193</v>
      </c>
      <c r="D34" s="12">
        <v>40148</v>
      </c>
      <c r="E34" s="19" t="str">
        <f t="shared" si="2"/>
        <v>화요일</v>
      </c>
      <c r="F34" s="2"/>
      <c r="G34" s="3">
        <v>6</v>
      </c>
      <c r="H34" s="7" t="s">
        <v>194</v>
      </c>
      <c r="I34" s="2"/>
      <c r="J34" s="2"/>
      <c r="K34" s="2"/>
      <c r="L34" s="1"/>
    </row>
    <row r="35" spans="1:12" x14ac:dyDescent="0.3">
      <c r="A35" s="3" t="s">
        <v>192</v>
      </c>
      <c r="B35" s="3">
        <v>6</v>
      </c>
      <c r="C35" s="3" t="s">
        <v>195</v>
      </c>
      <c r="D35" s="12">
        <v>39592</v>
      </c>
      <c r="E35" s="19" t="str">
        <f t="shared" si="2"/>
        <v>토요일</v>
      </c>
      <c r="F35" s="2"/>
      <c r="G35" s="3">
        <v>7</v>
      </c>
      <c r="H35" s="7" t="s">
        <v>196</v>
      </c>
      <c r="I35" s="2"/>
      <c r="J35" s="2"/>
      <c r="K35" s="2"/>
      <c r="L35" s="1"/>
    </row>
    <row r="36" spans="1:12" x14ac:dyDescent="0.3">
      <c r="A36" s="3" t="s">
        <v>197</v>
      </c>
      <c r="B36" s="3">
        <v>6</v>
      </c>
      <c r="C36" s="3" t="s">
        <v>198</v>
      </c>
      <c r="D36" s="12">
        <v>39731</v>
      </c>
      <c r="E36" s="19" t="str">
        <f t="shared" si="2"/>
        <v>금요일</v>
      </c>
      <c r="F36" s="2"/>
      <c r="G36" s="2"/>
      <c r="H36" s="2"/>
      <c r="I36" s="2"/>
      <c r="J36" s="2"/>
      <c r="K36" s="2"/>
      <c r="L36" s="1"/>
    </row>
    <row r="37" spans="1:12" x14ac:dyDescent="0.3">
      <c r="A37" s="3" t="s">
        <v>197</v>
      </c>
      <c r="B37" s="3">
        <v>5</v>
      </c>
      <c r="C37" s="3" t="s">
        <v>199</v>
      </c>
      <c r="D37" s="12">
        <v>39922</v>
      </c>
      <c r="E37" s="19" t="str">
        <f t="shared" si="2"/>
        <v>일요일</v>
      </c>
      <c r="F37" s="2"/>
      <c r="G37" s="2"/>
      <c r="H37" s="2"/>
      <c r="I37" s="2"/>
      <c r="J37" s="2"/>
      <c r="K37" s="2"/>
      <c r="L37" s="1"/>
    </row>
    <row r="38" spans="1:12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</sheetData>
  <mergeCells count="4">
    <mergeCell ref="G12:J12"/>
    <mergeCell ref="J23:K23"/>
    <mergeCell ref="J24:K24"/>
    <mergeCell ref="G27:H2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3"/>
  <sheetViews>
    <sheetView workbookViewId="0">
      <selection activeCell="H14" sqref="H14"/>
    </sheetView>
  </sheetViews>
  <sheetFormatPr defaultRowHeight="16.5" outlineLevelRow="3" x14ac:dyDescent="0.3"/>
  <cols>
    <col min="1" max="1" width="10.375" customWidth="1"/>
    <col min="2" max="2" width="14.125" customWidth="1"/>
    <col min="3" max="6" width="9.625" customWidth="1"/>
  </cols>
  <sheetData>
    <row r="1" spans="1:6" ht="20.25" x14ac:dyDescent="0.3">
      <c r="A1" s="27" t="s">
        <v>200</v>
      </c>
      <c r="B1" s="27"/>
      <c r="C1" s="27"/>
      <c r="D1" s="27"/>
      <c r="E1" s="27"/>
      <c r="F1" s="27"/>
    </row>
    <row r="2" spans="1:6" x14ac:dyDescent="0.3">
      <c r="A2" s="13"/>
      <c r="B2" s="13"/>
      <c r="C2" s="13"/>
      <c r="D2" s="13"/>
      <c r="E2" s="13"/>
      <c r="F2" s="13"/>
    </row>
    <row r="3" spans="1:6" x14ac:dyDescent="0.3">
      <c r="A3" s="14" t="s">
        <v>201</v>
      </c>
      <c r="B3" s="14" t="s">
        <v>202</v>
      </c>
      <c r="C3" s="14" t="s">
        <v>203</v>
      </c>
      <c r="D3" s="14" t="s">
        <v>204</v>
      </c>
      <c r="E3" s="14" t="s">
        <v>205</v>
      </c>
      <c r="F3" s="14" t="s">
        <v>206</v>
      </c>
    </row>
    <row r="4" spans="1:6" outlineLevel="3" x14ac:dyDescent="0.3">
      <c r="A4" s="14" t="s">
        <v>218</v>
      </c>
      <c r="B4" s="14" t="s">
        <v>219</v>
      </c>
      <c r="C4" s="15" t="s">
        <v>220</v>
      </c>
      <c r="D4" s="16">
        <v>90000</v>
      </c>
      <c r="E4" s="14">
        <v>21</v>
      </c>
      <c r="F4" s="15" t="s">
        <v>221</v>
      </c>
    </row>
    <row r="5" spans="1:6" outlineLevel="3" x14ac:dyDescent="0.3">
      <c r="A5" s="14" t="s">
        <v>218</v>
      </c>
      <c r="B5" s="14" t="s">
        <v>222</v>
      </c>
      <c r="C5" s="15" t="s">
        <v>223</v>
      </c>
      <c r="D5" s="16">
        <v>60000</v>
      </c>
      <c r="E5" s="14">
        <v>22</v>
      </c>
      <c r="F5" s="15" t="s">
        <v>224</v>
      </c>
    </row>
    <row r="6" spans="1:6" outlineLevel="3" x14ac:dyDescent="0.3">
      <c r="A6" s="14" t="s">
        <v>218</v>
      </c>
      <c r="B6" s="14" t="s">
        <v>231</v>
      </c>
      <c r="C6" s="15" t="s">
        <v>232</v>
      </c>
      <c r="D6" s="16">
        <v>80000</v>
      </c>
      <c r="E6" s="14">
        <v>26</v>
      </c>
      <c r="F6" s="15" t="s">
        <v>233</v>
      </c>
    </row>
    <row r="7" spans="1:6" outlineLevel="3" x14ac:dyDescent="0.3">
      <c r="A7" s="14" t="s">
        <v>218</v>
      </c>
      <c r="B7" s="14" t="s">
        <v>237</v>
      </c>
      <c r="C7" s="15" t="s">
        <v>238</v>
      </c>
      <c r="D7" s="16">
        <v>70000</v>
      </c>
      <c r="E7" s="14">
        <v>24</v>
      </c>
      <c r="F7" s="15" t="s">
        <v>239</v>
      </c>
    </row>
    <row r="8" spans="1:6" outlineLevel="3" x14ac:dyDescent="0.3">
      <c r="A8" s="14" t="s">
        <v>218</v>
      </c>
      <c r="B8" s="14" t="s">
        <v>240</v>
      </c>
      <c r="C8" s="15" t="s">
        <v>241</v>
      </c>
      <c r="D8" s="16">
        <v>85000</v>
      </c>
      <c r="E8" s="14">
        <v>11</v>
      </c>
      <c r="F8" s="15" t="s">
        <v>242</v>
      </c>
    </row>
    <row r="9" spans="1:6" outlineLevel="2" x14ac:dyDescent="0.3">
      <c r="A9" s="35" t="s">
        <v>349</v>
      </c>
      <c r="B9" s="14"/>
      <c r="C9" s="15"/>
      <c r="D9" s="16"/>
      <c r="E9" s="14">
        <f>SUBTOTAL(9,E4:E8)</f>
        <v>104</v>
      </c>
      <c r="F9" s="15"/>
    </row>
    <row r="10" spans="1:6" outlineLevel="1" x14ac:dyDescent="0.3">
      <c r="A10" s="35" t="s">
        <v>345</v>
      </c>
      <c r="B10" s="14"/>
      <c r="C10" s="15"/>
      <c r="D10" s="16">
        <f>SUBTOTAL(1,D4:D8)</f>
        <v>77000</v>
      </c>
      <c r="E10" s="14"/>
      <c r="F10" s="15"/>
    </row>
    <row r="11" spans="1:6" outlineLevel="3" x14ac:dyDescent="0.3">
      <c r="A11" s="14" t="s">
        <v>211</v>
      </c>
      <c r="B11" s="14" t="s">
        <v>212</v>
      </c>
      <c r="C11" s="15" t="s">
        <v>213</v>
      </c>
      <c r="D11" s="16">
        <v>75000</v>
      </c>
      <c r="E11" s="14">
        <v>20</v>
      </c>
      <c r="F11" s="15" t="s">
        <v>214</v>
      </c>
    </row>
    <row r="12" spans="1:6" outlineLevel="3" x14ac:dyDescent="0.3">
      <c r="A12" s="14" t="s">
        <v>211</v>
      </c>
      <c r="B12" s="14" t="s">
        <v>225</v>
      </c>
      <c r="C12" s="15" t="s">
        <v>226</v>
      </c>
      <c r="D12" s="16">
        <v>95000</v>
      </c>
      <c r="E12" s="14">
        <v>25</v>
      </c>
      <c r="F12" s="15" t="s">
        <v>227</v>
      </c>
    </row>
    <row r="13" spans="1:6" outlineLevel="3" x14ac:dyDescent="0.3">
      <c r="A13" s="14" t="s">
        <v>211</v>
      </c>
      <c r="B13" s="14" t="s">
        <v>243</v>
      </c>
      <c r="C13" s="15" t="s">
        <v>244</v>
      </c>
      <c r="D13" s="16">
        <v>95000</v>
      </c>
      <c r="E13" s="14">
        <v>13</v>
      </c>
      <c r="F13" s="15" t="s">
        <v>233</v>
      </c>
    </row>
    <row r="14" spans="1:6" outlineLevel="2" x14ac:dyDescent="0.3">
      <c r="A14" s="35" t="s">
        <v>350</v>
      </c>
      <c r="B14" s="14"/>
      <c r="C14" s="15"/>
      <c r="D14" s="16"/>
      <c r="E14" s="14">
        <f>SUBTOTAL(9,E11:E13)</f>
        <v>58</v>
      </c>
      <c r="F14" s="15"/>
    </row>
    <row r="15" spans="1:6" outlineLevel="1" x14ac:dyDescent="0.3">
      <c r="A15" s="35" t="s">
        <v>346</v>
      </c>
      <c r="B15" s="14"/>
      <c r="C15" s="15"/>
      <c r="D15" s="16">
        <f>SUBTOTAL(1,D11:D13)</f>
        <v>88333.333333333328</v>
      </c>
      <c r="E15" s="14"/>
      <c r="F15" s="15"/>
    </row>
    <row r="16" spans="1:6" outlineLevel="3" x14ac:dyDescent="0.3">
      <c r="A16" s="14" t="s">
        <v>207</v>
      </c>
      <c r="B16" s="14" t="s">
        <v>208</v>
      </c>
      <c r="C16" s="15" t="s">
        <v>209</v>
      </c>
      <c r="D16" s="16">
        <v>85000</v>
      </c>
      <c r="E16" s="14">
        <v>15</v>
      </c>
      <c r="F16" s="15" t="s">
        <v>210</v>
      </c>
    </row>
    <row r="17" spans="1:6" outlineLevel="3" x14ac:dyDescent="0.3">
      <c r="A17" s="14" t="s">
        <v>207</v>
      </c>
      <c r="B17" s="14" t="s">
        <v>215</v>
      </c>
      <c r="C17" s="15" t="s">
        <v>216</v>
      </c>
      <c r="D17" s="16">
        <v>80000</v>
      </c>
      <c r="E17" s="14">
        <v>18</v>
      </c>
      <c r="F17" s="15" t="s">
        <v>217</v>
      </c>
    </row>
    <row r="18" spans="1:6" outlineLevel="3" x14ac:dyDescent="0.3">
      <c r="A18" s="14" t="s">
        <v>207</v>
      </c>
      <c r="B18" s="14" t="s">
        <v>228</v>
      </c>
      <c r="C18" s="15" t="s">
        <v>229</v>
      </c>
      <c r="D18" s="16">
        <v>90000</v>
      </c>
      <c r="E18" s="14">
        <v>27</v>
      </c>
      <c r="F18" s="15" t="s">
        <v>230</v>
      </c>
    </row>
    <row r="19" spans="1:6" outlineLevel="3" x14ac:dyDescent="0.3">
      <c r="A19" s="14" t="s">
        <v>207</v>
      </c>
      <c r="B19" s="14" t="s">
        <v>234</v>
      </c>
      <c r="C19" s="15" t="s">
        <v>235</v>
      </c>
      <c r="D19" s="16">
        <v>90000</v>
      </c>
      <c r="E19" s="14">
        <v>30</v>
      </c>
      <c r="F19" s="15" t="s">
        <v>236</v>
      </c>
    </row>
    <row r="20" spans="1:6" outlineLevel="2" x14ac:dyDescent="0.3">
      <c r="A20" s="39" t="s">
        <v>351</v>
      </c>
      <c r="B20" s="36"/>
      <c r="C20" s="37"/>
      <c r="D20" s="38"/>
      <c r="E20" s="36">
        <f>SUBTOTAL(9,E16:E19)</f>
        <v>90</v>
      </c>
      <c r="F20" s="37"/>
    </row>
    <row r="21" spans="1:6" outlineLevel="1" x14ac:dyDescent="0.3">
      <c r="A21" s="39" t="s">
        <v>347</v>
      </c>
      <c r="B21" s="36"/>
      <c r="C21" s="37"/>
      <c r="D21" s="38">
        <f>SUBTOTAL(1,D16:D19)</f>
        <v>86250</v>
      </c>
      <c r="E21" s="36"/>
      <c r="F21" s="37"/>
    </row>
    <row r="22" spans="1:6" x14ac:dyDescent="0.3">
      <c r="A22" s="39" t="s">
        <v>352</v>
      </c>
      <c r="B22" s="36"/>
      <c r="C22" s="37"/>
      <c r="D22" s="38"/>
      <c r="E22" s="36">
        <f>SUBTOTAL(9,E4:E19)</f>
        <v>252</v>
      </c>
      <c r="F22" s="37"/>
    </row>
    <row r="23" spans="1:6" x14ac:dyDescent="0.3">
      <c r="A23" s="39" t="s">
        <v>348</v>
      </c>
      <c r="B23" s="36"/>
      <c r="C23" s="37"/>
      <c r="D23" s="38">
        <f>SUBTOTAL(1,D4:D19)</f>
        <v>82916.666666666672</v>
      </c>
      <c r="E23" s="36"/>
      <c r="F23" s="37"/>
    </row>
  </sheetData>
  <sortState xmlns:xlrd2="http://schemas.microsoft.com/office/spreadsheetml/2017/richdata2" ref="A4:F19">
    <sortCondition ref="A4:A19"/>
  </sortState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2"/>
  <sheetViews>
    <sheetView workbookViewId="0">
      <selection activeCell="E4" sqref="E4"/>
    </sheetView>
  </sheetViews>
  <sheetFormatPr defaultRowHeight="16.5" x14ac:dyDescent="0.3"/>
  <cols>
    <col min="1" max="1" width="11.125" customWidth="1"/>
    <col min="2" max="2" width="11.25" customWidth="1"/>
    <col min="3" max="3" width="12.125" customWidth="1"/>
    <col min="4" max="4" width="11.5" customWidth="1"/>
    <col min="5" max="5" width="14" customWidth="1"/>
  </cols>
  <sheetData>
    <row r="1" spans="1:5" ht="20.25" x14ac:dyDescent="0.3">
      <c r="A1" s="20" t="s">
        <v>245</v>
      </c>
      <c r="B1" s="20"/>
      <c r="C1" s="20"/>
      <c r="D1" s="20"/>
      <c r="E1" s="20"/>
    </row>
    <row r="2" spans="1:5" x14ac:dyDescent="0.3">
      <c r="A2" s="2"/>
      <c r="B2" s="2"/>
      <c r="C2" s="2"/>
      <c r="D2" s="2"/>
      <c r="E2" s="2"/>
    </row>
    <row r="3" spans="1:5" x14ac:dyDescent="0.3">
      <c r="A3" s="3" t="s">
        <v>246</v>
      </c>
      <c r="B3" s="3" t="s">
        <v>247</v>
      </c>
      <c r="C3" s="3" t="s">
        <v>248</v>
      </c>
      <c r="D3" s="3" t="s">
        <v>249</v>
      </c>
      <c r="E3" s="3" t="s">
        <v>250</v>
      </c>
    </row>
    <row r="4" spans="1:5" x14ac:dyDescent="0.3">
      <c r="A4" s="3" t="s">
        <v>251</v>
      </c>
      <c r="B4" s="3" t="s">
        <v>252</v>
      </c>
      <c r="C4" s="17">
        <v>800000</v>
      </c>
      <c r="D4" s="18">
        <v>112.49999999999999</v>
      </c>
      <c r="E4" s="17">
        <f>C4*D4</f>
        <v>89999999.999999985</v>
      </c>
    </row>
    <row r="5" spans="1:5" x14ac:dyDescent="0.3">
      <c r="A5" s="3" t="s">
        <v>251</v>
      </c>
      <c r="B5" s="3" t="s">
        <v>253</v>
      </c>
      <c r="C5" s="17">
        <v>1100000</v>
      </c>
      <c r="D5" s="18">
        <v>56</v>
      </c>
      <c r="E5" s="17">
        <f t="shared" ref="E5:E12" si="0">C5*D5</f>
        <v>61600000</v>
      </c>
    </row>
    <row r="6" spans="1:5" x14ac:dyDescent="0.3">
      <c r="A6" s="3" t="s">
        <v>251</v>
      </c>
      <c r="B6" s="3" t="s">
        <v>254</v>
      </c>
      <c r="C6" s="17">
        <v>1500000</v>
      </c>
      <c r="D6" s="18">
        <v>35</v>
      </c>
      <c r="E6" s="17">
        <f t="shared" si="0"/>
        <v>52500000</v>
      </c>
    </row>
    <row r="7" spans="1:5" x14ac:dyDescent="0.3">
      <c r="A7" s="3" t="s">
        <v>255</v>
      </c>
      <c r="B7" s="3" t="s">
        <v>252</v>
      </c>
      <c r="C7" s="17">
        <v>800000</v>
      </c>
      <c r="D7" s="18">
        <v>88</v>
      </c>
      <c r="E7" s="17">
        <f t="shared" si="0"/>
        <v>70400000</v>
      </c>
    </row>
    <row r="8" spans="1:5" x14ac:dyDescent="0.3">
      <c r="A8" s="3" t="s">
        <v>255</v>
      </c>
      <c r="B8" s="3" t="s">
        <v>256</v>
      </c>
      <c r="C8" s="17">
        <v>1100000</v>
      </c>
      <c r="D8" s="18">
        <v>45</v>
      </c>
      <c r="E8" s="17">
        <f t="shared" si="0"/>
        <v>49500000</v>
      </c>
    </row>
    <row r="9" spans="1:5" x14ac:dyDescent="0.3">
      <c r="A9" s="3" t="s">
        <v>255</v>
      </c>
      <c r="B9" s="3" t="s">
        <v>254</v>
      </c>
      <c r="C9" s="17">
        <v>1500000</v>
      </c>
      <c r="D9" s="18">
        <v>28</v>
      </c>
      <c r="E9" s="17">
        <f t="shared" si="0"/>
        <v>42000000</v>
      </c>
    </row>
    <row r="10" spans="1:5" x14ac:dyDescent="0.3">
      <c r="A10" s="3" t="s">
        <v>257</v>
      </c>
      <c r="B10" s="3" t="s">
        <v>252</v>
      </c>
      <c r="C10" s="17">
        <v>800000</v>
      </c>
      <c r="D10" s="18">
        <v>102</v>
      </c>
      <c r="E10" s="17">
        <f t="shared" si="0"/>
        <v>81600000</v>
      </c>
    </row>
    <row r="11" spans="1:5" x14ac:dyDescent="0.3">
      <c r="A11" s="3" t="s">
        <v>257</v>
      </c>
      <c r="B11" s="3" t="s">
        <v>256</v>
      </c>
      <c r="C11" s="17">
        <v>1100000</v>
      </c>
      <c r="D11" s="18">
        <v>65</v>
      </c>
      <c r="E11" s="17">
        <f t="shared" si="0"/>
        <v>71500000</v>
      </c>
    </row>
    <row r="12" spans="1:5" x14ac:dyDescent="0.3">
      <c r="A12" s="3" t="s">
        <v>257</v>
      </c>
      <c r="B12" s="3" t="s">
        <v>254</v>
      </c>
      <c r="C12" s="17">
        <v>1500000</v>
      </c>
      <c r="D12" s="18">
        <v>42</v>
      </c>
      <c r="E12" s="17">
        <f t="shared" si="0"/>
        <v>63000000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4"/>
  <sheetViews>
    <sheetView workbookViewId="0">
      <selection activeCell="D14" sqref="D14:E14"/>
    </sheetView>
  </sheetViews>
  <sheetFormatPr defaultRowHeight="16.5" x14ac:dyDescent="0.3"/>
  <cols>
    <col min="1" max="5" width="10.25" customWidth="1"/>
  </cols>
  <sheetData>
    <row r="1" spans="1:5" ht="20.25" x14ac:dyDescent="0.3">
      <c r="A1" s="20" t="s">
        <v>258</v>
      </c>
      <c r="B1" s="20"/>
      <c r="C1" s="20"/>
      <c r="D1" s="20"/>
      <c r="E1" s="20"/>
    </row>
    <row r="2" spans="1:5" x14ac:dyDescent="0.3">
      <c r="A2" s="2"/>
      <c r="B2" s="2"/>
      <c r="C2" s="2"/>
      <c r="D2" s="2"/>
      <c r="E2" s="2"/>
    </row>
    <row r="3" spans="1:5" x14ac:dyDescent="0.3">
      <c r="A3" s="40" t="s">
        <v>259</v>
      </c>
      <c r="B3" s="40" t="s">
        <v>260</v>
      </c>
      <c r="C3" s="40" t="s">
        <v>261</v>
      </c>
      <c r="D3" s="40" t="s">
        <v>262</v>
      </c>
      <c r="E3" s="40" t="s">
        <v>263</v>
      </c>
    </row>
    <row r="4" spans="1:5" x14ac:dyDescent="0.3">
      <c r="A4" s="3" t="s">
        <v>264</v>
      </c>
      <c r="B4" s="3" t="s">
        <v>265</v>
      </c>
      <c r="C4" s="3" t="s">
        <v>266</v>
      </c>
      <c r="D4" s="17">
        <v>5</v>
      </c>
      <c r="E4" s="17">
        <v>125000</v>
      </c>
    </row>
    <row r="5" spans="1:5" x14ac:dyDescent="0.3">
      <c r="A5" s="3" t="s">
        <v>267</v>
      </c>
      <c r="B5" s="3" t="s">
        <v>268</v>
      </c>
      <c r="C5" s="3" t="s">
        <v>269</v>
      </c>
      <c r="D5" s="17">
        <v>2</v>
      </c>
      <c r="E5" s="17">
        <v>130000</v>
      </c>
    </row>
    <row r="6" spans="1:5" x14ac:dyDescent="0.3">
      <c r="A6" s="3" t="s">
        <v>270</v>
      </c>
      <c r="B6" s="3" t="s">
        <v>271</v>
      </c>
      <c r="C6" s="3" t="s">
        <v>266</v>
      </c>
      <c r="D6" s="17">
        <v>3</v>
      </c>
      <c r="E6" s="17">
        <v>93000</v>
      </c>
    </row>
    <row r="7" spans="1:5" x14ac:dyDescent="0.3">
      <c r="A7" s="3" t="s">
        <v>272</v>
      </c>
      <c r="B7" s="3" t="s">
        <v>273</v>
      </c>
      <c r="C7" s="3" t="s">
        <v>274</v>
      </c>
      <c r="D7" s="17">
        <v>4</v>
      </c>
      <c r="E7" s="17">
        <v>39200</v>
      </c>
    </row>
    <row r="8" spans="1:5" x14ac:dyDescent="0.3">
      <c r="A8" s="3" t="s">
        <v>275</v>
      </c>
      <c r="B8" s="3" t="s">
        <v>276</v>
      </c>
      <c r="C8" s="3" t="s">
        <v>269</v>
      </c>
      <c r="D8" s="17">
        <v>1</v>
      </c>
      <c r="E8" s="17">
        <v>8900</v>
      </c>
    </row>
    <row r="9" spans="1:5" x14ac:dyDescent="0.3">
      <c r="A9" s="3" t="s">
        <v>277</v>
      </c>
      <c r="B9" s="3" t="s">
        <v>273</v>
      </c>
      <c r="C9" s="3" t="s">
        <v>269</v>
      </c>
      <c r="D9" s="17">
        <v>5</v>
      </c>
      <c r="E9" s="17">
        <v>75000</v>
      </c>
    </row>
    <row r="10" spans="1:5" x14ac:dyDescent="0.3">
      <c r="A10" s="3" t="s">
        <v>278</v>
      </c>
      <c r="B10" s="3" t="s">
        <v>279</v>
      </c>
      <c r="C10" s="3" t="s">
        <v>269</v>
      </c>
      <c r="D10" s="17">
        <v>7</v>
      </c>
      <c r="E10" s="17">
        <v>336000</v>
      </c>
    </row>
    <row r="11" spans="1:5" x14ac:dyDescent="0.3">
      <c r="A11" s="3" t="s">
        <v>280</v>
      </c>
      <c r="B11" s="3" t="s">
        <v>281</v>
      </c>
      <c r="C11" s="3" t="s">
        <v>274</v>
      </c>
      <c r="D11" s="17">
        <v>2</v>
      </c>
      <c r="E11" s="17">
        <v>42000</v>
      </c>
    </row>
    <row r="12" spans="1:5" x14ac:dyDescent="0.3">
      <c r="A12" s="3" t="s">
        <v>282</v>
      </c>
      <c r="B12" s="3" t="s">
        <v>283</v>
      </c>
      <c r="C12" s="3" t="s">
        <v>266</v>
      </c>
      <c r="D12" s="17">
        <v>6</v>
      </c>
      <c r="E12" s="17">
        <v>216000</v>
      </c>
    </row>
    <row r="13" spans="1:5" x14ac:dyDescent="0.3">
      <c r="A13" s="3" t="s">
        <v>284</v>
      </c>
      <c r="B13" s="3" t="s">
        <v>285</v>
      </c>
      <c r="C13" s="3" t="s">
        <v>286</v>
      </c>
      <c r="D13" s="17">
        <v>3</v>
      </c>
      <c r="E13" s="17">
        <v>66000</v>
      </c>
    </row>
    <row r="14" spans="1:5" x14ac:dyDescent="0.3">
      <c r="A14" s="41" t="s">
        <v>287</v>
      </c>
      <c r="B14" s="42"/>
      <c r="C14" s="43"/>
      <c r="D14" s="17">
        <f>SUM(D4:D13)</f>
        <v>38</v>
      </c>
      <c r="E14" s="17">
        <f>SUM(E4:E13)</f>
        <v>1131100</v>
      </c>
    </row>
  </sheetData>
  <mergeCells count="2">
    <mergeCell ref="A1:E1"/>
    <mergeCell ref="A14:C14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0"/>
  <sheetViews>
    <sheetView workbookViewId="0">
      <selection activeCell="Q25" sqref="Q25"/>
    </sheetView>
  </sheetViews>
  <sheetFormatPr defaultRowHeight="16.5" x14ac:dyDescent="0.3"/>
  <sheetData>
    <row r="1" spans="1:5" ht="20.25" x14ac:dyDescent="0.3">
      <c r="A1" s="20" t="s">
        <v>288</v>
      </c>
      <c r="B1" s="20"/>
      <c r="C1" s="20"/>
      <c r="D1" s="20"/>
      <c r="E1" s="20"/>
    </row>
    <row r="2" spans="1:5" x14ac:dyDescent="0.3">
      <c r="A2" s="2"/>
      <c r="B2" s="2"/>
      <c r="C2" s="2"/>
      <c r="D2" s="2"/>
      <c r="E2" s="2"/>
    </row>
    <row r="3" spans="1:5" x14ac:dyDescent="0.3">
      <c r="A3" s="3" t="s">
        <v>289</v>
      </c>
      <c r="B3" s="3" t="s">
        <v>290</v>
      </c>
      <c r="C3" s="3" t="s">
        <v>291</v>
      </c>
      <c r="D3" s="3" t="s">
        <v>292</v>
      </c>
      <c r="E3" s="3" t="s">
        <v>293</v>
      </c>
    </row>
    <row r="4" spans="1:5" x14ac:dyDescent="0.3">
      <c r="A4" s="3" t="s">
        <v>294</v>
      </c>
      <c r="B4" s="3" t="s">
        <v>295</v>
      </c>
      <c r="C4" s="3">
        <v>4</v>
      </c>
      <c r="D4" s="3">
        <v>25</v>
      </c>
      <c r="E4" s="3">
        <v>7</v>
      </c>
    </row>
    <row r="5" spans="1:5" x14ac:dyDescent="0.3">
      <c r="A5" s="3" t="s">
        <v>296</v>
      </c>
      <c r="B5" s="3" t="s">
        <v>297</v>
      </c>
      <c r="C5" s="3">
        <v>5</v>
      </c>
      <c r="D5" s="3">
        <v>32</v>
      </c>
      <c r="E5" s="3">
        <v>10</v>
      </c>
    </row>
    <row r="6" spans="1:5" x14ac:dyDescent="0.3">
      <c r="A6" s="3" t="s">
        <v>298</v>
      </c>
      <c r="B6" s="3" t="s">
        <v>299</v>
      </c>
      <c r="C6" s="3">
        <v>3</v>
      </c>
      <c r="D6" s="3">
        <v>22</v>
      </c>
      <c r="E6" s="3">
        <v>7</v>
      </c>
    </row>
    <row r="7" spans="1:5" x14ac:dyDescent="0.3">
      <c r="A7" s="3" t="s">
        <v>300</v>
      </c>
      <c r="B7" s="3" t="s">
        <v>301</v>
      </c>
      <c r="C7" s="3">
        <v>3</v>
      </c>
      <c r="D7" s="3">
        <v>15</v>
      </c>
      <c r="E7" s="3">
        <v>5</v>
      </c>
    </row>
    <row r="8" spans="1:5" x14ac:dyDescent="0.3">
      <c r="A8" s="3" t="s">
        <v>302</v>
      </c>
      <c r="B8" s="3" t="s">
        <v>297</v>
      </c>
      <c r="C8" s="3">
        <v>5</v>
      </c>
      <c r="D8" s="3">
        <v>36</v>
      </c>
      <c r="E8" s="3">
        <v>14</v>
      </c>
    </row>
    <row r="9" spans="1:5" x14ac:dyDescent="0.3">
      <c r="A9" s="3" t="s">
        <v>303</v>
      </c>
      <c r="B9" s="3" t="s">
        <v>299</v>
      </c>
      <c r="C9" s="3">
        <v>2</v>
      </c>
      <c r="D9" s="3">
        <v>25</v>
      </c>
      <c r="E9" s="3">
        <v>8</v>
      </c>
    </row>
    <row r="10" spans="1:5" x14ac:dyDescent="0.3">
      <c r="A10" s="3" t="s">
        <v>304</v>
      </c>
      <c r="B10" s="3" t="s">
        <v>305</v>
      </c>
      <c r="C10" s="3">
        <v>4</v>
      </c>
      <c r="D10" s="3">
        <v>18</v>
      </c>
      <c r="E10" s="3">
        <v>6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2021-07-01T10:00:51Z</dcterms:modified>
</cp:coreProperties>
</file>