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HYOJIN\Desktop\2021컴활2급 (1)\최신기출문제\"/>
    </mc:Choice>
  </mc:AlternateContent>
  <xr:revisionPtr revIDLastSave="0" documentId="13_ncr:1_{94352881-41E5-4E71-88F4-42EE8C2C512B}" xr6:coauthVersionLast="47" xr6:coauthVersionMax="47" xr10:uidLastSave="{00000000-0000-0000-0000-000000000000}"/>
  <bookViews>
    <workbookView xWindow="-120" yWindow="-120" windowWidth="29040" windowHeight="15840" tabRatio="800" activeTab="1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7" l="1"/>
  <c r="F9" i="7"/>
  <c r="F8" i="7"/>
  <c r="F7" i="7"/>
  <c r="F6" i="7"/>
  <c r="F5" i="7"/>
  <c r="F4" i="7"/>
  <c r="C6" i="6"/>
  <c r="B13" i="5"/>
  <c r="F12" i="5"/>
  <c r="G12" i="5" s="1"/>
  <c r="E12" i="5"/>
  <c r="F11" i="5"/>
  <c r="E11" i="5"/>
  <c r="F10" i="5"/>
  <c r="E10" i="5"/>
  <c r="G9" i="5"/>
  <c r="F9" i="5"/>
  <c r="E9" i="5"/>
  <c r="F8" i="5"/>
  <c r="E8" i="5"/>
  <c r="F7" i="5"/>
  <c r="E7" i="5"/>
  <c r="F6" i="5"/>
  <c r="E6" i="5"/>
  <c r="F5" i="5"/>
  <c r="G5" i="5" s="1"/>
  <c r="E5" i="5"/>
  <c r="F4" i="5"/>
  <c r="E4" i="5"/>
  <c r="D23" i="4"/>
  <c r="D22" i="4"/>
  <c r="D21" i="4"/>
  <c r="D20" i="4"/>
  <c r="D19" i="4"/>
  <c r="D18" i="4"/>
  <c r="D17" i="4"/>
  <c r="D16" i="4"/>
  <c r="D15" i="4"/>
  <c r="G6" i="5" l="1"/>
  <c r="G10" i="5"/>
  <c r="G7" i="5"/>
  <c r="G11" i="5"/>
  <c r="G8" i="5"/>
  <c r="E13" i="5"/>
  <c r="F13" i="5"/>
  <c r="G4" i="5"/>
  <c r="G13" i="5" l="1"/>
</calcChain>
</file>

<file path=xl/sharedStrings.xml><?xml version="1.0" encoding="utf-8"?>
<sst xmlns="http://schemas.openxmlformats.org/spreadsheetml/2006/main" count="319" uniqueCount="283">
  <si>
    <t>제품별 매입 대장</t>
    <phoneticPr fontId="3" type="noConversion"/>
  </si>
  <si>
    <t>구분</t>
    <phoneticPr fontId="3" type="noConversion"/>
  </si>
  <si>
    <t>영업소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</si>
  <si>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</si>
  <si>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</si>
  <si>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</si>
  <si>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</si>
  <si>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평균</t>
    <phoneticPr fontId="3" type="noConversion"/>
  </si>
  <si>
    <t>수도권</t>
    <phoneticPr fontId="3" type="noConversion"/>
  </si>
  <si>
    <t>서울</t>
    <phoneticPr fontId="3" type="noConversion"/>
  </si>
  <si>
    <t>지방</t>
    <phoneticPr fontId="3" type="noConversion"/>
  </si>
  <si>
    <t>광주</t>
    <phoneticPr fontId="3" type="noConversion"/>
  </si>
  <si>
    <t>수도권</t>
    <phoneticPr fontId="3" type="noConversion"/>
  </si>
  <si>
    <t>수원</t>
    <phoneticPr fontId="3" type="noConversion"/>
  </si>
  <si>
    <t>대구</t>
    <phoneticPr fontId="3" type="noConversion"/>
  </si>
  <si>
    <t>대전</t>
    <phoneticPr fontId="3" type="noConversion"/>
  </si>
  <si>
    <t>분당</t>
    <phoneticPr fontId="3" type="noConversion"/>
  </si>
  <si>
    <t>부산</t>
    <phoneticPr fontId="3" type="noConversion"/>
  </si>
  <si>
    <t>일산</t>
    <phoneticPr fontId="3" type="noConversion"/>
  </si>
  <si>
    <t>합계</t>
    <phoneticPr fontId="3" type="noConversion"/>
  </si>
  <si>
    <t>연수 점수 현황</t>
    <phoneticPr fontId="3" type="noConversion"/>
  </si>
  <si>
    <t>수준</t>
    <phoneticPr fontId="3" type="noConversion"/>
  </si>
  <si>
    <t>성명</t>
    <phoneticPr fontId="3" type="noConversion"/>
  </si>
  <si>
    <t>성별</t>
    <phoneticPr fontId="3" type="noConversion"/>
  </si>
  <si>
    <t>근무년수</t>
    <phoneticPr fontId="3" type="noConversion"/>
  </si>
  <si>
    <t>결석</t>
    <phoneticPr fontId="3" type="noConversion"/>
  </si>
  <si>
    <t>경력</t>
    <phoneticPr fontId="3" type="noConversion"/>
  </si>
  <si>
    <t>필기</t>
    <phoneticPr fontId="3" type="noConversion"/>
  </si>
  <si>
    <t>실기</t>
    <phoneticPr fontId="3" type="noConversion"/>
  </si>
  <si>
    <t>총점</t>
    <phoneticPr fontId="3" type="noConversion"/>
  </si>
  <si>
    <t>중급반</t>
    <phoneticPr fontId="3" type="noConversion"/>
  </si>
  <si>
    <t>임미령</t>
    <phoneticPr fontId="3" type="noConversion"/>
  </si>
  <si>
    <t>여</t>
    <phoneticPr fontId="3" type="noConversion"/>
  </si>
  <si>
    <t>고급반</t>
    <phoneticPr fontId="3" type="noConversion"/>
  </si>
  <si>
    <t>김호남</t>
    <phoneticPr fontId="3" type="noConversion"/>
  </si>
  <si>
    <t>남</t>
    <phoneticPr fontId="3" type="noConversion"/>
  </si>
  <si>
    <t>중급반</t>
    <phoneticPr fontId="3" type="noConversion"/>
  </si>
  <si>
    <t>박수정</t>
    <phoneticPr fontId="3" type="noConversion"/>
  </si>
  <si>
    <t>고급반</t>
  </si>
  <si>
    <t>왕두형</t>
    <phoneticPr fontId="3" type="noConversion"/>
  </si>
  <si>
    <t>남</t>
    <phoneticPr fontId="3" type="noConversion"/>
  </si>
  <si>
    <t>기초반</t>
    <phoneticPr fontId="3" type="noConversion"/>
  </si>
  <si>
    <t>강의수</t>
    <phoneticPr fontId="3" type="noConversion"/>
  </si>
  <si>
    <t>남</t>
    <phoneticPr fontId="3" type="noConversion"/>
  </si>
  <si>
    <t>고급반</t>
    <phoneticPr fontId="3" type="noConversion"/>
  </si>
  <si>
    <t>유민한</t>
    <phoneticPr fontId="3" type="noConversion"/>
  </si>
  <si>
    <t>강수인</t>
    <phoneticPr fontId="3" type="noConversion"/>
  </si>
  <si>
    <t>여</t>
    <phoneticPr fontId="3" type="noConversion"/>
  </si>
  <si>
    <t>박한이</t>
    <phoneticPr fontId="3" type="noConversion"/>
  </si>
  <si>
    <t>기초반</t>
  </si>
  <si>
    <t>우연이</t>
    <phoneticPr fontId="3" type="noConversion"/>
  </si>
  <si>
    <t>중급반</t>
    <phoneticPr fontId="3" type="noConversion"/>
  </si>
  <si>
    <t>한동수</t>
    <phoneticPr fontId="3" type="noConversion"/>
  </si>
  <si>
    <t>기초반</t>
    <phoneticPr fontId="3" type="noConversion"/>
  </si>
  <si>
    <t>이지연</t>
    <phoneticPr fontId="3" type="noConversion"/>
  </si>
  <si>
    <t>중급반</t>
    <phoneticPr fontId="3" type="noConversion"/>
  </si>
  <si>
    <t>하나영</t>
    <phoneticPr fontId="3" type="noConversion"/>
  </si>
  <si>
    <t>여</t>
    <phoneticPr fontId="3" type="noConversion"/>
  </si>
  <si>
    <t>[표1]</t>
    <phoneticPr fontId="3" type="noConversion"/>
  </si>
  <si>
    <t>중고차 시세표</t>
    <phoneticPr fontId="3" type="noConversion"/>
  </si>
  <si>
    <t>[표2]</t>
    <phoneticPr fontId="3" type="noConversion"/>
  </si>
  <si>
    <t xml:space="preserve"> 직원 승진시험 현황</t>
    <phoneticPr fontId="3" type="noConversion"/>
  </si>
  <si>
    <t>년수</t>
    <phoneticPr fontId="3" type="noConversion"/>
  </si>
  <si>
    <t>모델명</t>
    <phoneticPr fontId="3" type="noConversion"/>
  </si>
  <si>
    <t>가격(만원)</t>
    <phoneticPr fontId="3" type="noConversion"/>
  </si>
  <si>
    <t>색상</t>
    <phoneticPr fontId="3" type="noConversion"/>
  </si>
  <si>
    <t>소속</t>
    <phoneticPr fontId="3" type="noConversion"/>
  </si>
  <si>
    <t>영어</t>
    <phoneticPr fontId="3" type="noConversion"/>
  </si>
  <si>
    <t>전산</t>
    <phoneticPr fontId="3" type="noConversion"/>
  </si>
  <si>
    <t>H9</t>
    <phoneticPr fontId="3" type="noConversion"/>
  </si>
  <si>
    <t>H0301BL</t>
    <phoneticPr fontId="3" type="noConversion"/>
  </si>
  <si>
    <t>김진국</t>
    <phoneticPr fontId="3" type="noConversion"/>
  </si>
  <si>
    <t>경리부</t>
    <phoneticPr fontId="3" type="noConversion"/>
  </si>
  <si>
    <t>인원수</t>
    <phoneticPr fontId="3" type="noConversion"/>
  </si>
  <si>
    <t>H10</t>
    <phoneticPr fontId="3" type="noConversion"/>
  </si>
  <si>
    <t>K0202WH</t>
    <phoneticPr fontId="3" type="noConversion"/>
  </si>
  <si>
    <t>박동희</t>
    <phoneticPr fontId="3" type="noConversion"/>
  </si>
  <si>
    <t>관리부</t>
    <phoneticPr fontId="3" type="noConversion"/>
  </si>
  <si>
    <t>B9803WH</t>
    <phoneticPr fontId="3" type="noConversion"/>
  </si>
  <si>
    <t>서영수</t>
    <phoneticPr fontId="3" type="noConversion"/>
  </si>
  <si>
    <t>영업부</t>
    <phoneticPr fontId="3" type="noConversion"/>
  </si>
  <si>
    <t>H3</t>
    <phoneticPr fontId="3" type="noConversion"/>
  </si>
  <si>
    <t>H9904BL</t>
    <phoneticPr fontId="3" type="noConversion"/>
  </si>
  <si>
    <t>강남영</t>
    <phoneticPr fontId="3" type="noConversion"/>
  </si>
  <si>
    <t>경리부</t>
    <phoneticPr fontId="3" type="noConversion"/>
  </si>
  <si>
    <t>H7</t>
    <phoneticPr fontId="3" type="noConversion"/>
  </si>
  <si>
    <t>K0305BR</t>
    <phoneticPr fontId="3" type="noConversion"/>
  </si>
  <si>
    <t>명운수</t>
    <phoneticPr fontId="3" type="noConversion"/>
  </si>
  <si>
    <t>H8</t>
    <phoneticPr fontId="3" type="noConversion"/>
  </si>
  <si>
    <t>G0106BR</t>
    <phoneticPr fontId="3" type="noConversion"/>
  </si>
  <si>
    <t>이성철</t>
    <phoneticPr fontId="3" type="noConversion"/>
  </si>
  <si>
    <t>H5</t>
    <phoneticPr fontId="1" type="noConversion"/>
  </si>
  <si>
    <t>P0404BL</t>
    <phoneticPr fontId="1" type="noConversion"/>
  </si>
  <si>
    <t>김소연</t>
    <phoneticPr fontId="3" type="noConversion"/>
  </si>
  <si>
    <t>H6</t>
    <phoneticPr fontId="1" type="noConversion"/>
  </si>
  <si>
    <t>K0909WH</t>
    <phoneticPr fontId="1" type="noConversion"/>
  </si>
  <si>
    <t>최고수</t>
    <phoneticPr fontId="3" type="noConversion"/>
  </si>
  <si>
    <t>H8</t>
    <phoneticPr fontId="1" type="noConversion"/>
  </si>
  <si>
    <t>G0505BL</t>
    <phoneticPr fontId="1" type="noConversion"/>
  </si>
  <si>
    <t>구민정</t>
    <phoneticPr fontId="3" type="noConversion"/>
  </si>
  <si>
    <t>영업부</t>
    <phoneticPr fontId="3" type="noConversion"/>
  </si>
  <si>
    <t>[표3]</t>
    <phoneticPr fontId="3" type="noConversion"/>
  </si>
  <si>
    <t xml:space="preserve"> 중간평가  현황</t>
    <phoneticPr fontId="3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</si>
  <si>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4]</t>
    </r>
    <phoneticPr fontId="3" type="noConversion"/>
  </si>
  <si>
    <r>
      <t>하반기 프린터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판매 현황</t>
    </r>
    <phoneticPr fontId="3" type="noConversion"/>
  </si>
  <si>
    <r>
      <t>(단위:천원</t>
    </r>
    <r>
      <rPr>
        <sz val="11"/>
        <color theme="1"/>
        <rFont val="맑은 고딕"/>
        <family val="3"/>
        <charset val="129"/>
        <scheme val="minor"/>
      </rPr>
      <t>)</t>
    </r>
    <phoneticPr fontId="3" type="noConversion"/>
  </si>
  <si>
    <t>상품 단가표</t>
    <phoneticPr fontId="3" type="noConversion"/>
  </si>
  <si>
    <t>성명</t>
    <phoneticPr fontId="3" type="noConversion"/>
  </si>
  <si>
    <t>수학</t>
    <phoneticPr fontId="3" type="noConversion"/>
  </si>
  <si>
    <t>합계</t>
    <phoneticPr fontId="1" type="noConversion"/>
  </si>
  <si>
    <t>등수</t>
    <phoneticPr fontId="1" type="noConversion"/>
  </si>
  <si>
    <t>상품코드</t>
    <phoneticPr fontId="3" type="noConversion"/>
  </si>
  <si>
    <t>상품명</t>
    <phoneticPr fontId="3" type="noConversion"/>
  </si>
  <si>
    <t>판매량</t>
  </si>
  <si>
    <t>판매금액</t>
    <phoneticPr fontId="3" type="noConversion"/>
  </si>
  <si>
    <t>상품번호</t>
    <phoneticPr fontId="3" type="noConversion"/>
  </si>
  <si>
    <t>단가</t>
    <phoneticPr fontId="3" type="noConversion"/>
  </si>
  <si>
    <t>김수정</t>
    <phoneticPr fontId="3" type="noConversion"/>
  </si>
  <si>
    <r>
      <t>INK</t>
    </r>
    <r>
      <rPr>
        <sz val="11"/>
        <rFont val="맑은 고딕"/>
        <family val="3"/>
        <charset val="129"/>
        <scheme val="minor"/>
      </rPr>
      <t>-</t>
    </r>
    <r>
      <rPr>
        <sz val="11"/>
        <color theme="1"/>
        <rFont val="맑은 고딕"/>
        <family val="3"/>
        <charset val="129"/>
        <scheme val="minor"/>
      </rPr>
      <t>1200</t>
    </r>
    <phoneticPr fontId="3" type="noConversion"/>
  </si>
  <si>
    <t>잉크젯I</t>
    <phoneticPr fontId="3" type="noConversion"/>
  </si>
  <si>
    <r>
      <t>I</t>
    </r>
    <r>
      <rPr>
        <sz val="11"/>
        <color theme="1"/>
        <rFont val="맑은 고딕"/>
        <family val="3"/>
        <charset val="129"/>
        <scheme val="minor"/>
      </rPr>
      <t>NK</t>
    </r>
    <phoneticPr fontId="3" type="noConversion"/>
  </si>
  <si>
    <t>박정호</t>
    <phoneticPr fontId="3" type="noConversion"/>
  </si>
  <si>
    <t>PRL-100</t>
    <phoneticPr fontId="3" type="noConversion"/>
  </si>
  <si>
    <t>레이저I</t>
    <phoneticPr fontId="3" type="noConversion"/>
  </si>
  <si>
    <r>
      <t>P</t>
    </r>
    <r>
      <rPr>
        <sz val="11"/>
        <color theme="1"/>
        <rFont val="맑은 고딕"/>
        <family val="3"/>
        <charset val="129"/>
        <scheme val="minor"/>
      </rPr>
      <t>RL</t>
    </r>
    <phoneticPr fontId="3" type="noConversion"/>
  </si>
  <si>
    <t>최아름</t>
    <phoneticPr fontId="3" type="noConversion"/>
  </si>
  <si>
    <t>INK-2000</t>
    <phoneticPr fontId="3" type="noConversion"/>
  </si>
  <si>
    <r>
      <t>잉크젯I</t>
    </r>
    <r>
      <rPr>
        <sz val="11"/>
        <color theme="1"/>
        <rFont val="맑은 고딕"/>
        <family val="3"/>
        <charset val="129"/>
        <scheme val="minor"/>
      </rPr>
      <t>I</t>
    </r>
    <phoneticPr fontId="3" type="noConversion"/>
  </si>
  <si>
    <r>
      <t>P</t>
    </r>
    <r>
      <rPr>
        <sz val="11"/>
        <color theme="1"/>
        <rFont val="맑은 고딕"/>
        <family val="3"/>
        <charset val="129"/>
        <scheme val="minor"/>
      </rPr>
      <t>RC</t>
    </r>
    <phoneticPr fontId="3" type="noConversion"/>
  </si>
  <si>
    <t>박진수</t>
    <phoneticPr fontId="3" type="noConversion"/>
  </si>
  <si>
    <t>이영호</t>
    <phoneticPr fontId="3" type="noConversion"/>
  </si>
  <si>
    <t>PRC-300</t>
    <phoneticPr fontId="3" type="noConversion"/>
  </si>
  <si>
    <r>
      <t>레이저(</t>
    </r>
    <r>
      <rPr>
        <sz val="11"/>
        <color theme="1"/>
        <rFont val="맑은 고딕"/>
        <family val="3"/>
        <charset val="129"/>
        <scheme val="minor"/>
      </rPr>
      <t>칼러)</t>
    </r>
    <phoneticPr fontId="3" type="noConversion"/>
  </si>
  <si>
    <t>권민수</t>
    <phoneticPr fontId="3" type="noConversion"/>
  </si>
  <si>
    <t>INK-3000</t>
    <phoneticPr fontId="1" type="noConversion"/>
  </si>
  <si>
    <t>잉크젯Ⅲ</t>
    <phoneticPr fontId="3" type="noConversion"/>
  </si>
  <si>
    <t>이강호</t>
    <phoneticPr fontId="3" type="noConversion"/>
  </si>
  <si>
    <t>PRL-200</t>
    <phoneticPr fontId="1" type="noConversion"/>
  </si>
  <si>
    <t>레이저Ⅱ</t>
    <phoneticPr fontId="1" type="noConversion"/>
  </si>
  <si>
    <t>PRC-400</t>
    <phoneticPr fontId="1" type="noConversion"/>
  </si>
  <si>
    <r>
      <t>레이저(</t>
    </r>
    <r>
      <rPr>
        <sz val="11"/>
        <color theme="1"/>
        <rFont val="맑은 고딕"/>
        <family val="3"/>
        <charset val="129"/>
        <scheme val="minor"/>
      </rPr>
      <t>칼러)</t>
    </r>
    <phoneticPr fontId="3" type="noConversion"/>
  </si>
  <si>
    <t>서영수</t>
    <phoneticPr fontId="3" type="noConversion"/>
  </si>
  <si>
    <t>PRL-300</t>
    <phoneticPr fontId="1" type="noConversion"/>
  </si>
  <si>
    <t>레이저Ⅲ</t>
    <phoneticPr fontId="1" type="noConversion"/>
  </si>
  <si>
    <t xml:space="preserve">[표5] </t>
    <phoneticPr fontId="3" type="noConversion"/>
  </si>
  <si>
    <t>9월 사원별 판매실적</t>
    <phoneticPr fontId="3" type="noConversion"/>
  </si>
  <si>
    <t>사원명</t>
    <phoneticPr fontId="3" type="noConversion"/>
  </si>
  <si>
    <t>소속지점</t>
    <phoneticPr fontId="3" type="noConversion"/>
  </si>
  <si>
    <t>TV</t>
    <phoneticPr fontId="3" type="noConversion"/>
  </si>
  <si>
    <t>컴퓨터</t>
    <phoneticPr fontId="3" type="noConversion"/>
  </si>
  <si>
    <t>이승엽</t>
    <phoneticPr fontId="3" type="noConversion"/>
  </si>
  <si>
    <t>서울</t>
    <phoneticPr fontId="3" type="noConversion"/>
  </si>
  <si>
    <t>김한수</t>
    <phoneticPr fontId="3" type="noConversion"/>
  </si>
  <si>
    <t>컴퓨터 평균판매수</t>
    <phoneticPr fontId="3" type="noConversion"/>
  </si>
  <si>
    <t>박재홍</t>
    <phoneticPr fontId="3" type="noConversion"/>
  </si>
  <si>
    <t>위재영</t>
    <phoneticPr fontId="3" type="noConversion"/>
  </si>
  <si>
    <t>광주</t>
    <phoneticPr fontId="3" type="noConversion"/>
  </si>
  <si>
    <t>이병규</t>
    <phoneticPr fontId="3" type="noConversion"/>
  </si>
  <si>
    <t>양준혁</t>
    <phoneticPr fontId="3" type="noConversion"/>
  </si>
  <si>
    <t>송진우</t>
    <phoneticPr fontId="3" type="noConversion"/>
  </si>
  <si>
    <t>조규수</t>
    <phoneticPr fontId="3" type="noConversion"/>
  </si>
  <si>
    <t>제품별 판매  현황</t>
    <phoneticPr fontId="3" type="noConversion"/>
  </si>
  <si>
    <r>
      <t xml:space="preserve">단위 </t>
    </r>
    <r>
      <rPr>
        <sz val="11"/>
        <color theme="1"/>
        <rFont val="맑은 고딕"/>
        <family val="3"/>
        <charset val="129"/>
        <scheme val="minor"/>
      </rPr>
      <t>: 천원</t>
    </r>
    <phoneticPr fontId="3" type="noConversion"/>
  </si>
  <si>
    <t>판매수량</t>
    <phoneticPr fontId="3" type="noConversion"/>
  </si>
  <si>
    <t>단가</t>
    <phoneticPr fontId="3" type="noConversion"/>
  </si>
  <si>
    <t>할인율</t>
    <phoneticPr fontId="3" type="noConversion"/>
  </si>
  <si>
    <t>구입원가</t>
    <phoneticPr fontId="3" type="noConversion"/>
  </si>
  <si>
    <t>총매출</t>
    <phoneticPr fontId="3" type="noConversion"/>
  </si>
  <si>
    <t>순이익</t>
    <phoneticPr fontId="3" type="noConversion"/>
  </si>
  <si>
    <r>
      <t>V</t>
    </r>
    <r>
      <rPr>
        <sz val="11"/>
        <color theme="1"/>
        <rFont val="맑은 고딕"/>
        <family val="3"/>
        <charset val="129"/>
        <scheme val="minor"/>
      </rPr>
      <t>TR</t>
    </r>
    <phoneticPr fontId="3" type="noConversion"/>
  </si>
  <si>
    <t>TV</t>
    <phoneticPr fontId="3" type="noConversion"/>
  </si>
  <si>
    <t>캠코더</t>
    <phoneticPr fontId="3" type="noConversion"/>
  </si>
  <si>
    <t>비디오</t>
    <phoneticPr fontId="3" type="noConversion"/>
  </si>
  <si>
    <t>카메라</t>
    <phoneticPr fontId="3" type="noConversion"/>
  </si>
  <si>
    <t>에어컨</t>
    <phoneticPr fontId="3" type="noConversion"/>
  </si>
  <si>
    <t>냉장고</t>
    <phoneticPr fontId="3" type="noConversion"/>
  </si>
  <si>
    <t>오디오</t>
    <phoneticPr fontId="3" type="noConversion"/>
  </si>
  <si>
    <t>전자레인지</t>
    <phoneticPr fontId="3" type="noConversion"/>
  </si>
  <si>
    <t>원가비율</t>
    <phoneticPr fontId="3" type="noConversion"/>
  </si>
  <si>
    <t>대출자금 월상환금액</t>
    <phoneticPr fontId="1" type="noConversion"/>
  </si>
  <si>
    <t>대출금</t>
    <phoneticPr fontId="3" type="noConversion"/>
  </si>
  <si>
    <t>연이율(%)</t>
    <phoneticPr fontId="3" type="noConversion"/>
  </si>
  <si>
    <t>대출기간(년)</t>
    <phoneticPr fontId="3" type="noConversion"/>
  </si>
  <si>
    <t>월상환액</t>
    <phoneticPr fontId="3" type="noConversion"/>
  </si>
  <si>
    <t>고객별 포인트 현황</t>
  </si>
  <si>
    <t>고객코드</t>
    <phoneticPr fontId="3" type="noConversion"/>
  </si>
  <si>
    <t>성명</t>
    <phoneticPr fontId="3" type="noConversion"/>
  </si>
  <si>
    <t>구매금액</t>
    <phoneticPr fontId="3" type="noConversion"/>
  </si>
  <si>
    <t>실적포인트</t>
    <phoneticPr fontId="3" type="noConversion"/>
  </si>
  <si>
    <t>거래수</t>
    <phoneticPr fontId="3" type="noConversion"/>
  </si>
  <si>
    <t>거래포인트</t>
    <phoneticPr fontId="3" type="noConversion"/>
  </si>
  <si>
    <t>AD201</t>
    <phoneticPr fontId="3" type="noConversion"/>
  </si>
  <si>
    <t>김민혜</t>
    <phoneticPr fontId="3" type="noConversion"/>
  </si>
  <si>
    <t>AD202</t>
  </si>
  <si>
    <t>이기훈</t>
    <phoneticPr fontId="3" type="noConversion"/>
  </si>
  <si>
    <t>AD203</t>
  </si>
  <si>
    <t>안달호</t>
    <phoneticPr fontId="3" type="noConversion"/>
  </si>
  <si>
    <t>AD204</t>
  </si>
  <si>
    <t>강두철</t>
    <phoneticPr fontId="3" type="noConversion"/>
  </si>
  <si>
    <t>AD205</t>
  </si>
  <si>
    <t>유정구</t>
    <phoneticPr fontId="3" type="noConversion"/>
  </si>
  <si>
    <t>AD206</t>
  </si>
  <si>
    <t>류한일</t>
    <phoneticPr fontId="3" type="noConversion"/>
  </si>
  <si>
    <t>AD207</t>
  </si>
  <si>
    <t>어용태</t>
    <phoneticPr fontId="3" type="noConversion"/>
  </si>
  <si>
    <t>평균</t>
    <phoneticPr fontId="3" type="noConversion"/>
  </si>
  <si>
    <t>사원 건강상태 기록표</t>
    <phoneticPr fontId="3" type="noConversion"/>
  </si>
  <si>
    <t>부서명</t>
    <phoneticPr fontId="3" type="noConversion"/>
  </si>
  <si>
    <t>작업복</t>
    <phoneticPr fontId="3" type="noConversion"/>
  </si>
  <si>
    <t>신장</t>
    <phoneticPr fontId="3" type="noConversion"/>
  </si>
  <si>
    <t>체중</t>
    <phoneticPr fontId="3" type="noConversion"/>
  </si>
  <si>
    <t>가슴둘레</t>
    <phoneticPr fontId="3" type="noConversion"/>
  </si>
  <si>
    <t>건강상태</t>
    <phoneticPr fontId="3" type="noConversion"/>
  </si>
  <si>
    <t>김철호</t>
    <phoneticPr fontId="3" type="noConversion"/>
  </si>
  <si>
    <t>XL</t>
    <phoneticPr fontId="3" type="noConversion"/>
  </si>
  <si>
    <t>양호</t>
    <phoneticPr fontId="3" type="noConversion"/>
  </si>
  <si>
    <t>생산부</t>
    <phoneticPr fontId="3" type="noConversion"/>
  </si>
  <si>
    <t>박명철</t>
    <phoneticPr fontId="3" type="noConversion"/>
  </si>
  <si>
    <t>EXL</t>
    <phoneticPr fontId="3" type="noConversion"/>
  </si>
  <si>
    <t>비만</t>
    <phoneticPr fontId="3" type="noConversion"/>
  </si>
  <si>
    <t>총무부</t>
    <phoneticPr fontId="3" type="noConversion"/>
  </si>
  <si>
    <t>이영숙</t>
    <phoneticPr fontId="3" type="noConversion"/>
  </si>
  <si>
    <t>M</t>
    <phoneticPr fontId="3" type="noConversion"/>
  </si>
  <si>
    <t>허약</t>
    <phoneticPr fontId="3" type="noConversion"/>
  </si>
  <si>
    <t>관리부</t>
    <phoneticPr fontId="3" type="noConversion"/>
  </si>
  <si>
    <t>최수영</t>
    <phoneticPr fontId="3" type="noConversion"/>
  </si>
  <si>
    <t>XXL</t>
    <phoneticPr fontId="3" type="noConversion"/>
  </si>
  <si>
    <t>양호</t>
    <phoneticPr fontId="3" type="noConversion"/>
  </si>
  <si>
    <t>생산부</t>
    <phoneticPr fontId="3" type="noConversion"/>
  </si>
  <si>
    <t>김만수</t>
    <phoneticPr fontId="3" type="noConversion"/>
  </si>
  <si>
    <t>XL</t>
    <phoneticPr fontId="3" type="noConversion"/>
  </si>
  <si>
    <t>양호</t>
    <phoneticPr fontId="3" type="noConversion"/>
  </si>
  <si>
    <t>총무부</t>
    <phoneticPr fontId="3" type="noConversion"/>
  </si>
  <si>
    <t>하철진</t>
    <phoneticPr fontId="3" type="noConversion"/>
  </si>
  <si>
    <t>EXL</t>
    <phoneticPr fontId="3" type="noConversion"/>
  </si>
  <si>
    <t>비만</t>
    <phoneticPr fontId="3" type="noConversion"/>
  </si>
  <si>
    <t>제품코드</t>
    <phoneticPr fontId="1" type="noConversion"/>
  </si>
  <si>
    <t>제품명</t>
    <phoneticPr fontId="1" type="noConversion"/>
  </si>
  <si>
    <t>매입처</t>
    <phoneticPr fontId="1" type="noConversion"/>
  </si>
  <si>
    <t>전화번호</t>
    <phoneticPr fontId="1" type="noConversion"/>
  </si>
  <si>
    <t>매입단가</t>
    <phoneticPr fontId="1" type="noConversion"/>
  </si>
  <si>
    <t>매입수량</t>
    <phoneticPr fontId="1" type="noConversion"/>
  </si>
  <si>
    <t>PA-500</t>
    <phoneticPr fontId="1" type="noConversion"/>
  </si>
  <si>
    <t>LA-234</t>
    <phoneticPr fontId="1" type="noConversion"/>
  </si>
  <si>
    <t>TA-287</t>
    <phoneticPr fontId="1" type="noConversion"/>
  </si>
  <si>
    <t>BID-587</t>
    <phoneticPr fontId="1" type="noConversion"/>
  </si>
  <si>
    <t>INK-001</t>
    <phoneticPr fontId="1" type="noConversion"/>
  </si>
  <si>
    <t>WH-301</t>
    <phoneticPr fontId="1" type="noConversion"/>
  </si>
  <si>
    <t>ST-701</t>
    <phoneticPr fontId="1" type="noConversion"/>
  </si>
  <si>
    <t>TH-1120</t>
    <phoneticPr fontId="1" type="noConversion"/>
  </si>
  <si>
    <t>TH-R332</t>
    <phoneticPr fontId="1" type="noConversion"/>
  </si>
  <si>
    <t>EV-L2201</t>
    <phoneticPr fontId="1" type="noConversion"/>
  </si>
  <si>
    <t>A4용지 500매</t>
    <phoneticPr fontId="1" type="noConversion"/>
  </si>
  <si>
    <t>주소용 라벨지</t>
    <phoneticPr fontId="1" type="noConversion"/>
  </si>
  <si>
    <t>3M테이프</t>
    <phoneticPr fontId="1" type="noConversion"/>
  </si>
  <si>
    <t>3공링바인더</t>
    <phoneticPr fontId="1" type="noConversion"/>
  </si>
  <si>
    <t>잉크(흑색)</t>
    <phoneticPr fontId="1" type="noConversion"/>
  </si>
  <si>
    <t>화이트보드#23</t>
    <phoneticPr fontId="1" type="noConversion"/>
  </si>
  <si>
    <t>접착제$45</t>
    <phoneticPr fontId="1" type="noConversion"/>
  </si>
  <si>
    <t>스템프*200</t>
    <phoneticPr fontId="1" type="noConversion"/>
  </si>
  <si>
    <t>인주(적색)</t>
    <phoneticPr fontId="1" type="noConversion"/>
  </si>
  <si>
    <t>봉투(대형)</t>
    <phoneticPr fontId="1" type="noConversion"/>
  </si>
  <si>
    <t>종이물산</t>
    <phoneticPr fontId="1" type="noConversion"/>
  </si>
  <si>
    <t>라벨나라</t>
    <phoneticPr fontId="1" type="noConversion"/>
  </si>
  <si>
    <t>한가람문고</t>
    <phoneticPr fontId="1" type="noConversion"/>
  </si>
  <si>
    <t>드림디포</t>
    <phoneticPr fontId="1" type="noConversion"/>
  </si>
  <si>
    <t>대한문고</t>
    <phoneticPr fontId="1" type="noConversion"/>
  </si>
  <si>
    <t>우주서적</t>
    <phoneticPr fontId="1" type="noConversion"/>
  </si>
  <si>
    <t>상공접착제</t>
    <phoneticPr fontId="1" type="noConversion"/>
  </si>
  <si>
    <t>가요물산</t>
    <phoneticPr fontId="1" type="noConversion"/>
  </si>
  <si>
    <t>과학나라</t>
    <phoneticPr fontId="1" type="noConversion"/>
  </si>
  <si>
    <t>한국제일봉투</t>
    <phoneticPr fontId="1" type="noConversion"/>
  </si>
  <si>
    <t>222-9999</t>
    <phoneticPr fontId="1" type="noConversion"/>
  </si>
  <si>
    <t>424-9878</t>
    <phoneticPr fontId="1" type="noConversion"/>
  </si>
  <si>
    <t>525-8741</t>
    <phoneticPr fontId="1" type="noConversion"/>
  </si>
  <si>
    <t>790-7970</t>
    <phoneticPr fontId="1" type="noConversion"/>
  </si>
  <si>
    <t>2234-9087</t>
    <phoneticPr fontId="1" type="noConversion"/>
  </si>
  <si>
    <t>325-7788</t>
    <phoneticPr fontId="1" type="noConversion"/>
  </si>
  <si>
    <t>7865-0099</t>
    <phoneticPr fontId="1" type="noConversion"/>
  </si>
  <si>
    <t>5437-8890</t>
    <phoneticPr fontId="1" type="noConversion"/>
  </si>
  <si>
    <t>031-234-6645</t>
    <phoneticPr fontId="1" type="noConversion"/>
  </si>
  <si>
    <t>043-6675-5463</t>
    <phoneticPr fontId="1" type="noConversion"/>
  </si>
  <si>
    <r>
      <t>4</t>
    </r>
    <r>
      <rPr>
        <sz val="18"/>
        <color theme="1"/>
        <rFont val="새굴림"/>
        <family val="1"/>
        <charset val="129"/>
      </rPr>
      <t>/4 분기 대리점별 판매 현황표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</si>
</sst>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7" formatCode="yyyy&quot;年&quot;\ mm&quot;月&quot;\ dd&quot;日&quot;\ "/>
    <numFmt numFmtId="178" formatCode="mm\/dd"/>
    <numFmt numFmtId="179" formatCode="mm&quot;월&quot;\ dd&quot;일&quot;"/>
    <numFmt numFmtId="180" formatCode="#,##0_);[Red]\(#,##0\)"/>
    <numFmt numFmtId="181" formatCode="#,##0_ "/>
    <numFmt numFmtId="182" formatCode="yyyy&quot;年&quot;\ mm&quot;月&quot;\ dd&quot;日&quot;\ &quot;현&quot;&quot;재&quot;"/>
    <numFmt numFmtId="183" formatCode="###.0\ &quot;%&quot;"/>
    <numFmt numFmtId="184" formatCode="###\ &quot;년&quot;"/>
    <numFmt numFmtId="185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8"/>
      <name val="새굴림"/>
      <family val="1"/>
      <charset val="129"/>
    </font>
    <font>
      <sz val="18"/>
      <color theme="1"/>
      <name val="새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9" fontId="5" fillId="0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180" fontId="4" fillId="0" borderId="2" xfId="1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center" vertical="center"/>
    </xf>
    <xf numFmtId="181" fontId="4" fillId="0" borderId="2" xfId="1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4" fillId="0" borderId="2" xfId="1" applyFont="1" applyFill="1" applyBorder="1" applyAlignment="1">
      <alignment vertical="center"/>
    </xf>
    <xf numFmtId="9" fontId="4" fillId="0" borderId="2" xfId="3" applyFont="1" applyFill="1" applyBorder="1" applyAlignment="1">
      <alignment vertical="center"/>
    </xf>
    <xf numFmtId="41" fontId="4" fillId="0" borderId="2" xfId="0" applyNumberFormat="1" applyFont="1" applyFill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left" vertical="center"/>
    </xf>
    <xf numFmtId="41" fontId="4" fillId="0" borderId="0" xfId="1" applyFont="1" applyFill="1" applyBorder="1" applyAlignment="1">
      <alignment vertical="center"/>
    </xf>
    <xf numFmtId="9" fontId="4" fillId="0" borderId="2" xfId="0" applyNumberFormat="1" applyFont="1" applyBorder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9" fontId="10" fillId="0" borderId="0" xfId="0" applyNumberFormat="1" applyFont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41" fontId="5" fillId="0" borderId="2" xfId="0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183" fontId="5" fillId="0" borderId="2" xfId="0" applyNumberFormat="1" applyFont="1" applyFill="1" applyBorder="1" applyAlignment="1">
      <alignment horizontal="center" vertical="center"/>
    </xf>
    <xf numFmtId="184" fontId="5" fillId="0" borderId="2" xfId="0" applyNumberFormat="1" applyFont="1" applyFill="1" applyBorder="1" applyAlignment="1">
      <alignment horizontal="center" vertical="center"/>
    </xf>
    <xf numFmtId="38" fontId="5" fillId="0" borderId="2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1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177" fontId="4" fillId="0" borderId="1" xfId="0" applyNumberFormat="1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82" fontId="4" fillId="0" borderId="1" xfId="0" applyNumberFormat="1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42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3" borderId="0" xfId="0" applyNumberFormat="1" applyFont="1" applyFill="1" applyAlignment="1">
      <alignment horizontal="center" vertical="center"/>
    </xf>
    <xf numFmtId="41" fontId="5" fillId="0" borderId="0" xfId="1" applyFont="1" applyAlignment="1">
      <alignment vertical="center"/>
    </xf>
    <xf numFmtId="185" fontId="4" fillId="0" borderId="0" xfId="0" applyNumberFormat="1" applyFont="1" applyAlignment="1">
      <alignment vertical="center"/>
    </xf>
    <xf numFmtId="185" fontId="4" fillId="0" borderId="0" xfId="0" applyNumberFormat="1" applyFont="1" applyFill="1" applyBorder="1" applyAlignment="1">
      <alignment vertical="center"/>
    </xf>
  </cellXfs>
  <cellStyles count="4">
    <cellStyle name="백분율" xfId="3" builtinId="5"/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신장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차트작업!$A$4:$B$9</c:f>
              <c:multiLvlStrCache>
                <c:ptCount val="6"/>
                <c:lvl>
                  <c:pt idx="0">
                    <c:v>김철호</c:v>
                  </c:pt>
                  <c:pt idx="1">
                    <c:v>박명철</c:v>
                  </c:pt>
                  <c:pt idx="2">
                    <c:v>이영숙</c:v>
                  </c:pt>
                  <c:pt idx="3">
                    <c:v>최수영</c:v>
                  </c:pt>
                  <c:pt idx="4">
                    <c:v>김만수</c:v>
                  </c:pt>
                  <c:pt idx="5">
                    <c:v>하철진</c:v>
                  </c:pt>
                </c:lvl>
                <c:lvl>
                  <c:pt idx="0">
                    <c:v>관리부</c:v>
                  </c:pt>
                  <c:pt idx="1">
                    <c:v>생산부</c:v>
                  </c:pt>
                  <c:pt idx="2">
                    <c:v>총무부</c:v>
                  </c:pt>
                  <c:pt idx="3">
                    <c:v>관리부</c:v>
                  </c:pt>
                  <c:pt idx="4">
                    <c:v>생산부</c:v>
                  </c:pt>
                  <c:pt idx="5">
                    <c:v>총무부</c:v>
                  </c:pt>
                </c:lvl>
              </c:multiLvlStrCache>
            </c:multiLvl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170</c:v>
                </c:pt>
                <c:pt idx="1">
                  <c:v>175</c:v>
                </c:pt>
                <c:pt idx="2">
                  <c:v>162</c:v>
                </c:pt>
                <c:pt idx="3">
                  <c:v>177</c:v>
                </c:pt>
                <c:pt idx="4">
                  <c:v>172</c:v>
                </c:pt>
                <c:pt idx="5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27-434A-9AE2-EFDFC040BCC1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체중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차트작업!$A$4:$B$9</c:f>
              <c:multiLvlStrCache>
                <c:ptCount val="6"/>
                <c:lvl>
                  <c:pt idx="0">
                    <c:v>김철호</c:v>
                  </c:pt>
                  <c:pt idx="1">
                    <c:v>박명철</c:v>
                  </c:pt>
                  <c:pt idx="2">
                    <c:v>이영숙</c:v>
                  </c:pt>
                  <c:pt idx="3">
                    <c:v>최수영</c:v>
                  </c:pt>
                  <c:pt idx="4">
                    <c:v>김만수</c:v>
                  </c:pt>
                  <c:pt idx="5">
                    <c:v>하철진</c:v>
                  </c:pt>
                </c:lvl>
                <c:lvl>
                  <c:pt idx="0">
                    <c:v>관리부</c:v>
                  </c:pt>
                  <c:pt idx="1">
                    <c:v>생산부</c:v>
                  </c:pt>
                  <c:pt idx="2">
                    <c:v>총무부</c:v>
                  </c:pt>
                  <c:pt idx="3">
                    <c:v>관리부</c:v>
                  </c:pt>
                  <c:pt idx="4">
                    <c:v>생산부</c:v>
                  </c:pt>
                  <c:pt idx="5">
                    <c:v>총무부</c:v>
                  </c:pt>
                </c:lvl>
              </c:multiLvlStrCache>
            </c:multiLvl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65</c:v>
                </c:pt>
                <c:pt idx="1">
                  <c:v>95</c:v>
                </c:pt>
                <c:pt idx="2">
                  <c:v>48</c:v>
                </c:pt>
                <c:pt idx="3">
                  <c:v>72</c:v>
                </c:pt>
                <c:pt idx="4">
                  <c:v>68</c:v>
                </c:pt>
                <c:pt idx="5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27-434A-9AE2-EFDFC040BCC1}"/>
            </c:ext>
          </c:extLst>
        </c:ser>
        <c:ser>
          <c:idx val="2"/>
          <c:order val="2"/>
          <c:tx>
            <c:strRef>
              <c:f>차트작업!$F$3</c:f>
              <c:strCache>
                <c:ptCount val="1"/>
                <c:pt idx="0">
                  <c:v>가슴둘레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차트작업!$A$4:$B$9</c:f>
              <c:multiLvlStrCache>
                <c:ptCount val="6"/>
                <c:lvl>
                  <c:pt idx="0">
                    <c:v>김철호</c:v>
                  </c:pt>
                  <c:pt idx="1">
                    <c:v>박명철</c:v>
                  </c:pt>
                  <c:pt idx="2">
                    <c:v>이영숙</c:v>
                  </c:pt>
                  <c:pt idx="3">
                    <c:v>최수영</c:v>
                  </c:pt>
                  <c:pt idx="4">
                    <c:v>김만수</c:v>
                  </c:pt>
                  <c:pt idx="5">
                    <c:v>하철진</c:v>
                  </c:pt>
                </c:lvl>
                <c:lvl>
                  <c:pt idx="0">
                    <c:v>관리부</c:v>
                  </c:pt>
                  <c:pt idx="1">
                    <c:v>생산부</c:v>
                  </c:pt>
                  <c:pt idx="2">
                    <c:v>총무부</c:v>
                  </c:pt>
                  <c:pt idx="3">
                    <c:v>관리부</c:v>
                  </c:pt>
                  <c:pt idx="4">
                    <c:v>생산부</c:v>
                  </c:pt>
                  <c:pt idx="5">
                    <c:v>총무부</c:v>
                  </c:pt>
                </c:lvl>
              </c:multiLvlStrCache>
            </c:multiLvlStrRef>
          </c:cat>
          <c:val>
            <c:numRef>
              <c:f>차트작업!$F$4:$F$9</c:f>
              <c:numCache>
                <c:formatCode>General</c:formatCode>
                <c:ptCount val="6"/>
                <c:pt idx="0">
                  <c:v>95</c:v>
                </c:pt>
                <c:pt idx="1">
                  <c:v>120</c:v>
                </c:pt>
                <c:pt idx="2">
                  <c:v>80</c:v>
                </c:pt>
                <c:pt idx="3">
                  <c:v>110</c:v>
                </c:pt>
                <c:pt idx="4">
                  <c:v>100</c:v>
                </c:pt>
                <c:pt idx="5">
                  <c:v>115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27-434A-9AE2-EFDFC040B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832746592"/>
        <c:axId val="832751584"/>
      </c:barChart>
      <c:catAx>
        <c:axId val="832746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2751584"/>
        <c:crosses val="autoZero"/>
        <c:auto val="1"/>
        <c:lblAlgn val="ctr"/>
        <c:lblOffset val="100"/>
        <c:noMultiLvlLbl val="0"/>
      </c:catAx>
      <c:valAx>
        <c:axId val="832751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2746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10</xdr:col>
      <xdr:colOff>0</xdr:colOff>
      <xdr:row>27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workbookViewId="0">
      <selection activeCell="F14" sqref="F14"/>
    </sheetView>
  </sheetViews>
  <sheetFormatPr defaultRowHeight="16.5"/>
  <sheetData>
    <row r="1" spans="1:6">
      <c r="A1" s="1" t="s">
        <v>0</v>
      </c>
    </row>
    <row r="3" spans="1:6">
      <c r="A3" t="s">
        <v>236</v>
      </c>
      <c r="B3" t="s">
        <v>237</v>
      </c>
      <c r="C3" t="s">
        <v>238</v>
      </c>
      <c r="D3" t="s">
        <v>239</v>
      </c>
      <c r="E3" t="s">
        <v>240</v>
      </c>
      <c r="F3" t="s">
        <v>241</v>
      </c>
    </row>
    <row r="4" spans="1:6">
      <c r="A4" t="s">
        <v>242</v>
      </c>
      <c r="B4" t="s">
        <v>252</v>
      </c>
      <c r="C4" t="s">
        <v>262</v>
      </c>
      <c r="D4" t="s">
        <v>272</v>
      </c>
      <c r="E4">
        <v>21500</v>
      </c>
      <c r="F4">
        <v>20</v>
      </c>
    </row>
    <row r="5" spans="1:6">
      <c r="A5" t="s">
        <v>243</v>
      </c>
      <c r="B5" t="s">
        <v>253</v>
      </c>
      <c r="C5" t="s">
        <v>263</v>
      </c>
      <c r="D5" t="s">
        <v>273</v>
      </c>
      <c r="E5">
        <v>18500</v>
      </c>
      <c r="F5">
        <v>15</v>
      </c>
    </row>
    <row r="6" spans="1:6">
      <c r="A6" t="s">
        <v>244</v>
      </c>
      <c r="B6" t="s">
        <v>254</v>
      </c>
      <c r="C6" t="s">
        <v>264</v>
      </c>
      <c r="D6" t="s">
        <v>274</v>
      </c>
      <c r="E6">
        <v>2900</v>
      </c>
      <c r="F6">
        <v>54</v>
      </c>
    </row>
    <row r="7" spans="1:6">
      <c r="A7" t="s">
        <v>245</v>
      </c>
      <c r="B7" t="s">
        <v>255</v>
      </c>
      <c r="C7" t="s">
        <v>265</v>
      </c>
      <c r="D7" t="s">
        <v>275</v>
      </c>
      <c r="E7">
        <v>2800</v>
      </c>
      <c r="F7">
        <v>39</v>
      </c>
    </row>
    <row r="8" spans="1:6">
      <c r="A8" t="s">
        <v>246</v>
      </c>
      <c r="B8" t="s">
        <v>256</v>
      </c>
      <c r="C8" t="s">
        <v>266</v>
      </c>
      <c r="D8" t="s">
        <v>276</v>
      </c>
      <c r="E8">
        <v>2100</v>
      </c>
      <c r="F8">
        <v>21</v>
      </c>
    </row>
    <row r="9" spans="1:6">
      <c r="A9" t="s">
        <v>247</v>
      </c>
      <c r="B9" t="s">
        <v>257</v>
      </c>
      <c r="C9" t="s">
        <v>267</v>
      </c>
      <c r="D9" t="s">
        <v>277</v>
      </c>
      <c r="E9">
        <v>15600</v>
      </c>
      <c r="F9">
        <v>50</v>
      </c>
    </row>
    <row r="10" spans="1:6">
      <c r="A10" t="s">
        <v>248</v>
      </c>
      <c r="B10" t="s">
        <v>258</v>
      </c>
      <c r="C10" t="s">
        <v>268</v>
      </c>
      <c r="D10" t="s">
        <v>278</v>
      </c>
      <c r="E10">
        <v>5600</v>
      </c>
      <c r="F10">
        <v>55</v>
      </c>
    </row>
    <row r="11" spans="1:6">
      <c r="A11" t="s">
        <v>249</v>
      </c>
      <c r="B11" t="s">
        <v>259</v>
      </c>
      <c r="C11" t="s">
        <v>269</v>
      </c>
      <c r="D11" t="s">
        <v>279</v>
      </c>
      <c r="E11">
        <v>2130</v>
      </c>
      <c r="F11">
        <v>12</v>
      </c>
    </row>
    <row r="12" spans="1:6">
      <c r="A12" t="s">
        <v>250</v>
      </c>
      <c r="B12" t="s">
        <v>260</v>
      </c>
      <c r="C12" t="s">
        <v>270</v>
      </c>
      <c r="D12" t="s">
        <v>280</v>
      </c>
      <c r="E12">
        <v>1750</v>
      </c>
      <c r="F12">
        <v>55</v>
      </c>
    </row>
    <row r="13" spans="1:6">
      <c r="A13" t="s">
        <v>251</v>
      </c>
      <c r="B13" t="s">
        <v>261</v>
      </c>
      <c r="C13" t="s">
        <v>271</v>
      </c>
      <c r="D13" t="s">
        <v>281</v>
      </c>
      <c r="E13">
        <v>23400</v>
      </c>
      <c r="F13">
        <v>10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3"/>
  <sheetViews>
    <sheetView tabSelected="1" workbookViewId="0">
      <selection activeCell="I14" sqref="I14"/>
    </sheetView>
  </sheetViews>
  <sheetFormatPr defaultRowHeight="16.5"/>
  <cols>
    <col min="4" max="6" width="9.125" bestFit="1" customWidth="1"/>
    <col min="7" max="7" width="9.375" bestFit="1" customWidth="1"/>
  </cols>
  <sheetData>
    <row r="1" spans="2:8" ht="22.5">
      <c r="B1" s="71" t="s">
        <v>282</v>
      </c>
      <c r="C1" s="71"/>
      <c r="D1" s="71"/>
      <c r="E1" s="71"/>
      <c r="F1" s="71"/>
      <c r="G1" s="71"/>
      <c r="H1" s="71"/>
    </row>
    <row r="2" spans="2:8">
      <c r="B2" s="2"/>
      <c r="C2" s="3"/>
      <c r="D2" s="3"/>
      <c r="E2" s="3"/>
      <c r="F2" s="3"/>
      <c r="G2" s="3"/>
      <c r="H2" s="3"/>
    </row>
    <row r="3" spans="2:8">
      <c r="B3" s="74" t="s">
        <v>1</v>
      </c>
      <c r="C3" s="74" t="s">
        <v>2</v>
      </c>
      <c r="D3" s="74" t="s">
        <v>3</v>
      </c>
      <c r="E3" s="74" t="s">
        <v>4</v>
      </c>
      <c r="F3" s="74" t="s">
        <v>5</v>
      </c>
      <c r="G3" s="74" t="s">
        <v>6</v>
      </c>
      <c r="H3" s="74" t="s">
        <v>7</v>
      </c>
    </row>
    <row r="4" spans="2:8">
      <c r="B4" s="4" t="s">
        <v>8</v>
      </c>
      <c r="C4" s="4" t="s">
        <v>9</v>
      </c>
      <c r="D4" s="75">
        <v>12000</v>
      </c>
      <c r="E4" s="75">
        <v>15500</v>
      </c>
      <c r="F4" s="75">
        <v>14200</v>
      </c>
      <c r="G4" s="75">
        <v>41700</v>
      </c>
      <c r="H4" s="76">
        <v>13900</v>
      </c>
    </row>
    <row r="5" spans="2:8">
      <c r="B5" s="4" t="s">
        <v>10</v>
      </c>
      <c r="C5" s="4" t="s">
        <v>11</v>
      </c>
      <c r="D5" s="75">
        <v>8900</v>
      </c>
      <c r="E5" s="75">
        <v>12400</v>
      </c>
      <c r="F5" s="75">
        <v>13200</v>
      </c>
      <c r="G5" s="75">
        <v>34500</v>
      </c>
      <c r="H5" s="76">
        <v>11500</v>
      </c>
    </row>
    <row r="6" spans="2:8">
      <c r="B6" s="4" t="s">
        <v>12</v>
      </c>
      <c r="C6" s="4" t="s">
        <v>13</v>
      </c>
      <c r="D6" s="75">
        <v>9500</v>
      </c>
      <c r="E6" s="75">
        <v>13200</v>
      </c>
      <c r="F6" s="75">
        <v>11000</v>
      </c>
      <c r="G6" s="75">
        <v>33700</v>
      </c>
      <c r="H6" s="76">
        <v>11233.333333333334</v>
      </c>
    </row>
    <row r="7" spans="2:8">
      <c r="B7" s="4" t="s">
        <v>10</v>
      </c>
      <c r="C7" s="4" t="s">
        <v>14</v>
      </c>
      <c r="D7" s="75">
        <v>11000</v>
      </c>
      <c r="E7" s="75">
        <v>12000</v>
      </c>
      <c r="F7" s="75">
        <v>11500</v>
      </c>
      <c r="G7" s="75">
        <v>34500</v>
      </c>
      <c r="H7" s="76">
        <v>11500</v>
      </c>
    </row>
    <row r="8" spans="2:8">
      <c r="B8" s="5" t="s">
        <v>10</v>
      </c>
      <c r="C8" s="4" t="s">
        <v>15</v>
      </c>
      <c r="D8" s="75">
        <v>7500</v>
      </c>
      <c r="E8" s="75">
        <v>8300</v>
      </c>
      <c r="F8" s="75">
        <v>9000</v>
      </c>
      <c r="G8" s="75">
        <v>24800</v>
      </c>
      <c r="H8" s="76">
        <v>8266.6666666666661</v>
      </c>
    </row>
    <row r="9" spans="2:8">
      <c r="B9" s="4" t="s">
        <v>12</v>
      </c>
      <c r="C9" s="4" t="s">
        <v>16</v>
      </c>
      <c r="D9" s="75">
        <v>4500</v>
      </c>
      <c r="E9" s="75">
        <v>5200</v>
      </c>
      <c r="F9" s="75">
        <v>5300</v>
      </c>
      <c r="G9" s="75">
        <v>15000</v>
      </c>
      <c r="H9" s="76">
        <v>5000</v>
      </c>
    </row>
    <row r="10" spans="2:8">
      <c r="B10" s="4" t="s">
        <v>10</v>
      </c>
      <c r="C10" s="4" t="s">
        <v>17</v>
      </c>
      <c r="D10" s="75">
        <v>11500</v>
      </c>
      <c r="E10" s="75">
        <v>14200</v>
      </c>
      <c r="F10" s="75">
        <v>13800</v>
      </c>
      <c r="G10" s="75">
        <v>39500</v>
      </c>
      <c r="H10" s="76">
        <v>13166.666666666666</v>
      </c>
    </row>
    <row r="11" spans="2:8">
      <c r="B11" s="4" t="s">
        <v>12</v>
      </c>
      <c r="C11" s="4" t="s">
        <v>18</v>
      </c>
      <c r="D11" s="75">
        <v>4000</v>
      </c>
      <c r="E11" s="75">
        <v>4500</v>
      </c>
      <c r="F11" s="75">
        <v>4300</v>
      </c>
      <c r="G11" s="75">
        <v>12800</v>
      </c>
      <c r="H11" s="76">
        <v>4266.666666666667</v>
      </c>
    </row>
    <row r="12" spans="2:8">
      <c r="B12" s="72" t="s">
        <v>19</v>
      </c>
      <c r="C12" s="72"/>
      <c r="D12" s="43">
        <v>68900</v>
      </c>
      <c r="E12" s="43">
        <v>85300</v>
      </c>
      <c r="F12" s="43">
        <v>82300</v>
      </c>
      <c r="G12" s="43">
        <v>236500</v>
      </c>
      <c r="H12" s="77"/>
    </row>
    <row r="13" spans="2:8">
      <c r="B13" s="73" t="s">
        <v>7</v>
      </c>
      <c r="C13" s="73"/>
      <c r="D13" s="43">
        <v>8612.5</v>
      </c>
      <c r="E13" s="43">
        <v>10662.5</v>
      </c>
      <c r="F13" s="43">
        <v>10287.5</v>
      </c>
      <c r="G13" s="43"/>
      <c r="H13" s="77">
        <v>9854.1666666666661</v>
      </c>
    </row>
  </sheetData>
  <mergeCells count="3">
    <mergeCell ref="B1:H1"/>
    <mergeCell ref="B12:C12"/>
    <mergeCell ref="B13:C1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workbookViewId="0"/>
  </sheetViews>
  <sheetFormatPr defaultRowHeight="16.5"/>
  <sheetData>
    <row r="1" spans="1:9" ht="26.25">
      <c r="A1" s="62" t="s">
        <v>20</v>
      </c>
      <c r="B1" s="62"/>
      <c r="C1" s="62"/>
      <c r="D1" s="62"/>
      <c r="E1" s="62"/>
      <c r="F1" s="62"/>
      <c r="G1" s="62"/>
      <c r="H1" s="62"/>
      <c r="I1" s="62"/>
    </row>
    <row r="2" spans="1:9">
      <c r="A2" s="63"/>
      <c r="B2" s="63"/>
      <c r="C2" s="63"/>
      <c r="D2" s="2"/>
      <c r="E2" s="2"/>
      <c r="F2" s="2"/>
      <c r="G2" s="2"/>
      <c r="H2" s="2"/>
      <c r="I2" s="2"/>
    </row>
    <row r="3" spans="1:9">
      <c r="A3" s="6" t="s">
        <v>21</v>
      </c>
      <c r="B3" s="7" t="s">
        <v>22</v>
      </c>
      <c r="C3" s="7" t="s">
        <v>23</v>
      </c>
      <c r="D3" s="7" t="s">
        <v>24</v>
      </c>
      <c r="E3" s="7" t="s">
        <v>25</v>
      </c>
      <c r="F3" s="8" t="s">
        <v>26</v>
      </c>
      <c r="G3" s="7" t="s">
        <v>27</v>
      </c>
      <c r="H3" s="7" t="s">
        <v>28</v>
      </c>
      <c r="I3" s="7" t="s">
        <v>29</v>
      </c>
    </row>
    <row r="4" spans="1:9">
      <c r="A4" s="9" t="s">
        <v>30</v>
      </c>
      <c r="B4" s="9" t="s">
        <v>31</v>
      </c>
      <c r="C4" s="10" t="s">
        <v>32</v>
      </c>
      <c r="D4" s="11">
        <v>18</v>
      </c>
      <c r="E4" s="11">
        <v>1</v>
      </c>
      <c r="F4" s="11">
        <v>8</v>
      </c>
      <c r="G4" s="12">
        <v>38</v>
      </c>
      <c r="H4" s="13">
        <v>23</v>
      </c>
      <c r="I4" s="12">
        <v>78</v>
      </c>
    </row>
    <row r="5" spans="1:9">
      <c r="A5" s="9" t="s">
        <v>33</v>
      </c>
      <c r="B5" s="9" t="s">
        <v>34</v>
      </c>
      <c r="C5" s="12" t="s">
        <v>35</v>
      </c>
      <c r="D5" s="11">
        <v>5</v>
      </c>
      <c r="E5" s="11">
        <v>0</v>
      </c>
      <c r="F5" s="11">
        <v>3</v>
      </c>
      <c r="G5" s="12">
        <v>40</v>
      </c>
      <c r="H5" s="13">
        <v>40</v>
      </c>
      <c r="I5" s="12">
        <v>93</v>
      </c>
    </row>
    <row r="6" spans="1:9">
      <c r="A6" s="9" t="s">
        <v>36</v>
      </c>
      <c r="B6" s="9" t="s">
        <v>37</v>
      </c>
      <c r="C6" s="12" t="s">
        <v>32</v>
      </c>
      <c r="D6" s="11">
        <v>3</v>
      </c>
      <c r="E6" s="11">
        <v>5</v>
      </c>
      <c r="F6" s="11">
        <v>2</v>
      </c>
      <c r="G6" s="12">
        <v>35</v>
      </c>
      <c r="H6" s="13">
        <v>34</v>
      </c>
      <c r="I6" s="12">
        <v>76</v>
      </c>
    </row>
    <row r="7" spans="1:9">
      <c r="A7" s="9" t="s">
        <v>38</v>
      </c>
      <c r="B7" s="9" t="s">
        <v>39</v>
      </c>
      <c r="C7" s="12" t="s">
        <v>40</v>
      </c>
      <c r="D7" s="11">
        <v>11</v>
      </c>
      <c r="E7" s="11">
        <v>3</v>
      </c>
      <c r="F7" s="11">
        <v>6</v>
      </c>
      <c r="G7" s="12">
        <v>30</v>
      </c>
      <c r="H7" s="13">
        <v>40</v>
      </c>
      <c r="I7" s="12">
        <v>83</v>
      </c>
    </row>
    <row r="8" spans="1:9">
      <c r="A8" s="9" t="s">
        <v>41</v>
      </c>
      <c r="B8" s="9" t="s">
        <v>42</v>
      </c>
      <c r="C8" s="12" t="s">
        <v>43</v>
      </c>
      <c r="D8" s="11">
        <v>24</v>
      </c>
      <c r="E8" s="11">
        <v>0</v>
      </c>
      <c r="F8" s="11">
        <v>9</v>
      </c>
      <c r="G8" s="12">
        <v>39</v>
      </c>
      <c r="H8" s="13">
        <v>36</v>
      </c>
      <c r="I8" s="12">
        <v>94</v>
      </c>
    </row>
    <row r="9" spans="1:9">
      <c r="A9" s="9" t="s">
        <v>44</v>
      </c>
      <c r="B9" s="9" t="s">
        <v>45</v>
      </c>
      <c r="C9" s="12" t="s">
        <v>40</v>
      </c>
      <c r="D9" s="11">
        <v>34</v>
      </c>
      <c r="E9" s="11">
        <v>1</v>
      </c>
      <c r="F9" s="11">
        <v>10</v>
      </c>
      <c r="G9" s="12">
        <v>33</v>
      </c>
      <c r="H9" s="13">
        <v>40</v>
      </c>
      <c r="I9" s="12">
        <v>92</v>
      </c>
    </row>
    <row r="10" spans="1:9">
      <c r="A10" s="9" t="s">
        <v>41</v>
      </c>
      <c r="B10" s="9" t="s">
        <v>46</v>
      </c>
      <c r="C10" s="12" t="s">
        <v>47</v>
      </c>
      <c r="D10" s="11">
        <v>7</v>
      </c>
      <c r="E10" s="11">
        <v>5</v>
      </c>
      <c r="F10" s="11">
        <v>6</v>
      </c>
      <c r="G10" s="12">
        <v>18</v>
      </c>
      <c r="H10" s="13">
        <v>15</v>
      </c>
      <c r="I10" s="12">
        <v>44</v>
      </c>
    </row>
    <row r="11" spans="1:9">
      <c r="A11" s="9" t="s">
        <v>44</v>
      </c>
      <c r="B11" s="9" t="s">
        <v>48</v>
      </c>
      <c r="C11" s="12" t="s">
        <v>40</v>
      </c>
      <c r="D11" s="11">
        <v>6</v>
      </c>
      <c r="E11" s="11">
        <v>3</v>
      </c>
      <c r="F11" s="11">
        <v>5</v>
      </c>
      <c r="G11" s="12">
        <v>30</v>
      </c>
      <c r="H11" s="13">
        <v>28</v>
      </c>
      <c r="I11" s="12">
        <v>70</v>
      </c>
    </row>
    <row r="12" spans="1:9">
      <c r="A12" s="9" t="s">
        <v>49</v>
      </c>
      <c r="B12" s="9" t="s">
        <v>50</v>
      </c>
      <c r="C12" s="12" t="s">
        <v>47</v>
      </c>
      <c r="D12" s="11">
        <v>10</v>
      </c>
      <c r="E12" s="11">
        <v>9</v>
      </c>
      <c r="F12" s="11">
        <v>7</v>
      </c>
      <c r="G12" s="12">
        <v>29</v>
      </c>
      <c r="H12" s="13">
        <v>40</v>
      </c>
      <c r="I12" s="12">
        <v>77</v>
      </c>
    </row>
    <row r="13" spans="1:9">
      <c r="A13" s="14" t="s">
        <v>51</v>
      </c>
      <c r="B13" s="9" t="s">
        <v>52</v>
      </c>
      <c r="C13" s="12" t="s">
        <v>40</v>
      </c>
      <c r="D13" s="11">
        <v>12</v>
      </c>
      <c r="E13" s="11">
        <v>0</v>
      </c>
      <c r="F13" s="13">
        <v>7</v>
      </c>
      <c r="G13" s="13">
        <v>40</v>
      </c>
      <c r="H13" s="15">
        <v>39</v>
      </c>
      <c r="I13" s="12">
        <v>96</v>
      </c>
    </row>
    <row r="14" spans="1:9">
      <c r="A14" s="6" t="s">
        <v>53</v>
      </c>
      <c r="B14" s="9" t="s">
        <v>54</v>
      </c>
      <c r="C14" s="12" t="s">
        <v>32</v>
      </c>
      <c r="D14" s="11">
        <v>14</v>
      </c>
      <c r="E14" s="11">
        <v>0</v>
      </c>
      <c r="F14" s="11">
        <v>7</v>
      </c>
      <c r="G14" s="12">
        <v>28</v>
      </c>
      <c r="H14" s="13">
        <v>38</v>
      </c>
      <c r="I14" s="12">
        <v>83</v>
      </c>
    </row>
    <row r="15" spans="1:9">
      <c r="A15" s="6" t="s">
        <v>55</v>
      </c>
      <c r="B15" s="9" t="s">
        <v>56</v>
      </c>
      <c r="C15" s="12" t="s">
        <v>57</v>
      </c>
      <c r="D15" s="11">
        <v>5</v>
      </c>
      <c r="E15" s="11">
        <v>2</v>
      </c>
      <c r="F15" s="11">
        <v>4</v>
      </c>
      <c r="G15" s="12">
        <v>16</v>
      </c>
      <c r="H15" s="13">
        <v>24</v>
      </c>
      <c r="I15" s="12">
        <v>52</v>
      </c>
    </row>
  </sheetData>
  <mergeCells count="2">
    <mergeCell ref="A1:I1"/>
    <mergeCell ref="A2:C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2"/>
  <sheetViews>
    <sheetView topLeftCell="E1" workbookViewId="0"/>
  </sheetViews>
  <sheetFormatPr defaultRowHeight="16.5"/>
  <cols>
    <col min="2" max="2" width="13.75" customWidth="1"/>
    <col min="3" max="3" width="10.125" customWidth="1"/>
    <col min="5" max="5" width="9.5" customWidth="1"/>
    <col min="7" max="7" width="10.125" customWidth="1"/>
    <col min="8" max="8" width="15.125" customWidth="1"/>
    <col min="9" max="9" width="9.5" customWidth="1"/>
    <col min="10" max="10" width="11" customWidth="1"/>
  </cols>
  <sheetData>
    <row r="1" spans="1:15">
      <c r="A1" s="2" t="s">
        <v>58</v>
      </c>
      <c r="B1" s="16" t="s">
        <v>59</v>
      </c>
      <c r="C1" s="3"/>
      <c r="D1" s="3"/>
      <c r="E1" s="3"/>
      <c r="F1" s="17" t="s">
        <v>60</v>
      </c>
      <c r="G1" s="16" t="s">
        <v>61</v>
      </c>
      <c r="H1" s="3"/>
      <c r="I1" s="3"/>
      <c r="J1" s="3"/>
      <c r="K1" s="3"/>
      <c r="L1" s="3"/>
      <c r="M1" s="3"/>
      <c r="N1" s="3"/>
      <c r="O1" s="3"/>
    </row>
    <row r="2" spans="1:15">
      <c r="A2" s="6" t="s">
        <v>62</v>
      </c>
      <c r="B2" s="6" t="s">
        <v>63</v>
      </c>
      <c r="C2" s="6" t="s">
        <v>64</v>
      </c>
      <c r="D2" s="34" t="s">
        <v>65</v>
      </c>
      <c r="E2" s="3"/>
      <c r="F2" s="6" t="s">
        <v>22</v>
      </c>
      <c r="G2" s="6" t="s">
        <v>66</v>
      </c>
      <c r="H2" s="6" t="s">
        <v>67</v>
      </c>
      <c r="I2" s="6" t="s">
        <v>68</v>
      </c>
      <c r="J2" s="3"/>
      <c r="K2" s="3"/>
      <c r="L2" s="3"/>
      <c r="M2" s="3"/>
      <c r="N2" s="3"/>
      <c r="O2" s="3"/>
    </row>
    <row r="3" spans="1:15">
      <c r="A3" s="6" t="s">
        <v>69</v>
      </c>
      <c r="B3" s="18" t="s">
        <v>70</v>
      </c>
      <c r="C3" s="6">
        <v>358</v>
      </c>
      <c r="D3" s="19"/>
      <c r="E3" s="3"/>
      <c r="F3" s="6" t="s">
        <v>71</v>
      </c>
      <c r="G3" s="6" t="s">
        <v>72</v>
      </c>
      <c r="H3" s="20">
        <v>87</v>
      </c>
      <c r="I3" s="20">
        <v>65</v>
      </c>
      <c r="J3" s="3"/>
      <c r="K3" s="34" t="s">
        <v>73</v>
      </c>
      <c r="L3" s="3"/>
      <c r="M3" s="3"/>
      <c r="N3" s="3"/>
      <c r="O3" s="3"/>
    </row>
    <row r="4" spans="1:15">
      <c r="A4" s="6" t="s">
        <v>74</v>
      </c>
      <c r="B4" s="18" t="s">
        <v>75</v>
      </c>
      <c r="C4" s="6">
        <v>473</v>
      </c>
      <c r="D4" s="19"/>
      <c r="E4" s="3"/>
      <c r="F4" s="6" t="s">
        <v>76</v>
      </c>
      <c r="G4" s="6" t="s">
        <v>77</v>
      </c>
      <c r="H4" s="20">
        <v>64</v>
      </c>
      <c r="I4" s="20">
        <v>70</v>
      </c>
      <c r="J4" s="3"/>
      <c r="K4" s="6"/>
      <c r="L4" s="3"/>
      <c r="M4" s="3"/>
      <c r="N4" s="3"/>
      <c r="O4" s="3"/>
    </row>
    <row r="5" spans="1:15">
      <c r="A5" s="6" t="s">
        <v>69</v>
      </c>
      <c r="B5" s="18" t="s">
        <v>78</v>
      </c>
      <c r="C5" s="6">
        <v>475</v>
      </c>
      <c r="D5" s="19"/>
      <c r="E5" s="3"/>
      <c r="F5" s="6" t="s">
        <v>79</v>
      </c>
      <c r="G5" s="6" t="s">
        <v>80</v>
      </c>
      <c r="H5" s="20">
        <v>72</v>
      </c>
      <c r="I5" s="20">
        <v>60</v>
      </c>
      <c r="J5" s="3"/>
      <c r="K5" s="3"/>
      <c r="L5" s="3"/>
      <c r="M5" s="3"/>
      <c r="N5" s="3"/>
      <c r="O5" s="3"/>
    </row>
    <row r="6" spans="1:15">
      <c r="A6" s="6" t="s">
        <v>81</v>
      </c>
      <c r="B6" s="18" t="s">
        <v>82</v>
      </c>
      <c r="C6" s="6">
        <v>479</v>
      </c>
      <c r="D6" s="19"/>
      <c r="E6" s="3"/>
      <c r="F6" s="6" t="s">
        <v>83</v>
      </c>
      <c r="G6" s="6" t="s">
        <v>84</v>
      </c>
      <c r="H6" s="20">
        <v>70</v>
      </c>
      <c r="I6" s="20">
        <v>66</v>
      </c>
      <c r="J6" s="3"/>
      <c r="K6" s="3"/>
      <c r="L6" s="3"/>
      <c r="M6" s="3"/>
      <c r="N6" s="3"/>
      <c r="O6" s="3"/>
    </row>
    <row r="7" spans="1:15">
      <c r="A7" s="6" t="s">
        <v>85</v>
      </c>
      <c r="B7" s="18" t="s">
        <v>86</v>
      </c>
      <c r="C7" s="6">
        <v>580</v>
      </c>
      <c r="D7" s="19"/>
      <c r="E7" s="3"/>
      <c r="F7" s="6" t="s">
        <v>87</v>
      </c>
      <c r="G7" s="6" t="s">
        <v>72</v>
      </c>
      <c r="H7" s="20">
        <v>86</v>
      </c>
      <c r="I7" s="20">
        <v>83</v>
      </c>
      <c r="J7" s="3"/>
      <c r="K7" s="3"/>
      <c r="L7" s="3"/>
      <c r="M7" s="3"/>
      <c r="N7" s="3"/>
      <c r="O7" s="3"/>
    </row>
    <row r="8" spans="1:15">
      <c r="A8" s="6" t="s">
        <v>88</v>
      </c>
      <c r="B8" s="6" t="s">
        <v>89</v>
      </c>
      <c r="C8" s="6">
        <v>555</v>
      </c>
      <c r="D8" s="19"/>
      <c r="E8" s="3"/>
      <c r="F8" s="6" t="s">
        <v>90</v>
      </c>
      <c r="G8" s="6" t="s">
        <v>77</v>
      </c>
      <c r="H8" s="20">
        <v>72</v>
      </c>
      <c r="I8" s="20">
        <v>78</v>
      </c>
      <c r="J8" s="3"/>
      <c r="K8" s="3"/>
      <c r="L8" s="3"/>
      <c r="M8" s="3"/>
      <c r="N8" s="3"/>
      <c r="O8" s="3"/>
    </row>
    <row r="9" spans="1:15">
      <c r="A9" s="6" t="s">
        <v>91</v>
      </c>
      <c r="B9" s="6" t="s">
        <v>92</v>
      </c>
      <c r="C9" s="6">
        <v>450</v>
      </c>
      <c r="D9" s="6"/>
      <c r="E9" s="3"/>
      <c r="F9" s="6" t="s">
        <v>93</v>
      </c>
      <c r="G9" s="6" t="s">
        <v>84</v>
      </c>
      <c r="H9" s="20">
        <v>70</v>
      </c>
      <c r="I9" s="20">
        <v>88</v>
      </c>
      <c r="J9" s="3"/>
      <c r="K9" s="3"/>
      <c r="L9" s="3"/>
      <c r="M9" s="3"/>
      <c r="N9" s="3"/>
      <c r="O9" s="3"/>
    </row>
    <row r="10" spans="1:15">
      <c r="A10" s="6" t="s">
        <v>94</v>
      </c>
      <c r="B10" s="6" t="s">
        <v>95</v>
      </c>
      <c r="C10" s="6">
        <v>380</v>
      </c>
      <c r="D10" s="6"/>
      <c r="E10" s="3"/>
      <c r="F10" s="6" t="s">
        <v>96</v>
      </c>
      <c r="G10" s="6" t="s">
        <v>72</v>
      </c>
      <c r="H10" s="20">
        <v>68</v>
      </c>
      <c r="I10" s="20">
        <v>60</v>
      </c>
      <c r="J10" s="3"/>
      <c r="K10" s="3"/>
      <c r="L10" s="3"/>
      <c r="M10" s="3"/>
      <c r="N10" s="3"/>
      <c r="O10" s="3"/>
    </row>
    <row r="11" spans="1:15">
      <c r="A11" s="6" t="s">
        <v>97</v>
      </c>
      <c r="B11" s="6" t="s">
        <v>98</v>
      </c>
      <c r="C11" s="6">
        <v>290</v>
      </c>
      <c r="D11" s="6"/>
      <c r="E11" s="3"/>
      <c r="F11" s="21" t="s">
        <v>99</v>
      </c>
      <c r="G11" s="21" t="s">
        <v>100</v>
      </c>
      <c r="H11" s="22">
        <v>87</v>
      </c>
      <c r="I11" s="22">
        <v>67</v>
      </c>
      <c r="J11" s="3"/>
      <c r="K11" s="3"/>
      <c r="L11" s="3"/>
      <c r="M11" s="3"/>
      <c r="N11" s="3"/>
      <c r="O11" s="3"/>
    </row>
    <row r="12" spans="1: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s="23" t="s">
        <v>101</v>
      </c>
      <c r="B13" s="16" t="s">
        <v>102</v>
      </c>
      <c r="C13" s="3"/>
      <c r="D13" s="3"/>
      <c r="E13" s="3"/>
      <c r="F13" s="3"/>
      <c r="G13" s="17" t="s">
        <v>103</v>
      </c>
      <c r="H13" s="24" t="s">
        <v>104</v>
      </c>
      <c r="I13" s="25"/>
      <c r="J13" s="25" t="s">
        <v>105</v>
      </c>
      <c r="K13" s="3"/>
      <c r="L13" s="64" t="s">
        <v>106</v>
      </c>
      <c r="M13" s="64"/>
      <c r="N13" s="3"/>
      <c r="O13" s="3"/>
    </row>
    <row r="14" spans="1:15">
      <c r="A14" s="6" t="s">
        <v>107</v>
      </c>
      <c r="B14" s="6" t="s">
        <v>67</v>
      </c>
      <c r="C14" s="6" t="s">
        <v>108</v>
      </c>
      <c r="D14" s="21" t="s">
        <v>109</v>
      </c>
      <c r="E14" s="34" t="s">
        <v>110</v>
      </c>
      <c r="F14" s="3"/>
      <c r="G14" s="7" t="s">
        <v>111</v>
      </c>
      <c r="H14" s="7" t="s">
        <v>112</v>
      </c>
      <c r="I14" s="7" t="s">
        <v>113</v>
      </c>
      <c r="J14" s="35" t="s">
        <v>114</v>
      </c>
      <c r="K14" s="3"/>
      <c r="L14" s="7" t="s">
        <v>115</v>
      </c>
      <c r="M14" s="7" t="s">
        <v>116</v>
      </c>
      <c r="N14" s="3"/>
      <c r="O14" s="3"/>
    </row>
    <row r="15" spans="1:15">
      <c r="A15" s="6" t="s">
        <v>117</v>
      </c>
      <c r="B15" s="6">
        <v>73</v>
      </c>
      <c r="C15" s="6">
        <v>80</v>
      </c>
      <c r="D15" s="6">
        <f t="shared" ref="D15:D23" si="0">SUM(B15:C15)</f>
        <v>153</v>
      </c>
      <c r="E15" s="6"/>
      <c r="F15" s="3"/>
      <c r="G15" s="26" t="s">
        <v>118</v>
      </c>
      <c r="H15" s="7" t="s">
        <v>119</v>
      </c>
      <c r="I15" s="27">
        <v>1220</v>
      </c>
      <c r="J15" s="28"/>
      <c r="K15" s="3"/>
      <c r="L15" s="29" t="s">
        <v>120</v>
      </c>
      <c r="M15" s="30">
        <v>150</v>
      </c>
      <c r="N15" s="3"/>
      <c r="O15" s="3"/>
    </row>
    <row r="16" spans="1:15">
      <c r="A16" s="6" t="s">
        <v>121</v>
      </c>
      <c r="B16" s="6">
        <v>90</v>
      </c>
      <c r="C16" s="6">
        <v>90</v>
      </c>
      <c r="D16" s="6">
        <f t="shared" si="0"/>
        <v>180</v>
      </c>
      <c r="E16" s="6"/>
      <c r="F16" s="3"/>
      <c r="G16" s="21" t="s">
        <v>122</v>
      </c>
      <c r="H16" s="7" t="s">
        <v>123</v>
      </c>
      <c r="I16" s="31">
        <v>650</v>
      </c>
      <c r="J16" s="28"/>
      <c r="K16" s="3"/>
      <c r="L16" s="12" t="s">
        <v>124</v>
      </c>
      <c r="M16" s="30">
        <v>800</v>
      </c>
      <c r="N16" s="3"/>
      <c r="O16" s="3"/>
    </row>
    <row r="17" spans="1:15">
      <c r="A17" s="6" t="s">
        <v>125</v>
      </c>
      <c r="B17" s="6">
        <v>68</v>
      </c>
      <c r="C17" s="6">
        <v>64</v>
      </c>
      <c r="D17" s="6">
        <f t="shared" si="0"/>
        <v>132</v>
      </c>
      <c r="E17" s="6"/>
      <c r="F17" s="3"/>
      <c r="G17" s="21" t="s">
        <v>126</v>
      </c>
      <c r="H17" s="7" t="s">
        <v>127</v>
      </c>
      <c r="I17" s="31">
        <v>552</v>
      </c>
      <c r="J17" s="28"/>
      <c r="K17" s="3"/>
      <c r="L17" s="29" t="s">
        <v>128</v>
      </c>
      <c r="M17" s="30">
        <v>2500</v>
      </c>
      <c r="N17" s="3"/>
      <c r="O17" s="3"/>
    </row>
    <row r="18" spans="1:15">
      <c r="A18" s="6" t="s">
        <v>129</v>
      </c>
      <c r="B18" s="6">
        <v>82</v>
      </c>
      <c r="C18" s="6">
        <v>78</v>
      </c>
      <c r="D18" s="6">
        <f t="shared" si="0"/>
        <v>160</v>
      </c>
      <c r="E18" s="6"/>
      <c r="F18" s="3"/>
      <c r="G18" s="21" t="s">
        <v>122</v>
      </c>
      <c r="H18" s="7" t="s">
        <v>123</v>
      </c>
      <c r="I18" s="31">
        <v>321</v>
      </c>
      <c r="J18" s="28"/>
      <c r="K18" s="3"/>
      <c r="L18" s="3"/>
      <c r="M18" s="3"/>
      <c r="N18" s="3"/>
      <c r="O18" s="3"/>
    </row>
    <row r="19" spans="1:15">
      <c r="A19" s="6" t="s">
        <v>130</v>
      </c>
      <c r="B19" s="6">
        <v>91</v>
      </c>
      <c r="C19" s="6">
        <v>92</v>
      </c>
      <c r="D19" s="6">
        <f t="shared" si="0"/>
        <v>183</v>
      </c>
      <c r="E19" s="6"/>
      <c r="F19" s="3"/>
      <c r="G19" s="21" t="s">
        <v>131</v>
      </c>
      <c r="H19" s="7" t="s">
        <v>132</v>
      </c>
      <c r="I19" s="31">
        <v>172</v>
      </c>
      <c r="J19" s="28"/>
      <c r="K19" s="3"/>
      <c r="L19" s="3"/>
      <c r="M19" s="3"/>
      <c r="N19" s="3"/>
      <c r="O19" s="3"/>
    </row>
    <row r="20" spans="1:15">
      <c r="A20" s="21" t="s">
        <v>133</v>
      </c>
      <c r="B20" s="21">
        <v>83</v>
      </c>
      <c r="C20" s="21">
        <v>79</v>
      </c>
      <c r="D20" s="6">
        <f t="shared" si="0"/>
        <v>162</v>
      </c>
      <c r="E20" s="6"/>
      <c r="F20" s="3"/>
      <c r="G20" s="14" t="s">
        <v>134</v>
      </c>
      <c r="H20" s="7" t="s">
        <v>135</v>
      </c>
      <c r="I20" s="32">
        <v>350</v>
      </c>
      <c r="J20" s="28"/>
      <c r="K20" s="3"/>
      <c r="L20" s="3"/>
      <c r="M20" s="3"/>
      <c r="N20" s="3"/>
      <c r="O20" s="3"/>
    </row>
    <row r="21" spans="1:15">
      <c r="A21" s="21" t="s">
        <v>136</v>
      </c>
      <c r="B21" s="21">
        <v>78</v>
      </c>
      <c r="C21" s="21">
        <v>70</v>
      </c>
      <c r="D21" s="6">
        <f t="shared" si="0"/>
        <v>148</v>
      </c>
      <c r="E21" s="6"/>
      <c r="F21" s="3"/>
      <c r="G21" s="6" t="s">
        <v>137</v>
      </c>
      <c r="H21" s="6" t="s">
        <v>138</v>
      </c>
      <c r="I21" s="33">
        <v>290</v>
      </c>
      <c r="J21" s="28"/>
      <c r="K21" s="3"/>
      <c r="L21" s="3"/>
      <c r="M21" s="3"/>
      <c r="N21" s="3"/>
      <c r="O21" s="3"/>
    </row>
    <row r="22" spans="1:15">
      <c r="A22" s="6" t="s">
        <v>76</v>
      </c>
      <c r="B22" s="21">
        <v>94</v>
      </c>
      <c r="C22" s="21">
        <v>94</v>
      </c>
      <c r="D22" s="6">
        <f t="shared" si="0"/>
        <v>188</v>
      </c>
      <c r="E22" s="6"/>
      <c r="F22" s="3"/>
      <c r="G22" s="6" t="s">
        <v>139</v>
      </c>
      <c r="H22" s="7" t="s">
        <v>140</v>
      </c>
      <c r="I22" s="33">
        <v>310</v>
      </c>
      <c r="J22" s="28"/>
      <c r="K22" s="3"/>
      <c r="L22" s="3"/>
      <c r="M22" s="3"/>
      <c r="N22" s="3"/>
      <c r="O22" s="3"/>
    </row>
    <row r="23" spans="1:15">
      <c r="A23" s="6" t="s">
        <v>141</v>
      </c>
      <c r="B23" s="21">
        <v>88</v>
      </c>
      <c r="C23" s="21">
        <v>85</v>
      </c>
      <c r="D23" s="6">
        <f t="shared" si="0"/>
        <v>173</v>
      </c>
      <c r="E23" s="6"/>
      <c r="F23" s="3"/>
      <c r="G23" s="6" t="s">
        <v>142</v>
      </c>
      <c r="H23" s="6" t="s">
        <v>143</v>
      </c>
      <c r="I23" s="33">
        <v>710</v>
      </c>
      <c r="J23" s="28"/>
      <c r="K23" s="3"/>
      <c r="L23" s="3"/>
      <c r="M23" s="3"/>
      <c r="N23" s="3"/>
      <c r="O23" s="3"/>
    </row>
    <row r="24" spans="1: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>
      <c r="A25" s="3" t="s">
        <v>144</v>
      </c>
      <c r="B25" s="24" t="s">
        <v>145</v>
      </c>
      <c r="C25" s="25"/>
      <c r="D25" s="2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>
      <c r="A26" s="6" t="s">
        <v>146</v>
      </c>
      <c r="B26" s="6" t="s">
        <v>147</v>
      </c>
      <c r="C26" s="6" t="s">
        <v>148</v>
      </c>
      <c r="D26" s="6" t="s">
        <v>149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>
      <c r="A27" s="6" t="s">
        <v>150</v>
      </c>
      <c r="B27" s="6" t="s">
        <v>151</v>
      </c>
      <c r="C27" s="33">
        <v>342</v>
      </c>
      <c r="D27" s="33">
        <v>890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>
      <c r="A28" s="6" t="s">
        <v>152</v>
      </c>
      <c r="B28" s="6" t="s">
        <v>151</v>
      </c>
      <c r="C28" s="33">
        <v>450</v>
      </c>
      <c r="D28" s="33">
        <v>560</v>
      </c>
      <c r="E28" s="3"/>
      <c r="F28" s="21"/>
      <c r="G28" s="21"/>
      <c r="H28" s="65" t="s">
        <v>153</v>
      </c>
      <c r="I28" s="65"/>
      <c r="J28" s="3"/>
      <c r="K28" s="3"/>
      <c r="L28" s="3"/>
      <c r="M28" s="3"/>
      <c r="N28" s="3"/>
      <c r="O28" s="3"/>
    </row>
    <row r="29" spans="1:15">
      <c r="A29" s="6" t="s">
        <v>154</v>
      </c>
      <c r="B29" s="6" t="s">
        <v>11</v>
      </c>
      <c r="C29" s="33">
        <v>122</v>
      </c>
      <c r="D29" s="33">
        <v>210</v>
      </c>
      <c r="E29" s="3"/>
      <c r="F29" s="21"/>
      <c r="G29" s="21"/>
      <c r="H29" s="66"/>
      <c r="I29" s="66"/>
      <c r="J29" s="3"/>
      <c r="K29" s="3"/>
      <c r="L29" s="3"/>
      <c r="M29" s="3"/>
      <c r="N29" s="3"/>
      <c r="O29" s="3"/>
    </row>
    <row r="30" spans="1:15">
      <c r="A30" s="6" t="s">
        <v>155</v>
      </c>
      <c r="B30" s="6" t="s">
        <v>156</v>
      </c>
      <c r="C30" s="33">
        <v>512</v>
      </c>
      <c r="D30" s="33">
        <v>56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>
      <c r="A31" s="6" t="s">
        <v>157</v>
      </c>
      <c r="B31" s="6" t="s">
        <v>9</v>
      </c>
      <c r="C31" s="33">
        <v>154</v>
      </c>
      <c r="D31" s="33">
        <v>78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>
      <c r="A32" s="6" t="s">
        <v>158</v>
      </c>
      <c r="B32" s="6" t="s">
        <v>151</v>
      </c>
      <c r="C32" s="33">
        <v>340</v>
      </c>
      <c r="D32" s="33">
        <v>350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>
      <c r="A33" s="6" t="s">
        <v>159</v>
      </c>
      <c r="B33" s="6" t="s">
        <v>151</v>
      </c>
      <c r="C33" s="33">
        <v>78</v>
      </c>
      <c r="D33" s="33">
        <v>89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>
      <c r="A34" s="6" t="s">
        <v>160</v>
      </c>
      <c r="B34" s="6" t="s">
        <v>11</v>
      </c>
      <c r="C34" s="33">
        <v>76</v>
      </c>
      <c r="D34" s="33">
        <v>121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</sheetData>
  <mergeCells count="3">
    <mergeCell ref="L13:M13"/>
    <mergeCell ref="H28:I28"/>
    <mergeCell ref="H29:I2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5"/>
  <sheetViews>
    <sheetView workbookViewId="0"/>
  </sheetViews>
  <sheetFormatPr defaultRowHeight="16.5"/>
  <cols>
    <col min="1" max="1" width="10.375" bestFit="1" customWidth="1"/>
    <col min="2" max="7" width="9.75" customWidth="1"/>
  </cols>
  <sheetData>
    <row r="1" spans="1:7" ht="20.25">
      <c r="A1" s="67" t="s">
        <v>161</v>
      </c>
      <c r="B1" s="67"/>
      <c r="C1" s="67"/>
      <c r="D1" s="67"/>
      <c r="E1" s="67"/>
      <c r="F1" s="67"/>
      <c r="G1" s="67"/>
    </row>
    <row r="2" spans="1:7">
      <c r="A2" s="68"/>
      <c r="B2" s="68"/>
      <c r="C2" s="68"/>
      <c r="D2" s="2"/>
      <c r="E2" s="2"/>
      <c r="F2" s="2"/>
      <c r="G2" s="36" t="s">
        <v>162</v>
      </c>
    </row>
    <row r="3" spans="1:7">
      <c r="A3" s="7" t="s">
        <v>112</v>
      </c>
      <c r="B3" s="7" t="s">
        <v>163</v>
      </c>
      <c r="C3" s="7" t="s">
        <v>164</v>
      </c>
      <c r="D3" s="7" t="s">
        <v>165</v>
      </c>
      <c r="E3" s="8" t="s">
        <v>166</v>
      </c>
      <c r="F3" s="7" t="s">
        <v>167</v>
      </c>
      <c r="G3" s="7" t="s">
        <v>168</v>
      </c>
    </row>
    <row r="4" spans="1:7">
      <c r="A4" s="9" t="s">
        <v>169</v>
      </c>
      <c r="B4" s="8">
        <v>54</v>
      </c>
      <c r="C4" s="37">
        <v>445</v>
      </c>
      <c r="D4" s="38">
        <v>0.05</v>
      </c>
      <c r="E4" s="8">
        <f>B4*C4*$B$15</f>
        <v>6007.5</v>
      </c>
      <c r="F4" s="8">
        <f t="shared" ref="F4:F12" si="0">C4*(1-D4)*B4</f>
        <v>22828.5</v>
      </c>
      <c r="G4" s="39">
        <f t="shared" ref="G4:G12" si="1">F4-E4</f>
        <v>16821</v>
      </c>
    </row>
    <row r="5" spans="1:7">
      <c r="A5" s="9" t="s">
        <v>170</v>
      </c>
      <c r="B5" s="8">
        <v>100</v>
      </c>
      <c r="C5" s="37">
        <v>800</v>
      </c>
      <c r="D5" s="38">
        <v>0.1</v>
      </c>
      <c r="E5" s="8">
        <f t="shared" ref="E5:E12" si="2">B5*C5*$B$15</f>
        <v>20000</v>
      </c>
      <c r="F5" s="8">
        <f t="shared" si="0"/>
        <v>72000</v>
      </c>
      <c r="G5" s="39">
        <f t="shared" si="1"/>
        <v>52000</v>
      </c>
    </row>
    <row r="6" spans="1:7">
      <c r="A6" s="9" t="s">
        <v>171</v>
      </c>
      <c r="B6" s="8">
        <v>56</v>
      </c>
      <c r="C6" s="37">
        <v>1200</v>
      </c>
      <c r="D6" s="38">
        <v>0.05</v>
      </c>
      <c r="E6" s="8">
        <f t="shared" si="2"/>
        <v>16800</v>
      </c>
      <c r="F6" s="8">
        <f t="shared" si="0"/>
        <v>63840</v>
      </c>
      <c r="G6" s="39">
        <f t="shared" si="1"/>
        <v>47040</v>
      </c>
    </row>
    <row r="7" spans="1:7">
      <c r="A7" s="9" t="s">
        <v>172</v>
      </c>
      <c r="B7" s="8">
        <v>50</v>
      </c>
      <c r="C7" s="37">
        <v>800</v>
      </c>
      <c r="D7" s="38">
        <v>0</v>
      </c>
      <c r="E7" s="8">
        <f t="shared" si="2"/>
        <v>10000</v>
      </c>
      <c r="F7" s="8">
        <f t="shared" si="0"/>
        <v>40000</v>
      </c>
      <c r="G7" s="39">
        <f t="shared" si="1"/>
        <v>30000</v>
      </c>
    </row>
    <row r="8" spans="1:7">
      <c r="A8" s="9" t="s">
        <v>173</v>
      </c>
      <c r="B8" s="8">
        <v>60</v>
      </c>
      <c r="C8" s="37">
        <v>600</v>
      </c>
      <c r="D8" s="38">
        <v>0.03</v>
      </c>
      <c r="E8" s="8">
        <f t="shared" si="2"/>
        <v>9000</v>
      </c>
      <c r="F8" s="8">
        <f t="shared" si="0"/>
        <v>34920</v>
      </c>
      <c r="G8" s="39">
        <f t="shared" si="1"/>
        <v>25920</v>
      </c>
    </row>
    <row r="9" spans="1:7">
      <c r="A9" s="9" t="s">
        <v>174</v>
      </c>
      <c r="B9" s="8">
        <v>70</v>
      </c>
      <c r="C9" s="37">
        <v>760</v>
      </c>
      <c r="D9" s="38">
        <v>0.05</v>
      </c>
      <c r="E9" s="8">
        <f t="shared" si="2"/>
        <v>13300</v>
      </c>
      <c r="F9" s="8">
        <f t="shared" si="0"/>
        <v>50540</v>
      </c>
      <c r="G9" s="39">
        <f t="shared" si="1"/>
        <v>37240</v>
      </c>
    </row>
    <row r="10" spans="1:7">
      <c r="A10" s="9" t="s">
        <v>175</v>
      </c>
      <c r="B10" s="8">
        <v>66</v>
      </c>
      <c r="C10" s="37">
        <v>870</v>
      </c>
      <c r="D10" s="38">
        <v>0</v>
      </c>
      <c r="E10" s="8">
        <f t="shared" si="2"/>
        <v>14355</v>
      </c>
      <c r="F10" s="8">
        <f t="shared" si="0"/>
        <v>57420</v>
      </c>
      <c r="G10" s="39">
        <f t="shared" si="1"/>
        <v>43065</v>
      </c>
    </row>
    <row r="11" spans="1:7">
      <c r="A11" s="9" t="s">
        <v>176</v>
      </c>
      <c r="B11" s="8">
        <v>54</v>
      </c>
      <c r="C11" s="37">
        <v>800</v>
      </c>
      <c r="D11" s="38">
        <v>0.05</v>
      </c>
      <c r="E11" s="8">
        <f t="shared" si="2"/>
        <v>10800</v>
      </c>
      <c r="F11" s="8">
        <f t="shared" si="0"/>
        <v>41040</v>
      </c>
      <c r="G11" s="39">
        <f t="shared" si="1"/>
        <v>30240</v>
      </c>
    </row>
    <row r="12" spans="1:7">
      <c r="A12" s="9" t="s">
        <v>177</v>
      </c>
      <c r="B12" s="8">
        <v>110</v>
      </c>
      <c r="C12" s="37">
        <v>500</v>
      </c>
      <c r="D12" s="38">
        <v>0.1</v>
      </c>
      <c r="E12" s="8">
        <f t="shared" si="2"/>
        <v>13750</v>
      </c>
      <c r="F12" s="8">
        <f t="shared" si="0"/>
        <v>49500</v>
      </c>
      <c r="G12" s="39">
        <f t="shared" si="1"/>
        <v>35750</v>
      </c>
    </row>
    <row r="13" spans="1:7">
      <c r="A13" s="8" t="s">
        <v>6</v>
      </c>
      <c r="B13" s="39">
        <f>SUM(B4:B12)</f>
        <v>620</v>
      </c>
      <c r="C13" s="40"/>
      <c r="D13" s="41"/>
      <c r="E13" s="39">
        <f>SUM(E4:E12)</f>
        <v>114012.5</v>
      </c>
      <c r="F13" s="39">
        <f>SUM(F4:F12)</f>
        <v>432088.5</v>
      </c>
      <c r="G13" s="39">
        <f>SUM(G4:G12)</f>
        <v>318076</v>
      </c>
    </row>
    <row r="14" spans="1:7">
      <c r="A14" s="2"/>
      <c r="B14" s="2"/>
      <c r="C14" s="2"/>
      <c r="D14" s="42"/>
      <c r="E14" s="2"/>
      <c r="F14" s="43"/>
      <c r="G14" s="43"/>
    </row>
    <row r="15" spans="1:7">
      <c r="A15" s="7" t="s">
        <v>178</v>
      </c>
      <c r="B15" s="44">
        <v>0.25</v>
      </c>
      <c r="C15" s="3"/>
      <c r="D15" s="45"/>
      <c r="E15" s="46"/>
      <c r="F15" s="43"/>
      <c r="G15" s="2"/>
    </row>
  </sheetData>
  <mergeCells count="2">
    <mergeCell ref="A1:G1"/>
    <mergeCell ref="A2:C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16"/>
  <sheetViews>
    <sheetView workbookViewId="0"/>
  </sheetViews>
  <sheetFormatPr defaultRowHeight="16.5"/>
  <cols>
    <col min="1" max="1" width="1.625" customWidth="1"/>
    <col min="2" max="2" width="12" bestFit="1" customWidth="1"/>
    <col min="3" max="3" width="12.75" customWidth="1"/>
    <col min="4" max="10" width="10.25" customWidth="1"/>
  </cols>
  <sheetData>
    <row r="1" spans="2:10">
      <c r="B1" s="3"/>
      <c r="C1" s="3"/>
      <c r="D1" s="3"/>
      <c r="E1" s="3"/>
      <c r="F1" s="3"/>
      <c r="G1" s="3"/>
      <c r="H1" s="3"/>
      <c r="I1" s="3"/>
      <c r="J1" s="3"/>
    </row>
    <row r="2" spans="2:10">
      <c r="B2" s="69" t="s">
        <v>179</v>
      </c>
      <c r="C2" s="69"/>
      <c r="D2" s="47"/>
      <c r="E2" s="47"/>
      <c r="F2" s="47"/>
      <c r="G2" s="3"/>
      <c r="H2" s="3"/>
      <c r="I2" s="3"/>
      <c r="J2" s="3"/>
    </row>
    <row r="3" spans="2:10">
      <c r="B3" s="48" t="s">
        <v>180</v>
      </c>
      <c r="C3" s="49">
        <v>50000000</v>
      </c>
      <c r="D3" s="50"/>
      <c r="E3" s="50"/>
      <c r="F3" s="50"/>
      <c r="G3" s="50"/>
      <c r="H3" s="50"/>
      <c r="I3" s="50"/>
      <c r="J3" s="3"/>
    </row>
    <row r="4" spans="2:10">
      <c r="B4" s="48" t="s">
        <v>181</v>
      </c>
      <c r="C4" s="51">
        <v>3</v>
      </c>
      <c r="D4" s="50"/>
      <c r="E4" s="50"/>
      <c r="F4" s="50"/>
      <c r="G4" s="50"/>
      <c r="H4" s="50"/>
      <c r="I4" s="50"/>
      <c r="J4" s="3"/>
    </row>
    <row r="5" spans="2:10">
      <c r="B5" s="48" t="s">
        <v>182</v>
      </c>
      <c r="C5" s="52">
        <v>1</v>
      </c>
      <c r="D5" s="50"/>
      <c r="E5" s="50"/>
      <c r="F5" s="50"/>
      <c r="G5" s="50"/>
      <c r="H5" s="50"/>
      <c r="I5" s="50"/>
      <c r="J5" s="3"/>
    </row>
    <row r="6" spans="2:10">
      <c r="B6" s="48" t="s">
        <v>183</v>
      </c>
      <c r="C6" s="53">
        <f>PMT(C4/100/12,C5*12,-C3)</f>
        <v>4234684.9379244475</v>
      </c>
      <c r="D6" s="50"/>
      <c r="E6" s="50"/>
      <c r="F6" s="50"/>
      <c r="G6" s="50"/>
      <c r="H6" s="50"/>
      <c r="I6" s="50"/>
      <c r="J6" s="3"/>
    </row>
    <row r="7" spans="2:10">
      <c r="B7" s="50"/>
      <c r="C7" s="50"/>
      <c r="D7" s="50"/>
      <c r="E7" s="50"/>
      <c r="F7" s="50"/>
      <c r="G7" s="50"/>
      <c r="H7" s="50"/>
      <c r="I7" s="50"/>
      <c r="J7" s="3"/>
    </row>
    <row r="8" spans="2:10">
      <c r="B8" s="50"/>
      <c r="C8" s="50"/>
      <c r="D8" s="50"/>
      <c r="E8" s="50"/>
      <c r="F8" s="50"/>
      <c r="G8" s="50"/>
      <c r="H8" s="50"/>
      <c r="I8" s="50"/>
      <c r="J8" s="3"/>
    </row>
    <row r="9" spans="2:10">
      <c r="B9" s="3"/>
      <c r="C9" s="3"/>
      <c r="D9" s="54" t="s">
        <v>181</v>
      </c>
      <c r="E9" s="55"/>
      <c r="F9" s="55"/>
      <c r="G9" s="55"/>
      <c r="H9" s="55"/>
      <c r="I9" s="55"/>
      <c r="J9" s="55"/>
    </row>
    <row r="10" spans="2:10">
      <c r="B10" s="3"/>
      <c r="C10" s="53"/>
      <c r="D10" s="51">
        <v>2</v>
      </c>
      <c r="E10" s="51">
        <v>2.5</v>
      </c>
      <c r="F10" s="51">
        <v>3</v>
      </c>
      <c r="G10" s="51">
        <v>3.5</v>
      </c>
      <c r="H10" s="51">
        <v>4</v>
      </c>
      <c r="I10" s="51">
        <v>4.5</v>
      </c>
      <c r="J10" s="51">
        <v>5</v>
      </c>
    </row>
    <row r="11" spans="2:10">
      <c r="B11" s="54" t="s">
        <v>182</v>
      </c>
      <c r="C11" s="52">
        <v>2</v>
      </c>
      <c r="D11" s="56"/>
      <c r="E11" s="56"/>
      <c r="F11" s="56"/>
      <c r="G11" s="56"/>
      <c r="H11" s="56"/>
      <c r="I11" s="56"/>
      <c r="J11" s="56"/>
    </row>
    <row r="12" spans="2:10">
      <c r="B12" s="55"/>
      <c r="C12" s="52">
        <v>3</v>
      </c>
      <c r="D12" s="56"/>
      <c r="E12" s="56"/>
      <c r="F12" s="56"/>
      <c r="G12" s="56"/>
      <c r="H12" s="56"/>
      <c r="I12" s="56"/>
      <c r="J12" s="56"/>
    </row>
    <row r="13" spans="2:10">
      <c r="B13" s="55"/>
      <c r="C13" s="52">
        <v>5</v>
      </c>
      <c r="D13" s="56"/>
      <c r="E13" s="56"/>
      <c r="F13" s="56"/>
      <c r="G13" s="56"/>
      <c r="H13" s="56"/>
      <c r="I13" s="56"/>
      <c r="J13" s="56"/>
    </row>
    <row r="14" spans="2:10">
      <c r="B14" s="55"/>
      <c r="C14" s="52">
        <v>10</v>
      </c>
      <c r="D14" s="56"/>
      <c r="E14" s="56"/>
      <c r="F14" s="56"/>
      <c r="G14" s="56"/>
      <c r="H14" s="56"/>
      <c r="I14" s="56"/>
      <c r="J14" s="56"/>
    </row>
    <row r="15" spans="2:10">
      <c r="B15" s="55"/>
      <c r="C15" s="52">
        <v>12</v>
      </c>
      <c r="D15" s="56"/>
      <c r="E15" s="56"/>
      <c r="F15" s="56"/>
      <c r="G15" s="56"/>
      <c r="H15" s="56"/>
      <c r="I15" s="56"/>
      <c r="J15" s="56"/>
    </row>
    <row r="16" spans="2:10">
      <c r="B16" s="55"/>
      <c r="C16" s="52">
        <v>15</v>
      </c>
      <c r="D16" s="56"/>
      <c r="E16" s="56"/>
      <c r="F16" s="56"/>
      <c r="G16" s="56"/>
      <c r="H16" s="56"/>
      <c r="I16" s="56"/>
      <c r="J16" s="56"/>
    </row>
  </sheetData>
  <mergeCells count="1">
    <mergeCell ref="B2:C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1"/>
  <sheetViews>
    <sheetView workbookViewId="0"/>
  </sheetViews>
  <sheetFormatPr defaultRowHeight="16.5"/>
  <cols>
    <col min="1" max="2" width="9.375" customWidth="1"/>
    <col min="3" max="6" width="11.5" customWidth="1"/>
  </cols>
  <sheetData>
    <row r="1" spans="1:6">
      <c r="A1" s="57"/>
      <c r="B1" s="50"/>
      <c r="C1" s="58" t="s">
        <v>184</v>
      </c>
      <c r="D1" s="50"/>
      <c r="E1" s="50"/>
      <c r="F1" s="50"/>
    </row>
    <row r="2" spans="1:6">
      <c r="A2" s="57"/>
      <c r="B2" s="50"/>
      <c r="C2" s="58"/>
      <c r="D2" s="50"/>
      <c r="E2" s="50"/>
      <c r="F2" s="50"/>
    </row>
    <row r="3" spans="1:6">
      <c r="A3" s="21" t="s">
        <v>185</v>
      </c>
      <c r="B3" s="21" t="s">
        <v>186</v>
      </c>
      <c r="C3" s="21" t="s">
        <v>187</v>
      </c>
      <c r="D3" s="21" t="s">
        <v>188</v>
      </c>
      <c r="E3" s="21" t="s">
        <v>189</v>
      </c>
      <c r="F3" s="21" t="s">
        <v>190</v>
      </c>
    </row>
    <row r="4" spans="1:6">
      <c r="A4" s="21" t="s">
        <v>191</v>
      </c>
      <c r="B4" s="21" t="s">
        <v>192</v>
      </c>
      <c r="C4" s="59">
        <v>850</v>
      </c>
      <c r="D4" s="59">
        <v>540</v>
      </c>
      <c r="E4" s="59">
        <v>13</v>
      </c>
      <c r="F4" s="59">
        <f t="shared" ref="F4:F10" si="0">E4*20</f>
        <v>260</v>
      </c>
    </row>
    <row r="5" spans="1:6">
      <c r="A5" s="21" t="s">
        <v>193</v>
      </c>
      <c r="B5" s="21" t="s">
        <v>194</v>
      </c>
      <c r="C5" s="59">
        <v>1250</v>
      </c>
      <c r="D5" s="59">
        <v>950</v>
      </c>
      <c r="E5" s="59">
        <v>38</v>
      </c>
      <c r="F5" s="59">
        <f t="shared" si="0"/>
        <v>760</v>
      </c>
    </row>
    <row r="6" spans="1:6">
      <c r="A6" s="21" t="s">
        <v>195</v>
      </c>
      <c r="B6" s="21" t="s">
        <v>196</v>
      </c>
      <c r="C6" s="59">
        <v>2150</v>
      </c>
      <c r="D6" s="59">
        <v>1250</v>
      </c>
      <c r="E6" s="59">
        <v>17</v>
      </c>
      <c r="F6" s="59">
        <f t="shared" si="0"/>
        <v>340</v>
      </c>
    </row>
    <row r="7" spans="1:6">
      <c r="A7" s="21" t="s">
        <v>197</v>
      </c>
      <c r="B7" s="21" t="s">
        <v>198</v>
      </c>
      <c r="C7" s="59">
        <v>950</v>
      </c>
      <c r="D7" s="59">
        <v>1100</v>
      </c>
      <c r="E7" s="59">
        <v>25</v>
      </c>
      <c r="F7" s="59">
        <f t="shared" si="0"/>
        <v>500</v>
      </c>
    </row>
    <row r="8" spans="1:6">
      <c r="A8" s="21" t="s">
        <v>199</v>
      </c>
      <c r="B8" s="21" t="s">
        <v>200</v>
      </c>
      <c r="C8" s="59">
        <v>3120</v>
      </c>
      <c r="D8" s="59">
        <v>2100</v>
      </c>
      <c r="E8" s="59">
        <v>36</v>
      </c>
      <c r="F8" s="59">
        <f t="shared" si="0"/>
        <v>720</v>
      </c>
    </row>
    <row r="9" spans="1:6">
      <c r="A9" s="21" t="s">
        <v>201</v>
      </c>
      <c r="B9" s="21" t="s">
        <v>202</v>
      </c>
      <c r="C9" s="59">
        <v>5400</v>
      </c>
      <c r="D9" s="59">
        <v>1950</v>
      </c>
      <c r="E9" s="59">
        <v>21</v>
      </c>
      <c r="F9" s="59">
        <f t="shared" si="0"/>
        <v>420</v>
      </c>
    </row>
    <row r="10" spans="1:6">
      <c r="A10" s="21" t="s">
        <v>203</v>
      </c>
      <c r="B10" s="21" t="s">
        <v>204</v>
      </c>
      <c r="C10" s="59">
        <v>3250</v>
      </c>
      <c r="D10" s="59">
        <v>5600</v>
      </c>
      <c r="E10" s="59">
        <v>7</v>
      </c>
      <c r="F10" s="59">
        <f t="shared" si="0"/>
        <v>140</v>
      </c>
    </row>
    <row r="11" spans="1:6">
      <c r="A11" s="21" t="s">
        <v>205</v>
      </c>
      <c r="B11" s="60"/>
      <c r="C11" s="61"/>
      <c r="D11" s="61"/>
      <c r="E11" s="61"/>
      <c r="F11" s="61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9"/>
  <sheetViews>
    <sheetView workbookViewId="0"/>
  </sheetViews>
  <sheetFormatPr defaultRowHeight="16.5"/>
  <cols>
    <col min="1" max="7" width="9.375" customWidth="1"/>
  </cols>
  <sheetData>
    <row r="1" spans="1:7" ht="26.25">
      <c r="A1" s="70" t="s">
        <v>206</v>
      </c>
      <c r="B1" s="70"/>
      <c r="C1" s="70"/>
      <c r="D1" s="70"/>
      <c r="E1" s="70"/>
      <c r="F1" s="70"/>
      <c r="G1" s="70"/>
    </row>
    <row r="2" spans="1:7">
      <c r="A2" s="3"/>
      <c r="B2" s="3"/>
      <c r="C2" s="3"/>
      <c r="D2" s="3"/>
      <c r="E2" s="3"/>
      <c r="F2" s="3"/>
      <c r="G2" s="3"/>
    </row>
    <row r="3" spans="1:7">
      <c r="A3" s="6" t="s">
        <v>207</v>
      </c>
      <c r="B3" s="6" t="s">
        <v>22</v>
      </c>
      <c r="C3" s="6" t="s">
        <v>208</v>
      </c>
      <c r="D3" s="6" t="s">
        <v>209</v>
      </c>
      <c r="E3" s="6" t="s">
        <v>210</v>
      </c>
      <c r="F3" s="6" t="s">
        <v>211</v>
      </c>
      <c r="G3" s="6" t="s">
        <v>212</v>
      </c>
    </row>
    <row r="4" spans="1:7">
      <c r="A4" s="6" t="s">
        <v>77</v>
      </c>
      <c r="B4" s="6" t="s">
        <v>213</v>
      </c>
      <c r="C4" s="6" t="s">
        <v>214</v>
      </c>
      <c r="D4" s="6">
        <v>170</v>
      </c>
      <c r="E4" s="6">
        <v>65</v>
      </c>
      <c r="F4" s="6">
        <v>95</v>
      </c>
      <c r="G4" s="6" t="s">
        <v>215</v>
      </c>
    </row>
    <row r="5" spans="1:7">
      <c r="A5" s="6" t="s">
        <v>216</v>
      </c>
      <c r="B5" s="6" t="s">
        <v>217</v>
      </c>
      <c r="C5" s="6" t="s">
        <v>218</v>
      </c>
      <c r="D5" s="6">
        <v>175</v>
      </c>
      <c r="E5" s="6">
        <v>95</v>
      </c>
      <c r="F5" s="6">
        <v>120</v>
      </c>
      <c r="G5" s="6" t="s">
        <v>219</v>
      </c>
    </row>
    <row r="6" spans="1:7">
      <c r="A6" s="6" t="s">
        <v>220</v>
      </c>
      <c r="B6" s="6" t="s">
        <v>221</v>
      </c>
      <c r="C6" s="6" t="s">
        <v>222</v>
      </c>
      <c r="D6" s="6">
        <v>162</v>
      </c>
      <c r="E6" s="6">
        <v>48</v>
      </c>
      <c r="F6" s="6">
        <v>80</v>
      </c>
      <c r="G6" s="6" t="s">
        <v>223</v>
      </c>
    </row>
    <row r="7" spans="1:7">
      <c r="A7" s="6" t="s">
        <v>224</v>
      </c>
      <c r="B7" s="6" t="s">
        <v>225</v>
      </c>
      <c r="C7" s="6" t="s">
        <v>226</v>
      </c>
      <c r="D7" s="6">
        <v>177</v>
      </c>
      <c r="E7" s="6">
        <v>72</v>
      </c>
      <c r="F7" s="6">
        <v>110</v>
      </c>
      <c r="G7" s="6" t="s">
        <v>227</v>
      </c>
    </row>
    <row r="8" spans="1:7">
      <c r="A8" s="6" t="s">
        <v>228</v>
      </c>
      <c r="B8" s="6" t="s">
        <v>229</v>
      </c>
      <c r="C8" s="6" t="s">
        <v>230</v>
      </c>
      <c r="D8" s="6">
        <v>172</v>
      </c>
      <c r="E8" s="6">
        <v>68</v>
      </c>
      <c r="F8" s="6">
        <v>100</v>
      </c>
      <c r="G8" s="6" t="s">
        <v>231</v>
      </c>
    </row>
    <row r="9" spans="1:7">
      <c r="A9" s="6" t="s">
        <v>232</v>
      </c>
      <c r="B9" s="6" t="s">
        <v>233</v>
      </c>
      <c r="C9" s="6" t="s">
        <v>234</v>
      </c>
      <c r="D9" s="6">
        <v>168</v>
      </c>
      <c r="E9" s="6">
        <v>80</v>
      </c>
      <c r="F9" s="6">
        <v>115</v>
      </c>
      <c r="G9" s="6" t="s">
        <v>235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2021-07-04T14:42:39Z</dcterms:modified>
</cp:coreProperties>
</file>