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11870" windowHeight="11960" tabRatio="88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4" l="1"/>
  <c r="F6" i="2"/>
  <c r="F15" i="2"/>
  <c r="F13" i="2"/>
  <c r="F12" i="2"/>
  <c r="F8" i="2"/>
  <c r="F11" i="2"/>
  <c r="F7" i="2"/>
  <c r="F4" i="2"/>
  <c r="F10" i="2"/>
  <c r="F5" i="2" l="1"/>
  <c r="G5" i="2" s="1"/>
  <c r="G6" i="2"/>
  <c r="G7" i="2"/>
  <c r="G8" i="2"/>
  <c r="F9" i="2"/>
  <c r="G9" i="2" s="1"/>
  <c r="G10" i="2"/>
  <c r="G11" i="2"/>
  <c r="G12" i="2"/>
  <c r="G13" i="2"/>
  <c r="F14" i="2"/>
  <c r="G14" i="2" s="1"/>
  <c r="G15" i="2"/>
  <c r="G4" i="2"/>
  <c r="F12" i="6"/>
  <c r="F11" i="6"/>
  <c r="F10" i="6"/>
  <c r="F9" i="6"/>
  <c r="F8" i="6"/>
  <c r="F7" i="6"/>
  <c r="F6" i="6"/>
  <c r="F5" i="6"/>
  <c r="F4" i="6"/>
  <c r="D30" i="4"/>
  <c r="D31" i="4"/>
  <c r="D33" i="4"/>
  <c r="D34" i="4"/>
  <c r="D35" i="4"/>
  <c r="D36" i="4"/>
  <c r="D29" i="4"/>
</calcChain>
</file>

<file path=xl/sharedStrings.xml><?xml version="1.0" encoding="utf-8"?>
<sst xmlns="http://schemas.openxmlformats.org/spreadsheetml/2006/main" count="338" uniqueCount="280">
  <si>
    <t>직급</t>
  </si>
  <si>
    <t>기본급</t>
  </si>
  <si>
    <t>부장</t>
  </si>
  <si>
    <t>과장</t>
  </si>
  <si>
    <t>대리</t>
  </si>
  <si>
    <t>세금</t>
    <phoneticPr fontId="2" type="noConversion"/>
  </si>
  <si>
    <t>실지급액</t>
    <phoneticPr fontId="2" type="noConversion"/>
  </si>
  <si>
    <t>모델명</t>
  </si>
  <si>
    <t>고객코드</t>
    <phoneticPr fontId="2" type="noConversion"/>
  </si>
  <si>
    <t>성별</t>
  </si>
  <si>
    <t>총점</t>
  </si>
  <si>
    <t>판매량</t>
  </si>
  <si>
    <t>[표1]</t>
    <phoneticPr fontId="2" type="noConversion"/>
  </si>
  <si>
    <t>급여지급현황</t>
    <phoneticPr fontId="2" type="noConversion"/>
  </si>
  <si>
    <t>[표2]</t>
    <phoneticPr fontId="2" type="noConversion"/>
  </si>
  <si>
    <t>사원명</t>
    <phoneticPr fontId="2" type="noConversion"/>
  </si>
  <si>
    <t>직위</t>
    <phoneticPr fontId="2" type="noConversion"/>
  </si>
  <si>
    <t>지급액</t>
    <phoneticPr fontId="2" type="noConversion"/>
  </si>
  <si>
    <t>성별</t>
    <phoneticPr fontId="2" type="noConversion"/>
  </si>
  <si>
    <t>결과</t>
    <phoneticPr fontId="2" type="noConversion"/>
  </si>
  <si>
    <t>[표3]</t>
    <phoneticPr fontId="2" type="noConversion"/>
  </si>
  <si>
    <t>[표4]</t>
    <phoneticPr fontId="2" type="noConversion"/>
  </si>
  <si>
    <t>판매량</t>
    <phoneticPr fontId="2" type="noConversion"/>
  </si>
  <si>
    <t>결과</t>
    <phoneticPr fontId="2" type="noConversion"/>
  </si>
  <si>
    <t>팀명</t>
    <phoneticPr fontId="2" type="noConversion"/>
  </si>
  <si>
    <t>비고</t>
    <phoneticPr fontId="2" type="noConversion"/>
  </si>
  <si>
    <t>daegu</t>
    <phoneticPr fontId="2" type="noConversion"/>
  </si>
  <si>
    <t>seoul</t>
    <phoneticPr fontId="2" type="noConversion"/>
  </si>
  <si>
    <t>[표5]</t>
    <phoneticPr fontId="2" type="noConversion"/>
  </si>
  <si>
    <t>학생명</t>
    <phoneticPr fontId="2" type="noConversion"/>
  </si>
  <si>
    <t>중간</t>
    <phoneticPr fontId="2" type="noConversion"/>
  </si>
  <si>
    <t>기말</t>
    <phoneticPr fontId="2" type="noConversion"/>
  </si>
  <si>
    <t>총점</t>
    <phoneticPr fontId="2" type="noConversion"/>
  </si>
  <si>
    <t>평가</t>
    <phoneticPr fontId="2" type="noConversion"/>
  </si>
  <si>
    <t>&lt;성적평가표&gt;</t>
    <phoneticPr fontId="2" type="noConversion"/>
  </si>
  <si>
    <t>평균</t>
    <phoneticPr fontId="2" type="noConversion"/>
  </si>
  <si>
    <t>평가</t>
    <phoneticPr fontId="2" type="noConversion"/>
  </si>
  <si>
    <t>노력</t>
    <phoneticPr fontId="2" type="noConversion"/>
  </si>
  <si>
    <t>보통</t>
    <phoneticPr fontId="2" type="noConversion"/>
  </si>
  <si>
    <t>우수</t>
    <phoneticPr fontId="2" type="noConversion"/>
  </si>
  <si>
    <t>최우수</t>
    <phoneticPr fontId="2" type="noConversion"/>
  </si>
  <si>
    <t>판매가격</t>
    <phoneticPr fontId="2" type="noConversion"/>
  </si>
  <si>
    <t>총판매액</t>
    <phoneticPr fontId="2" type="noConversion"/>
  </si>
  <si>
    <t>성명</t>
    <phoneticPr fontId="2" type="noConversion"/>
  </si>
  <si>
    <t>국어</t>
    <phoneticPr fontId="2" type="noConversion"/>
  </si>
  <si>
    <t>수학</t>
    <phoneticPr fontId="2" type="noConversion"/>
  </si>
  <si>
    <t>평균</t>
    <phoneticPr fontId="2" type="noConversion"/>
  </si>
  <si>
    <t>전월재고량</t>
    <phoneticPr fontId="2" type="noConversion"/>
  </si>
  <si>
    <t>입고량</t>
    <phoneticPr fontId="2" type="noConversion"/>
  </si>
  <si>
    <t>김수현</t>
  </si>
  <si>
    <t>국내영업팀 출장현황</t>
    <phoneticPr fontId="2" type="noConversion"/>
  </si>
  <si>
    <t>차장</t>
  </si>
  <si>
    <t>차장</t>
    <phoneticPr fontId="2" type="noConversion"/>
  </si>
  <si>
    <t>사원</t>
    <phoneticPr fontId="2" type="noConversion"/>
  </si>
  <si>
    <t>과장</t>
    <phoneticPr fontId="2" type="noConversion"/>
  </si>
  <si>
    <t>부장</t>
    <phoneticPr fontId="2" type="noConversion"/>
  </si>
  <si>
    <t>김수현</t>
    <phoneticPr fontId="2" type="noConversion"/>
  </si>
  <si>
    <t>조정석</t>
  </si>
  <si>
    <t>조정석</t>
    <phoneticPr fontId="2" type="noConversion"/>
  </si>
  <si>
    <t>정경호</t>
  </si>
  <si>
    <t>정경호</t>
    <phoneticPr fontId="2" type="noConversion"/>
  </si>
  <si>
    <t>사원명</t>
    <phoneticPr fontId="2" type="noConversion"/>
  </si>
  <si>
    <t>소속팀</t>
    <phoneticPr fontId="2" type="noConversion"/>
  </si>
  <si>
    <t>국내사업본부 급여 지급 현황</t>
    <phoneticPr fontId="2" type="noConversion"/>
  </si>
  <si>
    <t>영업팀</t>
  </si>
  <si>
    <t>영업팀</t>
    <phoneticPr fontId="2" type="noConversion"/>
  </si>
  <si>
    <t>영업팀</t>
    <phoneticPr fontId="2" type="noConversion"/>
  </si>
  <si>
    <t>생산팀</t>
  </si>
  <si>
    <t>생산팀</t>
    <phoneticPr fontId="2" type="noConversion"/>
  </si>
  <si>
    <t>생산팀</t>
    <phoneticPr fontId="2" type="noConversion"/>
  </si>
  <si>
    <t>생산팀</t>
    <phoneticPr fontId="2" type="noConversion"/>
  </si>
  <si>
    <t>총무팀</t>
  </si>
  <si>
    <t>총무팀</t>
    <phoneticPr fontId="2" type="noConversion"/>
  </si>
  <si>
    <t>총무팀</t>
    <phoneticPr fontId="2" type="noConversion"/>
  </si>
  <si>
    <t>강현석</t>
  </si>
  <si>
    <t>강현석</t>
    <phoneticPr fontId="2" type="noConversion"/>
  </si>
  <si>
    <t>이보람</t>
  </si>
  <si>
    <t>이보람</t>
    <phoneticPr fontId="2" type="noConversion"/>
  </si>
  <si>
    <t>박민서</t>
    <phoneticPr fontId="2" type="noConversion"/>
  </si>
  <si>
    <t>민병열</t>
  </si>
  <si>
    <t>민병열</t>
    <phoneticPr fontId="2" type="noConversion"/>
  </si>
  <si>
    <t>고우리</t>
  </si>
  <si>
    <t>고우리</t>
    <phoneticPr fontId="2" type="noConversion"/>
  </si>
  <si>
    <t>최성민</t>
    <phoneticPr fontId="2" type="noConversion"/>
  </si>
  <si>
    <t>김남훈</t>
  </si>
  <si>
    <t>김남훈</t>
    <phoneticPr fontId="2" type="noConversion"/>
  </si>
  <si>
    <t>송민수</t>
  </si>
  <si>
    <t>송민수</t>
    <phoneticPr fontId="2" type="noConversion"/>
  </si>
  <si>
    <t>최도훈</t>
    <phoneticPr fontId="2" type="noConversion"/>
  </si>
  <si>
    <t>대리</t>
    <phoneticPr fontId="2" type="noConversion"/>
  </si>
  <si>
    <t>대리</t>
    <phoneticPr fontId="2" type="noConversion"/>
  </si>
  <si>
    <t>과장</t>
    <phoneticPr fontId="2" type="noConversion"/>
  </si>
  <si>
    <t>부장</t>
    <phoneticPr fontId="2" type="noConversion"/>
  </si>
  <si>
    <t>차장</t>
    <phoneticPr fontId="2" type="noConversion"/>
  </si>
  <si>
    <t>대리</t>
    <phoneticPr fontId="2" type="noConversion"/>
  </si>
  <si>
    <t>사원</t>
    <phoneticPr fontId="2" type="noConversion"/>
  </si>
  <si>
    <t>상여금</t>
    <phoneticPr fontId="2" type="noConversion"/>
  </si>
  <si>
    <t>안마의자</t>
    <phoneticPr fontId="2" type="noConversion"/>
  </si>
  <si>
    <t>제품구분</t>
    <phoneticPr fontId="2" type="noConversion"/>
  </si>
  <si>
    <t>월렌탈요금</t>
    <phoneticPr fontId="2" type="noConversion"/>
  </si>
  <si>
    <t>안마의자/공기청정기 렌탈 현황</t>
    <phoneticPr fontId="2" type="noConversion"/>
  </si>
  <si>
    <t>공기청정기</t>
    <phoneticPr fontId="2" type="noConversion"/>
  </si>
  <si>
    <t>약정기간(개월)</t>
    <phoneticPr fontId="2" type="noConversion"/>
  </si>
  <si>
    <t>BDF-01L</t>
    <phoneticPr fontId="2" type="noConversion"/>
  </si>
  <si>
    <t>CZM-03S</t>
    <phoneticPr fontId="2" type="noConversion"/>
  </si>
  <si>
    <t>CZM-02D</t>
    <phoneticPr fontId="2" type="noConversion"/>
  </si>
  <si>
    <t>BDF-02D</t>
    <phoneticPr fontId="2" type="noConversion"/>
  </si>
  <si>
    <t>BDF-03S</t>
    <phoneticPr fontId="2" type="noConversion"/>
  </si>
  <si>
    <t>LT-001</t>
    <phoneticPr fontId="2" type="noConversion"/>
  </si>
  <si>
    <t>LT-002</t>
  </si>
  <si>
    <t>LT-003</t>
  </si>
  <si>
    <t>LT-004</t>
  </si>
  <si>
    <t>LT-005</t>
  </si>
  <si>
    <t>LT-006</t>
  </si>
  <si>
    <t>LT-007</t>
  </si>
  <si>
    <t>LT-008</t>
  </si>
  <si>
    <t>LT-009</t>
  </si>
  <si>
    <t>LT-010</t>
  </si>
  <si>
    <t>LT-011</t>
  </si>
  <si>
    <t>LT-012</t>
  </si>
  <si>
    <t>LT-013</t>
  </si>
  <si>
    <t>LT-014</t>
  </si>
  <si>
    <t>LT-015</t>
  </si>
  <si>
    <t>LPC-02D</t>
    <phoneticPr fontId="2" type="noConversion"/>
  </si>
  <si>
    <t>SBS-01L</t>
    <phoneticPr fontId="2" type="noConversion"/>
  </si>
  <si>
    <t>SBS-02D</t>
    <phoneticPr fontId="2" type="noConversion"/>
  </si>
  <si>
    <t>BDF-04A</t>
    <phoneticPr fontId="2" type="noConversion"/>
  </si>
  <si>
    <t>BDF-05A</t>
    <phoneticPr fontId="2" type="noConversion"/>
  </si>
  <si>
    <t>LPC-03S</t>
    <phoneticPr fontId="2" type="noConversion"/>
  </si>
  <si>
    <t>CZM-01L</t>
    <phoneticPr fontId="2" type="noConversion"/>
  </si>
  <si>
    <t>LPC-01L</t>
    <phoneticPr fontId="2" type="noConversion"/>
  </si>
  <si>
    <t>렌탈기간(개월)</t>
    <phoneticPr fontId="2" type="noConversion"/>
  </si>
  <si>
    <t>약정할인</t>
    <phoneticPr fontId="2" type="noConversion"/>
  </si>
  <si>
    <t>개발팀</t>
    <phoneticPr fontId="2" type="noConversion"/>
  </si>
  <si>
    <t>개발팀</t>
    <phoneticPr fontId="2" type="noConversion"/>
  </si>
  <si>
    <t>개발팀</t>
    <phoneticPr fontId="2" type="noConversion"/>
  </si>
  <si>
    <t>영업팀 지급액 합계</t>
    <phoneticPr fontId="2" type="noConversion"/>
  </si>
  <si>
    <t>부서명</t>
    <phoneticPr fontId="2" type="noConversion"/>
  </si>
  <si>
    <t>승진평가결과</t>
    <phoneticPr fontId="2" type="noConversion"/>
  </si>
  <si>
    <t>사원ID</t>
    <phoneticPr fontId="2" type="noConversion"/>
  </si>
  <si>
    <t>합계</t>
    <phoneticPr fontId="2" type="noConversion"/>
  </si>
  <si>
    <t>A1002</t>
    <phoneticPr fontId="2" type="noConversion"/>
  </si>
  <si>
    <t>A1008</t>
    <phoneticPr fontId="2" type="noConversion"/>
  </si>
  <si>
    <t>A1103</t>
    <phoneticPr fontId="2" type="noConversion"/>
  </si>
  <si>
    <t>A1106</t>
    <phoneticPr fontId="2" type="noConversion"/>
  </si>
  <si>
    <t>A1107</t>
    <phoneticPr fontId="2" type="noConversion"/>
  </si>
  <si>
    <t>A1201</t>
    <phoneticPr fontId="2" type="noConversion"/>
  </si>
  <si>
    <t>A1204</t>
    <phoneticPr fontId="2" type="noConversion"/>
  </si>
  <si>
    <t>A1301</t>
    <phoneticPr fontId="2" type="noConversion"/>
  </si>
  <si>
    <t>A1305</t>
    <phoneticPr fontId="2" type="noConversion"/>
  </si>
  <si>
    <t>여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</si>
  <si>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</si>
  <si>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</si>
  <si>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</si>
  <si>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남</t>
    <phoneticPr fontId="2" type="noConversion"/>
  </si>
  <si>
    <t>남</t>
    <phoneticPr fontId="2" type="noConversion"/>
  </si>
  <si>
    <t>승진</t>
    <phoneticPr fontId="2" type="noConversion"/>
  </si>
  <si>
    <t>승진</t>
    <phoneticPr fontId="2" type="noConversion"/>
  </si>
  <si>
    <t>승진 남사원 합계 평균</t>
    <phoneticPr fontId="2" type="noConversion"/>
  </si>
  <si>
    <t>제품판매현황</t>
    <phoneticPr fontId="2" type="noConversion"/>
  </si>
  <si>
    <t>제품코드</t>
    <phoneticPr fontId="2" type="noConversion"/>
  </si>
  <si>
    <t>판매가격</t>
    <phoneticPr fontId="2" type="noConversion"/>
  </si>
  <si>
    <t>L-1002</t>
    <phoneticPr fontId="2" type="noConversion"/>
  </si>
  <si>
    <t>L-1005</t>
  </si>
  <si>
    <t>L-5208</t>
    <phoneticPr fontId="2" type="noConversion"/>
  </si>
  <si>
    <t>L-1106</t>
    <phoneticPr fontId="2" type="noConversion"/>
  </si>
  <si>
    <t>L-4021</t>
    <phoneticPr fontId="2" type="noConversion"/>
  </si>
  <si>
    <t>L-5002</t>
    <phoneticPr fontId="2" type="noConversion"/>
  </si>
  <si>
    <t>L-3807</t>
    <phoneticPr fontId="2" type="noConversion"/>
  </si>
  <si>
    <t>L-2115</t>
    <phoneticPr fontId="2" type="noConversion"/>
  </si>
  <si>
    <t>L-4100</t>
    <phoneticPr fontId="2" type="noConversion"/>
  </si>
  <si>
    <t>L-5308</t>
    <phoneticPr fontId="2" type="noConversion"/>
  </si>
  <si>
    <t>ncdinos</t>
    <phoneticPr fontId="2" type="noConversion"/>
  </si>
  <si>
    <t>skwyverns</t>
    <phoneticPr fontId="2" type="noConversion"/>
  </si>
  <si>
    <t>kiwoomheroes</t>
    <phoneticPr fontId="2" type="noConversion"/>
  </si>
  <si>
    <t>doosanbears</t>
    <phoneticPr fontId="2" type="noConversion"/>
  </si>
  <si>
    <t>lgtwins</t>
    <phoneticPr fontId="2" type="noConversion"/>
  </si>
  <si>
    <t>ktwiz</t>
    <phoneticPr fontId="2" type="noConversion"/>
  </si>
  <si>
    <t>kiatigers</t>
    <phoneticPr fontId="2" type="noConversion"/>
  </si>
  <si>
    <t>samsunglions</t>
    <phoneticPr fontId="2" type="noConversion"/>
  </si>
  <si>
    <t>hanwhaeagles</t>
    <phoneticPr fontId="2" type="noConversion"/>
  </si>
  <si>
    <t>lottegiant</t>
    <phoneticPr fontId="2" type="noConversion"/>
  </si>
  <si>
    <t>연고지</t>
    <phoneticPr fontId="2" type="noConversion"/>
  </si>
  <si>
    <t>suwon</t>
    <phoneticPr fontId="2" type="noConversion"/>
  </si>
  <si>
    <t>gwangju</t>
    <phoneticPr fontId="2" type="noConversion"/>
  </si>
  <si>
    <t>daejeon</t>
    <phoneticPr fontId="2" type="noConversion"/>
  </si>
  <si>
    <t>pusan</t>
    <phoneticPr fontId="2" type="noConversion"/>
  </si>
  <si>
    <t>incheon</t>
    <phoneticPr fontId="2" type="noConversion"/>
  </si>
  <si>
    <t>seoul</t>
    <phoneticPr fontId="2" type="noConversion"/>
  </si>
  <si>
    <t>changwon</t>
    <phoneticPr fontId="2" type="noConversion"/>
  </si>
  <si>
    <t>프로야구 구단정보</t>
    <phoneticPr fontId="2" type="noConversion"/>
  </si>
  <si>
    <t>구분</t>
    <phoneticPr fontId="2" type="noConversion"/>
  </si>
  <si>
    <t>창단연도</t>
    <phoneticPr fontId="2" type="noConversion"/>
  </si>
  <si>
    <t>1학기 국어 성적일람표</t>
    <phoneticPr fontId="2" type="noConversion"/>
  </si>
  <si>
    <t>강범준</t>
    <phoneticPr fontId="2" type="noConversion"/>
  </si>
  <si>
    <t>박지영</t>
    <phoneticPr fontId="2" type="noConversion"/>
  </si>
  <si>
    <t>이현서</t>
    <phoneticPr fontId="2" type="noConversion"/>
  </si>
  <si>
    <t>최상훈</t>
    <phoneticPr fontId="2" type="noConversion"/>
  </si>
  <si>
    <t>한태연</t>
    <phoneticPr fontId="2" type="noConversion"/>
  </si>
  <si>
    <t>손다인</t>
    <phoneticPr fontId="2" type="noConversion"/>
  </si>
  <si>
    <t>김연웅</t>
    <phoneticPr fontId="2" type="noConversion"/>
  </si>
  <si>
    <t>최형탁</t>
    <phoneticPr fontId="2" type="noConversion"/>
  </si>
  <si>
    <t>상공주식회사 신입사원 채용현황</t>
    <phoneticPr fontId="2" type="noConversion"/>
  </si>
  <si>
    <t>서류</t>
    <phoneticPr fontId="2" type="noConversion"/>
  </si>
  <si>
    <t>면접</t>
    <phoneticPr fontId="2" type="noConversion"/>
  </si>
  <si>
    <t>직무평가</t>
    <phoneticPr fontId="2" type="noConversion"/>
  </si>
  <si>
    <t>지원자</t>
    <phoneticPr fontId="2" type="noConversion"/>
  </si>
  <si>
    <t>최성훈</t>
    <phoneticPr fontId="2" type="noConversion"/>
  </si>
  <si>
    <t>김민지</t>
    <phoneticPr fontId="2" type="noConversion"/>
  </si>
  <si>
    <t>조연수</t>
    <phoneticPr fontId="2" type="noConversion"/>
  </si>
  <si>
    <t>김하늘</t>
    <phoneticPr fontId="2" type="noConversion"/>
  </si>
  <si>
    <t>박민수</t>
    <phoneticPr fontId="2" type="noConversion"/>
  </si>
  <si>
    <t>장가람</t>
    <phoneticPr fontId="2" type="noConversion"/>
  </si>
  <si>
    <t>조요셉</t>
    <phoneticPr fontId="2" type="noConversion"/>
  </si>
  <si>
    <t>민지원</t>
    <phoneticPr fontId="2" type="noConversion"/>
  </si>
  <si>
    <t>구세훈</t>
    <phoneticPr fontId="2" type="noConversion"/>
  </si>
  <si>
    <t>이미진</t>
    <phoneticPr fontId="2" type="noConversion"/>
  </si>
  <si>
    <t>김서언</t>
    <phoneticPr fontId="2" type="noConversion"/>
  </si>
  <si>
    <t>홍성진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</si>
  <si>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</si>
  <si>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</si>
  <si>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</si>
  <si>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</si>
  <si>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방민석</t>
    <phoneticPr fontId="2" type="noConversion"/>
  </si>
  <si>
    <t>합격</t>
    <phoneticPr fontId="2" type="noConversion"/>
  </si>
  <si>
    <t>불합격</t>
    <phoneticPr fontId="2" type="noConversion"/>
  </si>
  <si>
    <t>불합격</t>
    <phoneticPr fontId="2" type="noConversion"/>
  </si>
  <si>
    <t>곶감</t>
    <phoneticPr fontId="2" type="noConversion"/>
  </si>
  <si>
    <t>비빔밥</t>
    <phoneticPr fontId="2" type="noConversion"/>
  </si>
  <si>
    <t>전주시</t>
    <phoneticPr fontId="2" type="noConversion"/>
  </si>
  <si>
    <t>지자체</t>
    <phoneticPr fontId="2" type="noConversion"/>
  </si>
  <si>
    <t>상주시</t>
    <phoneticPr fontId="2" type="noConversion"/>
  </si>
  <si>
    <t>참외</t>
    <phoneticPr fontId="2" type="noConversion"/>
  </si>
  <si>
    <t>성주군</t>
    <phoneticPr fontId="2" type="noConversion"/>
  </si>
  <si>
    <t>한우</t>
    <phoneticPr fontId="2" type="noConversion"/>
  </si>
  <si>
    <t>횡성군</t>
    <phoneticPr fontId="2" type="noConversion"/>
  </si>
  <si>
    <t>갓김치</t>
    <phoneticPr fontId="2" type="noConversion"/>
  </si>
  <si>
    <t>여수시</t>
    <phoneticPr fontId="2" type="noConversion"/>
  </si>
  <si>
    <t>옥수수</t>
    <phoneticPr fontId="2" type="noConversion"/>
  </si>
  <si>
    <t>홍천군</t>
    <phoneticPr fontId="2" type="noConversion"/>
  </si>
  <si>
    <t>한라봉</t>
    <phoneticPr fontId="2" type="noConversion"/>
  </si>
  <si>
    <t>제주시</t>
    <phoneticPr fontId="2" type="noConversion"/>
  </si>
  <si>
    <t>전복</t>
    <phoneticPr fontId="2" type="noConversion"/>
  </si>
  <si>
    <t>완도군</t>
    <phoneticPr fontId="2" type="noConversion"/>
  </si>
  <si>
    <t>꼬막</t>
    <phoneticPr fontId="2" type="noConversion"/>
  </si>
  <si>
    <t>보성군</t>
    <phoneticPr fontId="2" type="noConversion"/>
  </si>
  <si>
    <t>품목</t>
    <phoneticPr fontId="2" type="noConversion"/>
  </si>
  <si>
    <t>특산품명</t>
    <phoneticPr fontId="2" type="noConversion"/>
  </si>
  <si>
    <t>햇살곶감</t>
    <phoneticPr fontId="2" type="noConversion"/>
  </si>
  <si>
    <t>황금참외</t>
    <phoneticPr fontId="2" type="noConversion"/>
  </si>
  <si>
    <t>찰찰옥수수</t>
    <phoneticPr fontId="2" type="noConversion"/>
  </si>
  <si>
    <t>달콤한라봉</t>
    <phoneticPr fontId="2" type="noConversion"/>
  </si>
  <si>
    <t>벌교꼬막</t>
    <phoneticPr fontId="2" type="noConversion"/>
  </si>
  <si>
    <t>명품활전복</t>
    <phoneticPr fontId="2" type="noConversion"/>
  </si>
  <si>
    <t>눈꽃한우</t>
    <phoneticPr fontId="2" type="noConversion"/>
  </si>
  <si>
    <t>최고갓김치</t>
    <phoneticPr fontId="2" type="noConversion"/>
  </si>
  <si>
    <t>효자비빔밥</t>
    <phoneticPr fontId="2" type="noConversion"/>
  </si>
  <si>
    <t>전국 특산품 판매현황</t>
    <phoneticPr fontId="2" type="noConversion"/>
  </si>
  <si>
    <t>중간고사 성적표</t>
    <phoneticPr fontId="2" type="noConversion"/>
  </si>
  <si>
    <t>영어</t>
    <phoneticPr fontId="2" type="noConversion"/>
  </si>
  <si>
    <t>사회탐구</t>
    <phoneticPr fontId="2" type="noConversion"/>
  </si>
  <si>
    <t>과학탐구</t>
    <phoneticPr fontId="2" type="noConversion"/>
  </si>
  <si>
    <t>고인규</t>
    <phoneticPr fontId="2" type="noConversion"/>
  </si>
  <si>
    <t>정민지</t>
    <phoneticPr fontId="2" type="noConversion"/>
  </si>
  <si>
    <t>김종국</t>
    <phoneticPr fontId="2" type="noConversion"/>
  </si>
  <si>
    <t>최서언</t>
    <phoneticPr fontId="2" type="noConversion"/>
  </si>
  <si>
    <t>박예슬</t>
    <phoneticPr fontId="2" type="noConversion"/>
  </si>
  <si>
    <t>한다인</t>
    <phoneticPr fontId="2" type="noConversion"/>
  </si>
  <si>
    <t>민경훈</t>
    <phoneticPr fontId="2" type="noConversion"/>
  </si>
  <si>
    <t>이태호</t>
    <phoneticPr fontId="2" type="noConversion"/>
  </si>
  <si>
    <t>물류창고 관리현황</t>
    <phoneticPr fontId="2" type="noConversion"/>
  </si>
  <si>
    <t>출고량</t>
    <phoneticPr fontId="2" type="noConversion"/>
  </si>
  <si>
    <t>재고량</t>
    <phoneticPr fontId="2" type="noConversion"/>
  </si>
  <si>
    <t>제품코드</t>
    <phoneticPr fontId="2" type="noConversion"/>
  </si>
  <si>
    <t>KS-001</t>
    <phoneticPr fontId="2" type="noConversion"/>
  </si>
  <si>
    <t>KS-002</t>
  </si>
  <si>
    <t>KS-003</t>
  </si>
  <si>
    <t>KS-004</t>
  </si>
  <si>
    <t>KS-005</t>
  </si>
  <si>
    <t>KS-006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</si>
</sst>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41" fontId="0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입고량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KS-001</c:v>
                </c:pt>
                <c:pt idx="1">
                  <c:v>KS-002</c:v>
                </c:pt>
                <c:pt idx="2">
                  <c:v>KS-003</c:v>
                </c:pt>
                <c:pt idx="3">
                  <c:v>KS-004</c:v>
                </c:pt>
                <c:pt idx="4">
                  <c:v>KS-005</c:v>
                </c:pt>
                <c:pt idx="5">
                  <c:v>KS-006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512</c:v>
                </c:pt>
                <c:pt idx="1">
                  <c:v>420</c:v>
                </c:pt>
                <c:pt idx="2">
                  <c:v>385</c:v>
                </c:pt>
                <c:pt idx="3">
                  <c:v>254</c:v>
                </c:pt>
                <c:pt idx="4">
                  <c:v>520</c:v>
                </c:pt>
                <c:pt idx="5">
                  <c:v>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2B-4A73-9BA2-739A8253910E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출고량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KS-001</c:v>
                </c:pt>
                <c:pt idx="1">
                  <c:v>KS-002</c:v>
                </c:pt>
                <c:pt idx="2">
                  <c:v>KS-003</c:v>
                </c:pt>
                <c:pt idx="3">
                  <c:v>KS-004</c:v>
                </c:pt>
                <c:pt idx="4">
                  <c:v>KS-005</c:v>
                </c:pt>
                <c:pt idx="5">
                  <c:v>KS-006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520</c:v>
                </c:pt>
                <c:pt idx="1">
                  <c:v>390</c:v>
                </c:pt>
                <c:pt idx="2">
                  <c:v>480</c:v>
                </c:pt>
                <c:pt idx="3">
                  <c:v>195</c:v>
                </c:pt>
                <c:pt idx="4">
                  <c:v>495</c:v>
                </c:pt>
                <c:pt idx="5">
                  <c:v>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2B-4A73-9BA2-739A8253910E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재고량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KS-001</c:v>
                </c:pt>
                <c:pt idx="1">
                  <c:v>KS-002</c:v>
                </c:pt>
                <c:pt idx="2">
                  <c:v>KS-003</c:v>
                </c:pt>
                <c:pt idx="3">
                  <c:v>KS-004</c:v>
                </c:pt>
                <c:pt idx="4">
                  <c:v>KS-005</c:v>
                </c:pt>
                <c:pt idx="5">
                  <c:v>KS-006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113</c:v>
                </c:pt>
                <c:pt idx="1">
                  <c:v>108</c:v>
                </c:pt>
                <c:pt idx="2">
                  <c:v>40</c:v>
                </c:pt>
                <c:pt idx="3">
                  <c:v>79</c:v>
                </c:pt>
                <c:pt idx="4">
                  <c:v>60</c:v>
                </c:pt>
                <c:pt idx="5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2B-4A73-9BA2-739A82539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0472144"/>
        <c:axId val="370482128"/>
      </c:barChart>
      <c:catAx>
        <c:axId val="37047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70482128"/>
        <c:crosses val="autoZero"/>
        <c:auto val="1"/>
        <c:lblAlgn val="ctr"/>
        <c:lblOffset val="100"/>
        <c:noMultiLvlLbl val="0"/>
      </c:catAx>
      <c:valAx>
        <c:axId val="37048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7047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6</xdr:col>
      <xdr:colOff>0</xdr:colOff>
      <xdr:row>25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 x14ac:dyDescent="0.45"/>
  <sheetData>
    <row r="1" spans="1:1" x14ac:dyDescent="0.45">
      <c r="A1" t="s">
        <v>50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7" x14ac:dyDescent="0.45"/>
  <sheetData>
    <row r="1" spans="1:7" x14ac:dyDescent="0.45">
      <c r="A1" t="s">
        <v>63</v>
      </c>
    </row>
    <row r="3" spans="1:7" x14ac:dyDescent="0.45">
      <c r="A3" t="s">
        <v>61</v>
      </c>
      <c r="B3" t="s">
        <v>62</v>
      </c>
      <c r="C3" t="s">
        <v>0</v>
      </c>
      <c r="D3" t="s">
        <v>1</v>
      </c>
      <c r="E3" t="s">
        <v>96</v>
      </c>
      <c r="F3" t="s">
        <v>5</v>
      </c>
      <c r="G3" t="s">
        <v>6</v>
      </c>
    </row>
    <row r="4" spans="1:7" x14ac:dyDescent="0.45">
      <c r="A4" t="s">
        <v>75</v>
      </c>
      <c r="B4" t="s">
        <v>72</v>
      </c>
      <c r="C4" t="s">
        <v>92</v>
      </c>
      <c r="D4">
        <v>5100000</v>
      </c>
      <c r="E4">
        <v>1020000</v>
      </c>
      <c r="F4">
        <f>ROUND((D4+E4)*18%,-3)</f>
        <v>1102000</v>
      </c>
      <c r="G4">
        <f>D4+E4-F4</f>
        <v>5018000</v>
      </c>
    </row>
    <row r="5" spans="1:7" x14ac:dyDescent="0.45">
      <c r="A5" t="s">
        <v>77</v>
      </c>
      <c r="B5" t="s">
        <v>73</v>
      </c>
      <c r="C5" t="s">
        <v>89</v>
      </c>
      <c r="D5">
        <v>2800000</v>
      </c>
      <c r="E5">
        <v>560000</v>
      </c>
      <c r="F5">
        <f t="shared" ref="F5:F14" si="0">ROUND((D5+E5)*16%,-3)</f>
        <v>538000</v>
      </c>
      <c r="G5">
        <f t="shared" ref="G5:G15" si="1">D5+E5-F5</f>
        <v>2822000</v>
      </c>
    </row>
    <row r="6" spans="1:7" x14ac:dyDescent="0.45">
      <c r="A6" t="s">
        <v>78</v>
      </c>
      <c r="B6" t="s">
        <v>73</v>
      </c>
      <c r="C6" t="s">
        <v>53</v>
      </c>
      <c r="D6">
        <v>2200000</v>
      </c>
      <c r="E6">
        <v>440000</v>
      </c>
      <c r="F6">
        <f>ROUND((D6+E6)*15%,-3)</f>
        <v>396000</v>
      </c>
      <c r="G6">
        <f t="shared" si="1"/>
        <v>2244000</v>
      </c>
    </row>
    <row r="7" spans="1:7" x14ac:dyDescent="0.45">
      <c r="A7" t="s">
        <v>56</v>
      </c>
      <c r="B7" t="s">
        <v>65</v>
      </c>
      <c r="C7" t="s">
        <v>52</v>
      </c>
      <c r="D7">
        <v>4300000</v>
      </c>
      <c r="E7">
        <v>860000</v>
      </c>
      <c r="F7">
        <f>ROUND((D7+E7)*17%,-3)</f>
        <v>877000</v>
      </c>
      <c r="G7">
        <f t="shared" si="1"/>
        <v>4283000</v>
      </c>
    </row>
    <row r="8" spans="1:7" x14ac:dyDescent="0.45">
      <c r="A8" t="s">
        <v>58</v>
      </c>
      <c r="B8" t="s">
        <v>66</v>
      </c>
      <c r="C8" t="s">
        <v>54</v>
      </c>
      <c r="D8">
        <v>3300000</v>
      </c>
      <c r="E8">
        <v>660000</v>
      </c>
      <c r="F8">
        <f>ROUND((D8+E8)*17%,-3)</f>
        <v>673000</v>
      </c>
      <c r="G8">
        <f t="shared" si="1"/>
        <v>3287000</v>
      </c>
    </row>
    <row r="9" spans="1:7" x14ac:dyDescent="0.45">
      <c r="A9" t="s">
        <v>60</v>
      </c>
      <c r="B9" t="s">
        <v>66</v>
      </c>
      <c r="C9" t="s">
        <v>90</v>
      </c>
      <c r="D9">
        <v>2950000</v>
      </c>
      <c r="E9">
        <v>590000</v>
      </c>
      <c r="F9">
        <f t="shared" si="0"/>
        <v>566000</v>
      </c>
      <c r="G9">
        <f t="shared" si="1"/>
        <v>2974000</v>
      </c>
    </row>
    <row r="10" spans="1:7" x14ac:dyDescent="0.45">
      <c r="A10" t="s">
        <v>80</v>
      </c>
      <c r="B10" t="s">
        <v>133</v>
      </c>
      <c r="C10" t="s">
        <v>55</v>
      </c>
      <c r="D10">
        <v>5200000</v>
      </c>
      <c r="E10">
        <v>1040000</v>
      </c>
      <c r="F10">
        <f>ROUND((D10+E10)*18%,-3)</f>
        <v>1123000</v>
      </c>
      <c r="G10">
        <f t="shared" si="1"/>
        <v>5117000</v>
      </c>
    </row>
    <row r="11" spans="1:7" x14ac:dyDescent="0.45">
      <c r="A11" t="s">
        <v>82</v>
      </c>
      <c r="B11" t="s">
        <v>134</v>
      </c>
      <c r="C11" t="s">
        <v>52</v>
      </c>
      <c r="D11">
        <v>3900000</v>
      </c>
      <c r="E11">
        <v>780000</v>
      </c>
      <c r="F11">
        <f>ROUND((D11+E11)*17%,-3)</f>
        <v>796000</v>
      </c>
      <c r="G11">
        <f t="shared" si="1"/>
        <v>3884000</v>
      </c>
    </row>
    <row r="12" spans="1:7" x14ac:dyDescent="0.45">
      <c r="A12" t="s">
        <v>83</v>
      </c>
      <c r="B12" t="s">
        <v>133</v>
      </c>
      <c r="C12" t="s">
        <v>91</v>
      </c>
      <c r="D12">
        <v>3300000</v>
      </c>
      <c r="E12">
        <v>660000</v>
      </c>
      <c r="F12">
        <f>ROUND((D12+E12)*17%,-3)</f>
        <v>673000</v>
      </c>
      <c r="G12">
        <f t="shared" si="1"/>
        <v>3287000</v>
      </c>
    </row>
    <row r="13" spans="1:7" x14ac:dyDescent="0.45">
      <c r="A13" t="s">
        <v>85</v>
      </c>
      <c r="B13" t="s">
        <v>68</v>
      </c>
      <c r="C13" t="s">
        <v>93</v>
      </c>
      <c r="D13">
        <v>4200000</v>
      </c>
      <c r="E13">
        <v>840000</v>
      </c>
      <c r="F13">
        <f>ROUND((D13+E13)*17%,-3)</f>
        <v>857000</v>
      </c>
      <c r="G13">
        <f t="shared" si="1"/>
        <v>4183000</v>
      </c>
    </row>
    <row r="14" spans="1:7" x14ac:dyDescent="0.45">
      <c r="A14" t="s">
        <v>87</v>
      </c>
      <c r="B14" t="s">
        <v>69</v>
      </c>
      <c r="C14" t="s">
        <v>94</v>
      </c>
      <c r="D14">
        <v>2900000</v>
      </c>
      <c r="E14">
        <v>580000</v>
      </c>
      <c r="F14">
        <f t="shared" si="0"/>
        <v>557000</v>
      </c>
      <c r="G14">
        <f t="shared" si="1"/>
        <v>2923000</v>
      </c>
    </row>
    <row r="15" spans="1:7" x14ac:dyDescent="0.45">
      <c r="A15" t="s">
        <v>88</v>
      </c>
      <c r="B15" t="s">
        <v>70</v>
      </c>
      <c r="C15" t="s">
        <v>95</v>
      </c>
      <c r="D15">
        <v>2300000</v>
      </c>
      <c r="E15">
        <v>460000</v>
      </c>
      <c r="F15">
        <f>ROUND((D15+E15)*15%,-3)</f>
        <v>414000</v>
      </c>
      <c r="G15">
        <f t="shared" si="1"/>
        <v>2346000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/>
  </sheetViews>
  <sheetFormatPr defaultRowHeight="17" x14ac:dyDescent="0.45"/>
  <cols>
    <col min="1" max="1" width="8.5" bestFit="1" customWidth="1"/>
    <col min="2" max="2" width="9.08203125" bestFit="1" customWidth="1"/>
    <col min="3" max="3" width="10.4140625" bestFit="1" customWidth="1"/>
    <col min="4" max="4" width="13.58203125" bestFit="1" customWidth="1"/>
    <col min="5" max="5" width="8.08203125" bestFit="1" customWidth="1"/>
    <col min="6" max="6" width="10.4140625" bestFit="1" customWidth="1"/>
    <col min="7" max="7" width="13.58203125" bestFit="1" customWidth="1"/>
  </cols>
  <sheetData>
    <row r="1" spans="1:7" ht="21" x14ac:dyDescent="0.45">
      <c r="A1" s="9" t="s">
        <v>100</v>
      </c>
      <c r="B1" s="9"/>
      <c r="C1" s="9"/>
      <c r="D1" s="9"/>
      <c r="E1" s="9"/>
      <c r="F1" s="9"/>
      <c r="G1" s="9"/>
    </row>
    <row r="3" spans="1:7" x14ac:dyDescent="0.45">
      <c r="A3" s="1" t="s">
        <v>8</v>
      </c>
      <c r="B3" s="1" t="s">
        <v>7</v>
      </c>
      <c r="C3" s="1" t="s">
        <v>98</v>
      </c>
      <c r="D3" s="1" t="s">
        <v>102</v>
      </c>
      <c r="E3" s="1" t="s">
        <v>132</v>
      </c>
      <c r="F3" s="1" t="s">
        <v>99</v>
      </c>
      <c r="G3" s="1" t="s">
        <v>131</v>
      </c>
    </row>
    <row r="4" spans="1:7" x14ac:dyDescent="0.45">
      <c r="A4" s="1" t="s">
        <v>108</v>
      </c>
      <c r="B4" s="1" t="s">
        <v>129</v>
      </c>
      <c r="C4" s="1" t="s">
        <v>97</v>
      </c>
      <c r="D4" s="1">
        <v>36</v>
      </c>
      <c r="E4" s="2">
        <v>10000</v>
      </c>
      <c r="F4" s="2">
        <v>59500</v>
      </c>
      <c r="G4" s="1">
        <v>12</v>
      </c>
    </row>
    <row r="5" spans="1:7" x14ac:dyDescent="0.45">
      <c r="A5" s="1" t="s">
        <v>109</v>
      </c>
      <c r="B5" s="1" t="s">
        <v>105</v>
      </c>
      <c r="C5" s="1" t="s">
        <v>97</v>
      </c>
      <c r="D5" s="1">
        <v>48</v>
      </c>
      <c r="E5" s="2">
        <v>12000</v>
      </c>
      <c r="F5" s="2">
        <v>57500</v>
      </c>
      <c r="G5" s="1">
        <v>13</v>
      </c>
    </row>
    <row r="6" spans="1:7" x14ac:dyDescent="0.45">
      <c r="A6" s="1" t="s">
        <v>110</v>
      </c>
      <c r="B6" s="1" t="s">
        <v>103</v>
      </c>
      <c r="C6" s="1" t="s">
        <v>97</v>
      </c>
      <c r="D6" s="1">
        <v>36</v>
      </c>
      <c r="E6" s="2">
        <v>10000</v>
      </c>
      <c r="F6" s="2">
        <v>69500</v>
      </c>
      <c r="G6" s="1">
        <v>6</v>
      </c>
    </row>
    <row r="7" spans="1:7" x14ac:dyDescent="0.45">
      <c r="A7" s="1" t="s">
        <v>111</v>
      </c>
      <c r="B7" s="1" t="s">
        <v>106</v>
      </c>
      <c r="C7" s="1" t="s">
        <v>97</v>
      </c>
      <c r="D7" s="1">
        <v>48</v>
      </c>
      <c r="E7" s="2">
        <v>12000</v>
      </c>
      <c r="F7" s="2">
        <v>67500</v>
      </c>
      <c r="G7" s="1">
        <v>5</v>
      </c>
    </row>
    <row r="8" spans="1:7" x14ac:dyDescent="0.45">
      <c r="A8" s="1" t="s">
        <v>112</v>
      </c>
      <c r="B8" s="1" t="s">
        <v>107</v>
      </c>
      <c r="C8" s="1" t="s">
        <v>97</v>
      </c>
      <c r="D8" s="1">
        <v>36</v>
      </c>
      <c r="E8" s="2">
        <v>10000</v>
      </c>
      <c r="F8" s="2">
        <v>69500</v>
      </c>
      <c r="G8" s="1">
        <v>28</v>
      </c>
    </row>
    <row r="9" spans="1:7" x14ac:dyDescent="0.45">
      <c r="A9" s="1" t="s">
        <v>113</v>
      </c>
      <c r="B9" s="1" t="s">
        <v>104</v>
      </c>
      <c r="C9" s="1" t="s">
        <v>97</v>
      </c>
      <c r="D9" s="1">
        <v>48</v>
      </c>
      <c r="E9" s="2">
        <v>12000</v>
      </c>
      <c r="F9" s="2">
        <v>59500</v>
      </c>
      <c r="G9" s="1">
        <v>17</v>
      </c>
    </row>
    <row r="10" spans="1:7" x14ac:dyDescent="0.45">
      <c r="A10" s="1" t="s">
        <v>114</v>
      </c>
      <c r="B10" s="1" t="s">
        <v>106</v>
      </c>
      <c r="C10" s="1" t="s">
        <v>97</v>
      </c>
      <c r="D10" s="1">
        <v>48</v>
      </c>
      <c r="E10" s="2">
        <v>12000</v>
      </c>
      <c r="F10" s="2">
        <v>69500</v>
      </c>
      <c r="G10" s="1">
        <v>15</v>
      </c>
    </row>
    <row r="11" spans="1:7" x14ac:dyDescent="0.45">
      <c r="A11" s="1" t="s">
        <v>115</v>
      </c>
      <c r="B11" s="1" t="s">
        <v>103</v>
      </c>
      <c r="C11" s="1" t="s">
        <v>97</v>
      </c>
      <c r="D11" s="1">
        <v>36</v>
      </c>
      <c r="E11" s="2">
        <v>12000</v>
      </c>
      <c r="F11" s="2">
        <v>67500</v>
      </c>
      <c r="G11" s="1">
        <v>34</v>
      </c>
    </row>
    <row r="12" spans="1:7" x14ac:dyDescent="0.45">
      <c r="A12" s="1" t="s">
        <v>116</v>
      </c>
      <c r="B12" s="1" t="s">
        <v>123</v>
      </c>
      <c r="C12" s="1" t="s">
        <v>101</v>
      </c>
      <c r="D12" s="1">
        <v>36</v>
      </c>
      <c r="E12" s="2">
        <v>5000</v>
      </c>
      <c r="F12" s="2">
        <v>49500</v>
      </c>
      <c r="G12" s="1">
        <v>15</v>
      </c>
    </row>
    <row r="13" spans="1:7" x14ac:dyDescent="0.45">
      <c r="A13" s="1" t="s">
        <v>117</v>
      </c>
      <c r="B13" s="1" t="s">
        <v>124</v>
      </c>
      <c r="C13" s="1" t="s">
        <v>101</v>
      </c>
      <c r="D13" s="1">
        <v>36</v>
      </c>
      <c r="E13" s="2">
        <v>5000</v>
      </c>
      <c r="F13" s="2">
        <v>39500</v>
      </c>
      <c r="G13" s="1">
        <v>20</v>
      </c>
    </row>
    <row r="14" spans="1:7" x14ac:dyDescent="0.45">
      <c r="A14" s="1" t="s">
        <v>118</v>
      </c>
      <c r="B14" s="1" t="s">
        <v>130</v>
      </c>
      <c r="C14" s="1" t="s">
        <v>101</v>
      </c>
      <c r="D14" s="1">
        <v>36</v>
      </c>
      <c r="E14" s="2">
        <v>5000</v>
      </c>
      <c r="F14" s="2">
        <v>49500</v>
      </c>
      <c r="G14" s="1">
        <v>4</v>
      </c>
    </row>
    <row r="15" spans="1:7" x14ac:dyDescent="0.45">
      <c r="A15" s="1" t="s">
        <v>119</v>
      </c>
      <c r="B15" s="1" t="s">
        <v>126</v>
      </c>
      <c r="C15" s="1" t="s">
        <v>101</v>
      </c>
      <c r="D15" s="1">
        <v>48</v>
      </c>
      <c r="E15" s="2">
        <v>8000</v>
      </c>
      <c r="F15" s="2">
        <v>46500</v>
      </c>
      <c r="G15" s="1">
        <v>8</v>
      </c>
    </row>
    <row r="16" spans="1:7" x14ac:dyDescent="0.45">
      <c r="A16" s="1" t="s">
        <v>120</v>
      </c>
      <c r="B16" s="1" t="s">
        <v>127</v>
      </c>
      <c r="C16" s="1" t="s">
        <v>101</v>
      </c>
      <c r="D16" s="1">
        <v>48</v>
      </c>
      <c r="E16" s="2">
        <v>8000</v>
      </c>
      <c r="F16" s="2">
        <v>46500</v>
      </c>
      <c r="G16" s="1">
        <v>18</v>
      </c>
    </row>
    <row r="17" spans="1:7" x14ac:dyDescent="0.45">
      <c r="A17" s="1" t="s">
        <v>121</v>
      </c>
      <c r="B17" s="1" t="s">
        <v>128</v>
      </c>
      <c r="C17" s="1" t="s">
        <v>101</v>
      </c>
      <c r="D17" s="1">
        <v>36</v>
      </c>
      <c r="E17" s="2">
        <v>5000</v>
      </c>
      <c r="F17" s="2">
        <v>49500</v>
      </c>
      <c r="G17" s="1">
        <v>24</v>
      </c>
    </row>
    <row r="18" spans="1:7" x14ac:dyDescent="0.45">
      <c r="A18" s="1" t="s">
        <v>122</v>
      </c>
      <c r="B18" s="1" t="s">
        <v>125</v>
      </c>
      <c r="C18" s="1" t="s">
        <v>101</v>
      </c>
      <c r="D18" s="1">
        <v>48</v>
      </c>
      <c r="E18" s="2">
        <v>8000</v>
      </c>
      <c r="F18" s="2">
        <v>36500</v>
      </c>
      <c r="G18" s="1">
        <v>9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/>
  </sheetViews>
  <sheetFormatPr defaultRowHeight="17" x14ac:dyDescent="0.45"/>
  <cols>
    <col min="4" max="4" width="10.58203125" bestFit="1" customWidth="1"/>
    <col min="7" max="7" width="14.25" bestFit="1" customWidth="1"/>
    <col min="8" max="8" width="9.6640625" bestFit="1" customWidth="1"/>
    <col min="10" max="10" width="24.58203125" customWidth="1"/>
  </cols>
  <sheetData>
    <row r="1" spans="1:10" x14ac:dyDescent="0.45">
      <c r="A1" s="3" t="s">
        <v>12</v>
      </c>
      <c r="B1" s="4" t="s">
        <v>13</v>
      </c>
      <c r="F1" s="3" t="s">
        <v>14</v>
      </c>
      <c r="G1" s="4" t="s">
        <v>138</v>
      </c>
    </row>
    <row r="2" spans="1:10" x14ac:dyDescent="0.45">
      <c r="A2" s="1" t="s">
        <v>15</v>
      </c>
      <c r="B2" s="1" t="s">
        <v>137</v>
      </c>
      <c r="C2" s="1" t="s">
        <v>16</v>
      </c>
      <c r="D2" s="1" t="s">
        <v>17</v>
      </c>
      <c r="F2" s="5" t="s">
        <v>139</v>
      </c>
      <c r="G2" s="5" t="s">
        <v>18</v>
      </c>
      <c r="H2" s="5" t="s">
        <v>140</v>
      </c>
      <c r="I2" s="5" t="s">
        <v>19</v>
      </c>
    </row>
    <row r="3" spans="1:10" x14ac:dyDescent="0.45">
      <c r="A3" s="1" t="s">
        <v>59</v>
      </c>
      <c r="B3" s="1" t="s">
        <v>64</v>
      </c>
      <c r="C3" s="1" t="s">
        <v>4</v>
      </c>
      <c r="D3" s="2">
        <v>2900000</v>
      </c>
      <c r="F3" s="1" t="s">
        <v>141</v>
      </c>
      <c r="G3" s="1" t="s">
        <v>150</v>
      </c>
      <c r="H3" s="1">
        <v>92.5</v>
      </c>
      <c r="I3" s="1" t="s">
        <v>156</v>
      </c>
    </row>
    <row r="4" spans="1:10" x14ac:dyDescent="0.45">
      <c r="A4" s="1" t="s">
        <v>76</v>
      </c>
      <c r="B4" s="1" t="s">
        <v>71</v>
      </c>
      <c r="C4" s="1" t="s">
        <v>4</v>
      </c>
      <c r="D4" s="2">
        <v>2800000</v>
      </c>
      <c r="F4" s="1" t="s">
        <v>142</v>
      </c>
      <c r="G4" s="1" t="s">
        <v>152</v>
      </c>
      <c r="H4" s="1">
        <v>77.400000000000006</v>
      </c>
      <c r="I4" s="1"/>
    </row>
    <row r="5" spans="1:10" x14ac:dyDescent="0.45">
      <c r="A5" s="1" t="s">
        <v>84</v>
      </c>
      <c r="B5" s="1" t="s">
        <v>67</v>
      </c>
      <c r="C5" s="1" t="s">
        <v>51</v>
      </c>
      <c r="D5" s="2">
        <v>4200000</v>
      </c>
      <c r="F5" s="1" t="s">
        <v>143</v>
      </c>
      <c r="G5" s="1" t="s">
        <v>151</v>
      </c>
      <c r="H5" s="1">
        <v>91.8</v>
      </c>
      <c r="I5" s="1" t="s">
        <v>157</v>
      </c>
    </row>
    <row r="6" spans="1:10" x14ac:dyDescent="0.45">
      <c r="A6" s="1" t="s">
        <v>57</v>
      </c>
      <c r="B6" s="1" t="s">
        <v>64</v>
      </c>
      <c r="C6" s="1" t="s">
        <v>3</v>
      </c>
      <c r="D6" s="2">
        <v>3300000</v>
      </c>
      <c r="F6" s="1" t="s">
        <v>144</v>
      </c>
      <c r="G6" s="1" t="s">
        <v>155</v>
      </c>
      <c r="H6" s="1">
        <v>87.9</v>
      </c>
      <c r="I6" s="1" t="s">
        <v>157</v>
      </c>
    </row>
    <row r="7" spans="1:10" x14ac:dyDescent="0.45">
      <c r="A7" s="1" t="s">
        <v>79</v>
      </c>
      <c r="B7" s="1" t="s">
        <v>134</v>
      </c>
      <c r="C7" s="1" t="s">
        <v>2</v>
      </c>
      <c r="D7" s="2">
        <v>5100000</v>
      </c>
      <c r="F7" s="1" t="s">
        <v>145</v>
      </c>
      <c r="G7" s="1" t="s">
        <v>152</v>
      </c>
      <c r="H7" s="1">
        <v>92.2</v>
      </c>
      <c r="I7" s="1" t="s">
        <v>157</v>
      </c>
    </row>
    <row r="8" spans="1:10" x14ac:dyDescent="0.45">
      <c r="A8" s="1" t="s">
        <v>86</v>
      </c>
      <c r="B8" s="1" t="s">
        <v>67</v>
      </c>
      <c r="C8" s="1" t="s">
        <v>4</v>
      </c>
      <c r="D8" s="2">
        <v>2900000</v>
      </c>
      <c r="F8" s="1" t="s">
        <v>146</v>
      </c>
      <c r="G8" s="1" t="s">
        <v>151</v>
      </c>
      <c r="H8" s="1">
        <v>92.7</v>
      </c>
      <c r="I8" s="1" t="s">
        <v>157</v>
      </c>
    </row>
    <row r="9" spans="1:10" x14ac:dyDescent="0.45">
      <c r="A9" s="1" t="s">
        <v>81</v>
      </c>
      <c r="B9" s="1" t="s">
        <v>135</v>
      </c>
      <c r="C9" s="1" t="s">
        <v>51</v>
      </c>
      <c r="D9" s="2">
        <v>3900000</v>
      </c>
      <c r="F9" s="1" t="s">
        <v>147</v>
      </c>
      <c r="G9" s="1" t="s">
        <v>154</v>
      </c>
      <c r="H9" s="1">
        <v>73.5</v>
      </c>
      <c r="I9" s="1"/>
    </row>
    <row r="10" spans="1:10" x14ac:dyDescent="0.45">
      <c r="A10" s="1" t="s">
        <v>49</v>
      </c>
      <c r="B10" s="1" t="s">
        <v>64</v>
      </c>
      <c r="C10" s="1" t="s">
        <v>51</v>
      </c>
      <c r="D10" s="2">
        <v>4300000</v>
      </c>
      <c r="F10" s="1" t="s">
        <v>148</v>
      </c>
      <c r="G10" s="1" t="s">
        <v>152</v>
      </c>
      <c r="H10" s="1">
        <v>93.8</v>
      </c>
      <c r="I10" s="1" t="s">
        <v>157</v>
      </c>
    </row>
    <row r="11" spans="1:10" x14ac:dyDescent="0.45">
      <c r="A11" s="1" t="s">
        <v>74</v>
      </c>
      <c r="B11" s="1" t="s">
        <v>71</v>
      </c>
      <c r="C11" s="1" t="s">
        <v>2</v>
      </c>
      <c r="D11" s="2">
        <v>5000000</v>
      </c>
      <c r="F11" s="1" t="s">
        <v>149</v>
      </c>
      <c r="G11" s="1" t="s">
        <v>153</v>
      </c>
      <c r="H11" s="1">
        <v>88.4</v>
      </c>
      <c r="I11" s="1" t="s">
        <v>157</v>
      </c>
    </row>
    <row r="12" spans="1:10" x14ac:dyDescent="0.45">
      <c r="A12" s="10" t="s">
        <v>136</v>
      </c>
      <c r="B12" s="11"/>
      <c r="C12" s="12"/>
      <c r="D12" s="2"/>
      <c r="F12" s="10" t="s">
        <v>158</v>
      </c>
      <c r="G12" s="11"/>
      <c r="H12" s="12"/>
      <c r="I12" s="1"/>
    </row>
    <row r="14" spans="1:10" x14ac:dyDescent="0.45">
      <c r="A14" s="3" t="s">
        <v>20</v>
      </c>
      <c r="B14" s="4" t="s">
        <v>159</v>
      </c>
      <c r="F14" s="3" t="s">
        <v>21</v>
      </c>
      <c r="G14" s="4" t="s">
        <v>190</v>
      </c>
    </row>
    <row r="15" spans="1:10" x14ac:dyDescent="0.45">
      <c r="A15" s="1" t="s">
        <v>160</v>
      </c>
      <c r="B15" s="1" t="s">
        <v>161</v>
      </c>
      <c r="C15" s="1" t="s">
        <v>22</v>
      </c>
      <c r="D15" s="6" t="s">
        <v>23</v>
      </c>
      <c r="F15" s="1" t="s">
        <v>191</v>
      </c>
      <c r="G15" s="1" t="s">
        <v>24</v>
      </c>
      <c r="H15" s="1" t="s">
        <v>182</v>
      </c>
      <c r="I15" s="1" t="s">
        <v>192</v>
      </c>
      <c r="J15" s="6" t="s">
        <v>25</v>
      </c>
    </row>
    <row r="16" spans="1:10" x14ac:dyDescent="0.45">
      <c r="A16" s="1" t="s">
        <v>162</v>
      </c>
      <c r="B16" s="2">
        <v>49800</v>
      </c>
      <c r="C16" s="2">
        <v>392</v>
      </c>
      <c r="D16" s="1"/>
      <c r="F16" s="1">
        <v>1</v>
      </c>
      <c r="G16" s="1" t="s">
        <v>175</v>
      </c>
      <c r="H16" s="1" t="s">
        <v>27</v>
      </c>
      <c r="I16" s="1">
        <v>1982</v>
      </c>
      <c r="J16" s="1"/>
    </row>
    <row r="17" spans="1:10" x14ac:dyDescent="0.45">
      <c r="A17" s="1" t="s">
        <v>164</v>
      </c>
      <c r="B17" s="2">
        <v>69800</v>
      </c>
      <c r="C17" s="2">
        <v>1010</v>
      </c>
      <c r="D17" s="1"/>
      <c r="F17" s="1">
        <v>2</v>
      </c>
      <c r="G17" s="1" t="s">
        <v>174</v>
      </c>
      <c r="H17" s="1" t="s">
        <v>27</v>
      </c>
      <c r="I17" s="1">
        <v>2008</v>
      </c>
      <c r="J17" s="1"/>
    </row>
    <row r="18" spans="1:10" x14ac:dyDescent="0.45">
      <c r="A18" s="1" t="s">
        <v>165</v>
      </c>
      <c r="B18" s="2">
        <v>39800</v>
      </c>
      <c r="C18" s="2">
        <v>1084</v>
      </c>
      <c r="D18" s="1"/>
      <c r="F18" s="1">
        <v>3</v>
      </c>
      <c r="G18" s="1" t="s">
        <v>173</v>
      </c>
      <c r="H18" s="1" t="s">
        <v>187</v>
      </c>
      <c r="I18" s="1">
        <v>2000</v>
      </c>
      <c r="J18" s="1"/>
    </row>
    <row r="19" spans="1:10" x14ac:dyDescent="0.45">
      <c r="A19" s="1" t="s">
        <v>163</v>
      </c>
      <c r="B19" s="2">
        <v>54900</v>
      </c>
      <c r="C19" s="2">
        <v>978</v>
      </c>
      <c r="D19" s="1"/>
      <c r="F19" s="1">
        <v>4</v>
      </c>
      <c r="G19" s="1" t="s">
        <v>176</v>
      </c>
      <c r="H19" s="1" t="s">
        <v>188</v>
      </c>
      <c r="I19" s="1">
        <v>1990</v>
      </c>
      <c r="J19" s="1"/>
    </row>
    <row r="20" spans="1:10" x14ac:dyDescent="0.45">
      <c r="A20" s="1" t="s">
        <v>171</v>
      </c>
      <c r="B20" s="2">
        <v>64900</v>
      </c>
      <c r="C20" s="2">
        <v>758</v>
      </c>
      <c r="D20" s="1"/>
      <c r="F20" s="1">
        <v>5</v>
      </c>
      <c r="G20" s="1" t="s">
        <v>172</v>
      </c>
      <c r="H20" s="1" t="s">
        <v>189</v>
      </c>
      <c r="I20" s="1">
        <v>2011</v>
      </c>
      <c r="J20" s="1"/>
    </row>
    <row r="21" spans="1:10" x14ac:dyDescent="0.45">
      <c r="A21" s="1" t="s">
        <v>170</v>
      </c>
      <c r="B21" s="2">
        <v>29800</v>
      </c>
      <c r="C21" s="2">
        <v>698</v>
      </c>
      <c r="D21" s="1"/>
      <c r="F21" s="1">
        <v>6</v>
      </c>
      <c r="G21" s="1" t="s">
        <v>177</v>
      </c>
      <c r="H21" s="1" t="s">
        <v>183</v>
      </c>
      <c r="I21" s="1">
        <v>2013</v>
      </c>
      <c r="J21" s="1"/>
    </row>
    <row r="22" spans="1:10" x14ac:dyDescent="0.45">
      <c r="A22" s="1" t="s">
        <v>169</v>
      </c>
      <c r="B22" s="2">
        <v>19800</v>
      </c>
      <c r="C22" s="2">
        <v>289</v>
      </c>
      <c r="D22" s="1"/>
      <c r="F22" s="1">
        <v>7</v>
      </c>
      <c r="G22" s="1" t="s">
        <v>178</v>
      </c>
      <c r="H22" s="1" t="s">
        <v>184</v>
      </c>
      <c r="I22" s="1">
        <v>2001</v>
      </c>
      <c r="J22" s="1"/>
    </row>
    <row r="23" spans="1:10" x14ac:dyDescent="0.45">
      <c r="A23" s="1" t="s">
        <v>168</v>
      </c>
      <c r="B23" s="2">
        <v>49800</v>
      </c>
      <c r="C23" s="2">
        <v>1042</v>
      </c>
      <c r="D23" s="1"/>
      <c r="F23" s="1">
        <v>8</v>
      </c>
      <c r="G23" s="1" t="s">
        <v>179</v>
      </c>
      <c r="H23" s="1" t="s">
        <v>26</v>
      </c>
      <c r="I23" s="1">
        <v>1982</v>
      </c>
      <c r="J23" s="1"/>
    </row>
    <row r="24" spans="1:10" x14ac:dyDescent="0.45">
      <c r="A24" s="1" t="s">
        <v>167</v>
      </c>
      <c r="B24" s="2">
        <v>68800</v>
      </c>
      <c r="C24" s="2">
        <v>1075</v>
      </c>
      <c r="D24" s="1"/>
      <c r="F24" s="1">
        <v>9</v>
      </c>
      <c r="G24" s="1" t="s">
        <v>180</v>
      </c>
      <c r="H24" s="1" t="s">
        <v>185</v>
      </c>
      <c r="I24" s="1">
        <v>1986</v>
      </c>
      <c r="J24" s="1"/>
    </row>
    <row r="25" spans="1:10" x14ac:dyDescent="0.45">
      <c r="A25" s="1" t="s">
        <v>166</v>
      </c>
      <c r="B25" s="2">
        <v>24900</v>
      </c>
      <c r="C25" s="2">
        <v>681</v>
      </c>
      <c r="D25" s="1"/>
      <c r="F25" s="1">
        <v>10</v>
      </c>
      <c r="G25" s="1" t="s">
        <v>181</v>
      </c>
      <c r="H25" s="1" t="s">
        <v>186</v>
      </c>
      <c r="I25" s="1">
        <v>1982</v>
      </c>
      <c r="J25" s="1"/>
    </row>
    <row r="27" spans="1:10" x14ac:dyDescent="0.45">
      <c r="A27" s="3" t="s">
        <v>28</v>
      </c>
      <c r="B27" s="4" t="s">
        <v>193</v>
      </c>
    </row>
    <row r="28" spans="1:10" x14ac:dyDescent="0.45">
      <c r="A28" s="5" t="s">
        <v>29</v>
      </c>
      <c r="B28" s="1" t="s">
        <v>30</v>
      </c>
      <c r="C28" s="1" t="s">
        <v>31</v>
      </c>
      <c r="D28" s="1" t="s">
        <v>32</v>
      </c>
      <c r="E28" s="6" t="s">
        <v>33</v>
      </c>
    </row>
    <row r="29" spans="1:10" x14ac:dyDescent="0.45">
      <c r="A29" s="5" t="s">
        <v>198</v>
      </c>
      <c r="B29" s="1">
        <v>85</v>
      </c>
      <c r="C29" s="1">
        <v>92</v>
      </c>
      <c r="D29" s="1">
        <f>SUM(B29:C29)</f>
        <v>177</v>
      </c>
      <c r="E29" s="1"/>
    </row>
    <row r="30" spans="1:10" x14ac:dyDescent="0.45">
      <c r="A30" s="5" t="s">
        <v>199</v>
      </c>
      <c r="B30" s="1">
        <v>92</v>
      </c>
      <c r="C30" s="1">
        <v>96</v>
      </c>
      <c r="D30" s="1">
        <f t="shared" ref="D30:D36" si="0">SUM(B30:C30)</f>
        <v>188</v>
      </c>
      <c r="E30" s="1"/>
    </row>
    <row r="31" spans="1:10" x14ac:dyDescent="0.45">
      <c r="A31" s="5" t="s">
        <v>194</v>
      </c>
      <c r="B31" s="1">
        <v>89</v>
      </c>
      <c r="C31" s="1">
        <v>65</v>
      </c>
      <c r="D31" s="1">
        <f t="shared" si="0"/>
        <v>154</v>
      </c>
      <c r="E31" s="1"/>
    </row>
    <row r="32" spans="1:10" x14ac:dyDescent="0.45">
      <c r="A32" s="5" t="s">
        <v>200</v>
      </c>
      <c r="B32" s="1">
        <v>95</v>
      </c>
      <c r="C32" s="1">
        <v>92</v>
      </c>
      <c r="D32" s="1">
        <f>SUM(B32:C32)</f>
        <v>187</v>
      </c>
      <c r="E32" s="1"/>
    </row>
    <row r="33" spans="1:5" x14ac:dyDescent="0.45">
      <c r="A33" s="5" t="s">
        <v>201</v>
      </c>
      <c r="B33" s="1">
        <v>78</v>
      </c>
      <c r="C33" s="1">
        <v>96</v>
      </c>
      <c r="D33" s="1">
        <f t="shared" si="0"/>
        <v>174</v>
      </c>
      <c r="E33" s="1"/>
    </row>
    <row r="34" spans="1:5" x14ac:dyDescent="0.45">
      <c r="A34" s="5" t="s">
        <v>195</v>
      </c>
      <c r="B34" s="1">
        <v>88</v>
      </c>
      <c r="C34" s="1">
        <v>92</v>
      </c>
      <c r="D34" s="1">
        <f t="shared" si="0"/>
        <v>180</v>
      </c>
      <c r="E34" s="1"/>
    </row>
    <row r="35" spans="1:5" x14ac:dyDescent="0.45">
      <c r="A35" s="5" t="s">
        <v>196</v>
      </c>
      <c r="B35" s="1">
        <v>52</v>
      </c>
      <c r="C35" s="1">
        <v>64</v>
      </c>
      <c r="D35" s="1">
        <f t="shared" si="0"/>
        <v>116</v>
      </c>
      <c r="E35" s="1"/>
    </row>
    <row r="36" spans="1:5" x14ac:dyDescent="0.45">
      <c r="A36" s="5" t="s">
        <v>197</v>
      </c>
      <c r="B36" s="1">
        <v>87</v>
      </c>
      <c r="C36" s="1">
        <v>68</v>
      </c>
      <c r="D36" s="1">
        <f t="shared" si="0"/>
        <v>155</v>
      </c>
      <c r="E36" s="1"/>
    </row>
    <row r="38" spans="1:5" x14ac:dyDescent="0.45">
      <c r="A38" s="7" t="s">
        <v>34</v>
      </c>
    </row>
    <row r="39" spans="1:5" x14ac:dyDescent="0.45">
      <c r="A39" s="5" t="s">
        <v>35</v>
      </c>
      <c r="B39" s="1">
        <v>0</v>
      </c>
      <c r="C39" s="1">
        <v>60</v>
      </c>
      <c r="D39" s="1">
        <v>80</v>
      </c>
      <c r="E39" s="1">
        <v>90</v>
      </c>
    </row>
    <row r="40" spans="1:5" x14ac:dyDescent="0.45">
      <c r="A40" s="5" t="s">
        <v>36</v>
      </c>
      <c r="B40" s="1" t="s">
        <v>37</v>
      </c>
      <c r="C40" s="1" t="s">
        <v>38</v>
      </c>
      <c r="D40" s="1" t="s">
        <v>39</v>
      </c>
      <c r="E40" s="1" t="s">
        <v>40</v>
      </c>
    </row>
  </sheetData>
  <mergeCells count="2">
    <mergeCell ref="A12:C12"/>
    <mergeCell ref="F12:H1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/>
  </sheetViews>
  <sheetFormatPr defaultRowHeight="17" x14ac:dyDescent="0.45"/>
  <sheetData>
    <row r="1" spans="1:8" ht="21" x14ac:dyDescent="0.45">
      <c r="A1" s="9" t="s">
        <v>202</v>
      </c>
      <c r="B1" s="9"/>
      <c r="C1" s="9"/>
      <c r="D1" s="9"/>
      <c r="E1" s="9"/>
      <c r="F1" s="9"/>
      <c r="G1" s="9"/>
    </row>
    <row r="3" spans="1:8" x14ac:dyDescent="0.45">
      <c r="A3" s="1" t="s">
        <v>206</v>
      </c>
      <c r="B3" s="1" t="s">
        <v>9</v>
      </c>
      <c r="C3" s="1" t="s">
        <v>203</v>
      </c>
      <c r="D3" s="1" t="s">
        <v>205</v>
      </c>
      <c r="E3" s="1" t="s">
        <v>204</v>
      </c>
      <c r="F3" s="1" t="s">
        <v>10</v>
      </c>
      <c r="G3" s="1" t="s">
        <v>23</v>
      </c>
    </row>
    <row r="4" spans="1:8" x14ac:dyDescent="0.45">
      <c r="A4" s="1" t="s">
        <v>208</v>
      </c>
      <c r="B4" s="1" t="s">
        <v>220</v>
      </c>
      <c r="C4" s="1">
        <v>89</v>
      </c>
      <c r="D4" s="1">
        <v>94</v>
      </c>
      <c r="E4" s="1">
        <v>92</v>
      </c>
      <c r="F4" s="1">
        <v>275</v>
      </c>
      <c r="G4" s="1" t="s">
        <v>224</v>
      </c>
      <c r="H4" s="8"/>
    </row>
    <row r="5" spans="1:8" x14ac:dyDescent="0.45">
      <c r="A5" s="1" t="s">
        <v>207</v>
      </c>
      <c r="B5" s="1" t="s">
        <v>154</v>
      </c>
      <c r="C5" s="1">
        <v>83</v>
      </c>
      <c r="D5" s="1">
        <v>75</v>
      </c>
      <c r="E5" s="1">
        <v>78</v>
      </c>
      <c r="F5" s="1">
        <v>236</v>
      </c>
      <c r="G5" s="1" t="s">
        <v>225</v>
      </c>
      <c r="H5" s="8"/>
    </row>
    <row r="6" spans="1:8" x14ac:dyDescent="0.45">
      <c r="A6" s="1" t="s">
        <v>209</v>
      </c>
      <c r="B6" s="1" t="s">
        <v>152</v>
      </c>
      <c r="C6" s="1">
        <v>84</v>
      </c>
      <c r="D6" s="1">
        <v>68</v>
      </c>
      <c r="E6" s="1">
        <v>65</v>
      </c>
      <c r="F6" s="1">
        <v>217</v>
      </c>
      <c r="G6" s="1" t="s">
        <v>225</v>
      </c>
      <c r="H6" s="8"/>
    </row>
    <row r="7" spans="1:8" x14ac:dyDescent="0.45">
      <c r="A7" s="1" t="s">
        <v>210</v>
      </c>
      <c r="B7" s="1" t="s">
        <v>221</v>
      </c>
      <c r="C7" s="1">
        <v>92</v>
      </c>
      <c r="D7" s="1">
        <v>88</v>
      </c>
      <c r="E7" s="1">
        <v>95</v>
      </c>
      <c r="F7" s="1">
        <v>275</v>
      </c>
      <c r="G7" s="1" t="s">
        <v>224</v>
      </c>
      <c r="H7" s="8"/>
    </row>
    <row r="8" spans="1:8" x14ac:dyDescent="0.45">
      <c r="A8" s="1" t="s">
        <v>212</v>
      </c>
      <c r="B8" s="1" t="s">
        <v>154</v>
      </c>
      <c r="C8" s="1">
        <v>91</v>
      </c>
      <c r="D8" s="1">
        <v>94</v>
      </c>
      <c r="E8" s="1">
        <v>88</v>
      </c>
      <c r="F8" s="1">
        <v>273</v>
      </c>
      <c r="G8" s="1" t="s">
        <v>224</v>
      </c>
      <c r="H8" s="8"/>
    </row>
    <row r="9" spans="1:8" x14ac:dyDescent="0.45">
      <c r="A9" s="1" t="s">
        <v>217</v>
      </c>
      <c r="B9" s="1" t="s">
        <v>152</v>
      </c>
      <c r="C9" s="1">
        <v>82</v>
      </c>
      <c r="D9" s="1">
        <v>72</v>
      </c>
      <c r="E9" s="1">
        <v>80</v>
      </c>
      <c r="F9" s="1">
        <v>234</v>
      </c>
      <c r="G9" s="1" t="s">
        <v>225</v>
      </c>
      <c r="H9" s="8"/>
    </row>
    <row r="10" spans="1:8" x14ac:dyDescent="0.45">
      <c r="A10" s="1" t="s">
        <v>211</v>
      </c>
      <c r="B10" s="1" t="s">
        <v>154</v>
      </c>
      <c r="C10" s="1">
        <v>87</v>
      </c>
      <c r="D10" s="1">
        <v>88</v>
      </c>
      <c r="E10" s="1">
        <v>91</v>
      </c>
      <c r="F10" s="1">
        <v>266</v>
      </c>
      <c r="G10" s="1" t="s">
        <v>224</v>
      </c>
      <c r="H10" s="8"/>
    </row>
    <row r="11" spans="1:8" x14ac:dyDescent="0.45">
      <c r="A11" s="1" t="s">
        <v>215</v>
      </c>
      <c r="B11" s="1" t="s">
        <v>154</v>
      </c>
      <c r="C11" s="1">
        <v>85</v>
      </c>
      <c r="D11" s="1">
        <v>92</v>
      </c>
      <c r="E11" s="1">
        <v>87</v>
      </c>
      <c r="F11" s="1">
        <v>264</v>
      </c>
      <c r="G11" s="1" t="s">
        <v>224</v>
      </c>
      <c r="H11" s="8"/>
    </row>
    <row r="12" spans="1:8" x14ac:dyDescent="0.45">
      <c r="A12" s="1" t="s">
        <v>216</v>
      </c>
      <c r="B12" s="1" t="s">
        <v>222</v>
      </c>
      <c r="C12" s="1">
        <v>96</v>
      </c>
      <c r="D12" s="1">
        <v>94</v>
      </c>
      <c r="E12" s="1">
        <v>95</v>
      </c>
      <c r="F12" s="1">
        <v>285</v>
      </c>
      <c r="G12" s="1" t="s">
        <v>224</v>
      </c>
      <c r="H12" s="8"/>
    </row>
    <row r="13" spans="1:8" x14ac:dyDescent="0.45">
      <c r="A13" s="1" t="s">
        <v>213</v>
      </c>
      <c r="B13" s="1" t="s">
        <v>154</v>
      </c>
      <c r="C13" s="1">
        <v>83</v>
      </c>
      <c r="D13" s="1">
        <v>89</v>
      </c>
      <c r="E13" s="1">
        <v>92</v>
      </c>
      <c r="F13" s="1">
        <v>264</v>
      </c>
      <c r="G13" s="1" t="s">
        <v>224</v>
      </c>
      <c r="H13" s="8"/>
    </row>
    <row r="14" spans="1:8" x14ac:dyDescent="0.45">
      <c r="A14" s="1" t="s">
        <v>223</v>
      </c>
      <c r="B14" s="1" t="s">
        <v>154</v>
      </c>
      <c r="C14" s="1">
        <v>85</v>
      </c>
      <c r="D14" s="1">
        <v>74</v>
      </c>
      <c r="E14" s="1">
        <v>72</v>
      </c>
      <c r="F14" s="1">
        <v>231</v>
      </c>
      <c r="G14" s="1" t="s">
        <v>226</v>
      </c>
      <c r="H14" s="8"/>
    </row>
    <row r="15" spans="1:8" x14ac:dyDescent="0.45">
      <c r="A15" s="1" t="s">
        <v>214</v>
      </c>
      <c r="B15" s="1" t="s">
        <v>219</v>
      </c>
      <c r="C15" s="1">
        <v>92</v>
      </c>
      <c r="D15" s="1">
        <v>89</v>
      </c>
      <c r="E15" s="1">
        <v>90</v>
      </c>
      <c r="F15" s="1">
        <v>271</v>
      </c>
      <c r="G15" s="1" t="s">
        <v>224</v>
      </c>
      <c r="H15" s="8"/>
    </row>
    <row r="16" spans="1:8" x14ac:dyDescent="0.45">
      <c r="A16" s="1" t="s">
        <v>218</v>
      </c>
      <c r="B16" s="1" t="s">
        <v>154</v>
      </c>
      <c r="C16" s="1">
        <v>94</v>
      </c>
      <c r="D16" s="1">
        <v>95</v>
      </c>
      <c r="E16" s="1">
        <v>93</v>
      </c>
      <c r="F16" s="1">
        <v>282</v>
      </c>
      <c r="G16" s="1" t="s">
        <v>224</v>
      </c>
      <c r="H16" s="8"/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RowHeight="17" x14ac:dyDescent="0.45"/>
  <cols>
    <col min="1" max="1" width="6.6640625" bestFit="1" customWidth="1"/>
    <col min="2" max="2" width="12.33203125" bestFit="1" customWidth="1"/>
    <col min="3" max="3" width="8.5" bestFit="1" customWidth="1"/>
    <col min="4" max="4" width="7.08203125" bestFit="1" customWidth="1"/>
    <col min="5" max="5" width="8.5" bestFit="1" customWidth="1"/>
    <col min="6" max="6" width="12.6640625" bestFit="1" customWidth="1"/>
  </cols>
  <sheetData>
    <row r="1" spans="1:6" ht="21" x14ac:dyDescent="0.45">
      <c r="A1" s="9" t="s">
        <v>257</v>
      </c>
      <c r="B1" s="9"/>
      <c r="C1" s="9"/>
      <c r="D1" s="9"/>
      <c r="E1" s="9"/>
      <c r="F1" s="9"/>
    </row>
    <row r="3" spans="1:6" x14ac:dyDescent="0.45">
      <c r="A3" s="1" t="s">
        <v>246</v>
      </c>
      <c r="B3" s="1" t="s">
        <v>247</v>
      </c>
      <c r="C3" s="1" t="s">
        <v>230</v>
      </c>
      <c r="D3" s="1" t="s">
        <v>11</v>
      </c>
      <c r="E3" s="1" t="s">
        <v>41</v>
      </c>
      <c r="F3" s="1" t="s">
        <v>42</v>
      </c>
    </row>
    <row r="4" spans="1:6" x14ac:dyDescent="0.45">
      <c r="A4" s="1" t="s">
        <v>227</v>
      </c>
      <c r="B4" s="1" t="s">
        <v>248</v>
      </c>
      <c r="C4" s="1" t="s">
        <v>231</v>
      </c>
      <c r="D4" s="2">
        <v>2141</v>
      </c>
      <c r="E4" s="2">
        <v>46000</v>
      </c>
      <c r="F4" s="2">
        <f>D4*E4</f>
        <v>98486000</v>
      </c>
    </row>
    <row r="5" spans="1:6" x14ac:dyDescent="0.45">
      <c r="A5" s="1" t="s">
        <v>228</v>
      </c>
      <c r="B5" s="1" t="s">
        <v>256</v>
      </c>
      <c r="C5" s="1" t="s">
        <v>229</v>
      </c>
      <c r="D5" s="2">
        <v>5264</v>
      </c>
      <c r="E5" s="2">
        <v>12000</v>
      </c>
      <c r="F5" s="2">
        <f t="shared" ref="F5:F12" si="0">D5*E5</f>
        <v>63168000</v>
      </c>
    </row>
    <row r="6" spans="1:6" x14ac:dyDescent="0.45">
      <c r="A6" s="1" t="s">
        <v>232</v>
      </c>
      <c r="B6" s="1" t="s">
        <v>249</v>
      </c>
      <c r="C6" s="1" t="s">
        <v>233</v>
      </c>
      <c r="D6" s="2">
        <v>2513</v>
      </c>
      <c r="E6" s="2">
        <v>32000</v>
      </c>
      <c r="F6" s="2">
        <f t="shared" si="0"/>
        <v>80416000</v>
      </c>
    </row>
    <row r="7" spans="1:6" x14ac:dyDescent="0.45">
      <c r="A7" s="1" t="s">
        <v>234</v>
      </c>
      <c r="B7" s="1" t="s">
        <v>254</v>
      </c>
      <c r="C7" s="1" t="s">
        <v>235</v>
      </c>
      <c r="D7" s="2">
        <v>1785</v>
      </c>
      <c r="E7" s="2">
        <v>59000</v>
      </c>
      <c r="F7" s="2">
        <f t="shared" si="0"/>
        <v>105315000</v>
      </c>
    </row>
    <row r="8" spans="1:6" x14ac:dyDescent="0.45">
      <c r="A8" s="1" t="s">
        <v>236</v>
      </c>
      <c r="B8" s="1" t="s">
        <v>255</v>
      </c>
      <c r="C8" s="1" t="s">
        <v>237</v>
      </c>
      <c r="D8" s="2">
        <v>2104</v>
      </c>
      <c r="E8" s="2">
        <v>39000</v>
      </c>
      <c r="F8" s="2">
        <f t="shared" si="0"/>
        <v>82056000</v>
      </c>
    </row>
    <row r="9" spans="1:6" x14ac:dyDescent="0.45">
      <c r="A9" s="1" t="s">
        <v>238</v>
      </c>
      <c r="B9" s="1" t="s">
        <v>250</v>
      </c>
      <c r="C9" s="1" t="s">
        <v>239</v>
      </c>
      <c r="D9" s="2">
        <v>1520</v>
      </c>
      <c r="E9" s="2">
        <v>34800</v>
      </c>
      <c r="F9" s="2">
        <f t="shared" si="0"/>
        <v>52896000</v>
      </c>
    </row>
    <row r="10" spans="1:6" x14ac:dyDescent="0.45">
      <c r="A10" s="1" t="s">
        <v>240</v>
      </c>
      <c r="B10" s="1" t="s">
        <v>251</v>
      </c>
      <c r="C10" s="1" t="s">
        <v>241</v>
      </c>
      <c r="D10" s="2">
        <v>2450</v>
      </c>
      <c r="E10" s="2">
        <v>35000</v>
      </c>
      <c r="F10" s="2">
        <f t="shared" si="0"/>
        <v>85750000</v>
      </c>
    </row>
    <row r="11" spans="1:6" x14ac:dyDescent="0.45">
      <c r="A11" s="1" t="s">
        <v>242</v>
      </c>
      <c r="B11" s="1" t="s">
        <v>253</v>
      </c>
      <c r="C11" s="1" t="s">
        <v>243</v>
      </c>
      <c r="D11" s="2">
        <v>1479</v>
      </c>
      <c r="E11" s="2">
        <v>52000</v>
      </c>
      <c r="F11" s="2">
        <f t="shared" si="0"/>
        <v>76908000</v>
      </c>
    </row>
    <row r="12" spans="1:6" x14ac:dyDescent="0.45">
      <c r="A12" s="1" t="s">
        <v>244</v>
      </c>
      <c r="B12" s="1" t="s">
        <v>252</v>
      </c>
      <c r="C12" s="1" t="s">
        <v>245</v>
      </c>
      <c r="D12" s="2">
        <v>1642</v>
      </c>
      <c r="E12" s="2">
        <v>43000</v>
      </c>
      <c r="F12" s="2">
        <f t="shared" si="0"/>
        <v>70606000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/>
  </sheetViews>
  <sheetFormatPr defaultRowHeight="17" x14ac:dyDescent="0.45"/>
  <sheetData>
    <row r="1" spans="1:7" ht="21" x14ac:dyDescent="0.45">
      <c r="A1" s="9" t="s">
        <v>258</v>
      </c>
      <c r="B1" s="9"/>
      <c r="C1" s="9"/>
      <c r="D1" s="9"/>
      <c r="E1" s="9"/>
      <c r="F1" s="9"/>
      <c r="G1" s="9"/>
    </row>
    <row r="3" spans="1:7" x14ac:dyDescent="0.45">
      <c r="A3" s="1" t="s">
        <v>43</v>
      </c>
      <c r="B3" s="1" t="s">
        <v>44</v>
      </c>
      <c r="C3" s="1" t="s">
        <v>45</v>
      </c>
      <c r="D3" s="1" t="s">
        <v>259</v>
      </c>
      <c r="E3" s="1" t="s">
        <v>260</v>
      </c>
      <c r="F3" s="1" t="s">
        <v>261</v>
      </c>
      <c r="G3" s="1" t="s">
        <v>46</v>
      </c>
    </row>
    <row r="4" spans="1:7" x14ac:dyDescent="0.45">
      <c r="A4" s="1" t="s">
        <v>262</v>
      </c>
      <c r="B4" s="1">
        <v>87</v>
      </c>
      <c r="C4" s="1">
        <v>89</v>
      </c>
      <c r="D4" s="1">
        <v>92</v>
      </c>
      <c r="E4" s="1">
        <v>92</v>
      </c>
      <c r="F4" s="1">
        <v>98</v>
      </c>
      <c r="G4" s="1"/>
    </row>
    <row r="5" spans="1:7" x14ac:dyDescent="0.45">
      <c r="A5" s="1" t="s">
        <v>263</v>
      </c>
      <c r="B5" s="1">
        <v>92</v>
      </c>
      <c r="C5" s="1">
        <v>87</v>
      </c>
      <c r="D5" s="1">
        <v>90</v>
      </c>
      <c r="E5" s="1">
        <v>88</v>
      </c>
      <c r="F5" s="1">
        <v>93</v>
      </c>
      <c r="G5" s="1"/>
    </row>
    <row r="6" spans="1:7" x14ac:dyDescent="0.45">
      <c r="A6" s="1" t="s">
        <v>264</v>
      </c>
      <c r="B6" s="1">
        <v>78</v>
      </c>
      <c r="C6" s="1">
        <v>65</v>
      </c>
      <c r="D6" s="1">
        <v>82</v>
      </c>
      <c r="E6" s="1">
        <v>76</v>
      </c>
      <c r="F6" s="1">
        <v>65</v>
      </c>
      <c r="G6" s="1"/>
    </row>
    <row r="7" spans="1:7" x14ac:dyDescent="0.45">
      <c r="A7" s="1" t="s">
        <v>265</v>
      </c>
      <c r="B7" s="1">
        <v>89</v>
      </c>
      <c r="C7" s="1">
        <v>87</v>
      </c>
      <c r="D7" s="1">
        <v>70</v>
      </c>
      <c r="E7" s="1">
        <v>87</v>
      </c>
      <c r="F7" s="1">
        <v>80</v>
      </c>
      <c r="G7" s="1"/>
    </row>
    <row r="8" spans="1:7" x14ac:dyDescent="0.45">
      <c r="A8" s="1" t="s">
        <v>266</v>
      </c>
      <c r="B8" s="1">
        <v>91</v>
      </c>
      <c r="C8" s="1">
        <v>88</v>
      </c>
      <c r="D8" s="1">
        <v>94</v>
      </c>
      <c r="E8" s="1">
        <v>93</v>
      </c>
      <c r="F8" s="1">
        <v>98</v>
      </c>
      <c r="G8" s="1"/>
    </row>
    <row r="9" spans="1:7" x14ac:dyDescent="0.45">
      <c r="A9" s="1" t="s">
        <v>267</v>
      </c>
      <c r="B9" s="1">
        <v>94</v>
      </c>
      <c r="C9" s="1">
        <v>83</v>
      </c>
      <c r="D9" s="1">
        <v>90</v>
      </c>
      <c r="E9" s="1">
        <v>91</v>
      </c>
      <c r="F9" s="1">
        <v>94</v>
      </c>
      <c r="G9" s="1"/>
    </row>
    <row r="10" spans="1:7" x14ac:dyDescent="0.45">
      <c r="A10" s="1" t="s">
        <v>268</v>
      </c>
      <c r="B10" s="1">
        <v>84</v>
      </c>
      <c r="C10" s="1">
        <v>91</v>
      </c>
      <c r="D10" s="1">
        <v>88</v>
      </c>
      <c r="E10" s="1">
        <v>93</v>
      </c>
      <c r="F10" s="1">
        <v>88</v>
      </c>
      <c r="G10" s="1"/>
    </row>
    <row r="11" spans="1:7" x14ac:dyDescent="0.45">
      <c r="A11" s="1" t="s">
        <v>269</v>
      </c>
      <c r="B11" s="1">
        <v>89</v>
      </c>
      <c r="C11" s="1">
        <v>85</v>
      </c>
      <c r="D11" s="1">
        <v>94</v>
      </c>
      <c r="E11" s="1">
        <v>85</v>
      </c>
      <c r="F11" s="1">
        <v>91</v>
      </c>
      <c r="G11" s="1"/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7" x14ac:dyDescent="0.45"/>
  <cols>
    <col min="1" max="1" width="8.5" bestFit="1" customWidth="1"/>
    <col min="2" max="2" width="10.4140625" bestFit="1" customWidth="1"/>
    <col min="3" max="4" width="8.6640625" customWidth="1"/>
    <col min="5" max="5" width="10.4140625" bestFit="1" customWidth="1"/>
  </cols>
  <sheetData>
    <row r="1" spans="1:5" ht="21" x14ac:dyDescent="0.45">
      <c r="A1" s="9" t="s">
        <v>270</v>
      </c>
      <c r="B1" s="9"/>
      <c r="C1" s="9"/>
      <c r="D1" s="9"/>
      <c r="E1" s="9"/>
    </row>
    <row r="3" spans="1:5" x14ac:dyDescent="0.45">
      <c r="A3" s="1" t="s">
        <v>273</v>
      </c>
      <c r="B3" s="1" t="s">
        <v>47</v>
      </c>
      <c r="C3" s="1" t="s">
        <v>48</v>
      </c>
      <c r="D3" s="1" t="s">
        <v>271</v>
      </c>
      <c r="E3" s="1" t="s">
        <v>272</v>
      </c>
    </row>
    <row r="4" spans="1:5" x14ac:dyDescent="0.45">
      <c r="A4" s="1" t="s">
        <v>274</v>
      </c>
      <c r="B4" s="1">
        <v>121</v>
      </c>
      <c r="C4" s="1">
        <v>512</v>
      </c>
      <c r="D4" s="1">
        <v>520</v>
      </c>
      <c r="E4" s="1">
        <v>113</v>
      </c>
    </row>
    <row r="5" spans="1:5" x14ac:dyDescent="0.45">
      <c r="A5" s="1" t="s">
        <v>275</v>
      </c>
      <c r="B5" s="1">
        <v>78</v>
      </c>
      <c r="C5" s="1">
        <v>420</v>
      </c>
      <c r="D5" s="1">
        <v>390</v>
      </c>
      <c r="E5" s="1">
        <v>108</v>
      </c>
    </row>
    <row r="6" spans="1:5" x14ac:dyDescent="0.45">
      <c r="A6" s="1" t="s">
        <v>276</v>
      </c>
      <c r="B6" s="1">
        <v>135</v>
      </c>
      <c r="C6" s="1">
        <v>385</v>
      </c>
      <c r="D6" s="1">
        <v>480</v>
      </c>
      <c r="E6" s="1">
        <v>40</v>
      </c>
    </row>
    <row r="7" spans="1:5" x14ac:dyDescent="0.45">
      <c r="A7" s="1" t="s">
        <v>277</v>
      </c>
      <c r="B7" s="1">
        <v>20</v>
      </c>
      <c r="C7" s="1">
        <v>254</v>
      </c>
      <c r="D7" s="1">
        <v>195</v>
      </c>
      <c r="E7" s="1">
        <v>79</v>
      </c>
    </row>
    <row r="8" spans="1:5" x14ac:dyDescent="0.45">
      <c r="A8" s="1" t="s">
        <v>278</v>
      </c>
      <c r="B8" s="1">
        <v>35</v>
      </c>
      <c r="C8" s="1">
        <v>520</v>
      </c>
      <c r="D8" s="1">
        <v>495</v>
      </c>
      <c r="E8" s="1">
        <v>60</v>
      </c>
    </row>
    <row r="9" spans="1:5" x14ac:dyDescent="0.45">
      <c r="A9" s="1" t="s">
        <v>279</v>
      </c>
      <c r="B9" s="1">
        <v>56</v>
      </c>
      <c r="C9" s="1">
        <v>365</v>
      </c>
      <c r="D9" s="1">
        <v>265</v>
      </c>
      <c r="E9" s="1">
        <v>156</v>
      </c>
    </row>
  </sheetData>
  <mergeCells count="1">
    <mergeCell ref="A1:E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2020-04-05T11:52:28Z</dcterms:created>
  <dcterms:modified xsi:type="dcterms:W3CDTF">2020-08-02T23:08:26Z</dcterms:modified>
</cp:coreProperties>
</file>