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737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기타작업" sheetId="8" r:id="rId8"/>
  </sheets>
  <definedNames>
    <definedName name="_xlnm._FilterDatabase" localSheetId="2" hidden="1">'기본작업-3'!$A$3:$H$14</definedName>
    <definedName name="_xlnm.Criteria" localSheetId="2">'기본작업-3'!$A$16:$B$18</definedName>
    <definedName name="_xlnm.Extract" localSheetId="2">'기본작업-3'!$A$20:$H$20</definedName>
  </definedName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7" l="1"/>
  <c r="C11" i="7"/>
  <c r="D11" i="7"/>
  <c r="E11" i="7"/>
  <c r="F11" i="7"/>
  <c r="G11" i="7"/>
  <c r="C30" i="4"/>
  <c r="C31" i="4"/>
  <c r="C32" i="4"/>
  <c r="C33" i="4"/>
  <c r="C34" i="4"/>
  <c r="C35" i="4"/>
  <c r="C36" i="4"/>
  <c r="C29" i="4"/>
  <c r="J16" i="4"/>
  <c r="J17" i="4"/>
  <c r="J18" i="4"/>
  <c r="J19" i="4"/>
  <c r="J20" i="4"/>
  <c r="J21" i="4"/>
  <c r="J15" i="4"/>
  <c r="C25" i="4"/>
  <c r="I4" i="4"/>
  <c r="I5" i="4"/>
  <c r="I6" i="4"/>
  <c r="I7" i="4"/>
  <c r="I3" i="4"/>
  <c r="D3" i="4"/>
  <c r="D23" i="6" l="1"/>
  <c r="D22" i="6"/>
  <c r="D21" i="6"/>
  <c r="D20" i="6"/>
  <c r="D19" i="6"/>
  <c r="D15" i="6"/>
  <c r="D14" i="6"/>
  <c r="D13" i="6"/>
  <c r="D12" i="6"/>
  <c r="D11" i="6"/>
  <c r="D7" i="6"/>
  <c r="D6" i="6"/>
  <c r="D5" i="6"/>
  <c r="D4" i="6"/>
  <c r="D3" i="6"/>
  <c r="H14" i="3"/>
  <c r="H13" i="3"/>
  <c r="H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<sst xmlns="http://schemas.openxmlformats.org/spreadsheetml/2006/main" count="409" uniqueCount="296">
  <si>
    <t>문화센터 강좌</t>
    <phoneticPr fontId="1" type="noConversion"/>
  </si>
  <si>
    <t>가전 제품 판매 현황</t>
    <phoneticPr fontId="3" type="noConversion"/>
  </si>
  <si>
    <t>(금액 : 천원)</t>
    <phoneticPr fontId="3" type="noConversion"/>
  </si>
  <si>
    <t>월별</t>
    <phoneticPr fontId="3" type="noConversion"/>
  </si>
  <si>
    <t>지점명</t>
    <phoneticPr fontId="3" type="noConversion"/>
  </si>
  <si>
    <t>제품명</t>
    <phoneticPr fontId="3" type="noConversion"/>
  </si>
  <si>
    <t>판매단가</t>
    <phoneticPr fontId="3" type="noConversion"/>
  </si>
  <si>
    <t>판매수량</t>
    <phoneticPr fontId="3" type="noConversion"/>
  </si>
  <si>
    <t>판매금액</t>
    <phoneticPr fontId="3" type="noConversion"/>
  </si>
  <si>
    <t>이익율</t>
    <phoneticPr fontId="3" type="noConversion"/>
  </si>
  <si>
    <t>4월</t>
    <phoneticPr fontId="3" type="noConversion"/>
  </si>
  <si>
    <t>북부</t>
    <phoneticPr fontId="3" type="noConversion"/>
  </si>
  <si>
    <t>에어컨</t>
    <phoneticPr fontId="3" type="noConversion"/>
  </si>
  <si>
    <t>남부</t>
    <phoneticPr fontId="3" type="noConversion"/>
  </si>
  <si>
    <t>냉장고</t>
    <phoneticPr fontId="3" type="noConversion"/>
  </si>
  <si>
    <t>중부</t>
    <phoneticPr fontId="3" type="noConversion"/>
  </si>
  <si>
    <t>TV</t>
    <phoneticPr fontId="3" type="noConversion"/>
  </si>
  <si>
    <t>5월</t>
    <phoneticPr fontId="3" type="noConversion"/>
  </si>
  <si>
    <t>북부</t>
    <phoneticPr fontId="3" type="noConversion"/>
  </si>
  <si>
    <t>중부</t>
    <phoneticPr fontId="3" type="noConversion"/>
  </si>
  <si>
    <t>6월</t>
    <phoneticPr fontId="3" type="noConversion"/>
  </si>
  <si>
    <t>남부</t>
    <phoneticPr fontId="3" type="noConversion"/>
  </si>
  <si>
    <t>냉장고</t>
    <phoneticPr fontId="3" type="noConversion"/>
  </si>
  <si>
    <t>사원 현황</t>
    <phoneticPr fontId="3" type="noConversion"/>
  </si>
  <si>
    <t>부서명</t>
    <phoneticPr fontId="3" type="noConversion"/>
  </si>
  <si>
    <t>성명</t>
  </si>
  <si>
    <t>성별</t>
  </si>
  <si>
    <t>기본급</t>
  </si>
  <si>
    <t>수당</t>
  </si>
  <si>
    <t>상여금</t>
    <phoneticPr fontId="3" type="noConversion"/>
  </si>
  <si>
    <t>세금</t>
  </si>
  <si>
    <t>실수령액</t>
    <phoneticPr fontId="3" type="noConversion"/>
  </si>
  <si>
    <t>영업부</t>
  </si>
  <si>
    <t>이호길</t>
    <phoneticPr fontId="3" type="noConversion"/>
  </si>
  <si>
    <t>남</t>
  </si>
  <si>
    <t>총무부</t>
    <phoneticPr fontId="3" type="noConversion"/>
  </si>
  <si>
    <t>도지연</t>
    <phoneticPr fontId="3" type="noConversion"/>
  </si>
  <si>
    <t>여</t>
    <phoneticPr fontId="3" type="noConversion"/>
  </si>
  <si>
    <t>인사부</t>
  </si>
  <si>
    <t>임도환</t>
    <phoneticPr fontId="3" type="noConversion"/>
  </si>
  <si>
    <t>영업부</t>
    <phoneticPr fontId="3" type="noConversion"/>
  </si>
  <si>
    <t>이소영</t>
    <phoneticPr fontId="3" type="noConversion"/>
  </si>
  <si>
    <t>총무부</t>
    <phoneticPr fontId="3" type="noConversion"/>
  </si>
  <si>
    <t>은나라</t>
    <phoneticPr fontId="3" type="noConversion"/>
  </si>
  <si>
    <t>여</t>
  </si>
  <si>
    <t>총무부</t>
    <phoneticPr fontId="3" type="noConversion"/>
  </si>
  <si>
    <t>강구철</t>
    <phoneticPr fontId="3" type="noConversion"/>
  </si>
  <si>
    <t>오수연</t>
    <phoneticPr fontId="3" type="noConversion"/>
  </si>
  <si>
    <t>기획부</t>
    <phoneticPr fontId="3" type="noConversion"/>
  </si>
  <si>
    <t>홍지운</t>
    <phoneticPr fontId="3" type="noConversion"/>
  </si>
  <si>
    <t>이영택</t>
    <phoneticPr fontId="3" type="noConversion"/>
  </si>
  <si>
    <t>기획부</t>
  </si>
  <si>
    <t>황가인</t>
    <phoneticPr fontId="3" type="noConversion"/>
  </si>
  <si>
    <t>추정아</t>
    <phoneticPr fontId="3" type="noConversion"/>
  </si>
  <si>
    <t>[표1]</t>
    <phoneticPr fontId="3" type="noConversion"/>
  </si>
  <si>
    <t>성적현황</t>
    <phoneticPr fontId="3" type="noConversion"/>
  </si>
  <si>
    <t xml:space="preserve">[표2]  </t>
    <phoneticPr fontId="3" type="noConversion"/>
  </si>
  <si>
    <t>판매 현황</t>
  </si>
  <si>
    <t>이름</t>
    <phoneticPr fontId="3" type="noConversion"/>
  </si>
  <si>
    <t>학과</t>
    <phoneticPr fontId="3" type="noConversion"/>
  </si>
  <si>
    <t>성적</t>
    <phoneticPr fontId="3" type="noConversion"/>
  </si>
  <si>
    <t>3위점수</t>
    <phoneticPr fontId="3" type="noConversion"/>
  </si>
  <si>
    <t>품목코드</t>
    <phoneticPr fontId="3" type="noConversion"/>
  </si>
  <si>
    <t>품목명</t>
    <phoneticPr fontId="3" type="noConversion"/>
  </si>
  <si>
    <t>수량</t>
    <phoneticPr fontId="3" type="noConversion"/>
  </si>
  <si>
    <t>금액</t>
    <phoneticPr fontId="3" type="noConversion"/>
  </si>
  <si>
    <t>강소영</t>
    <phoneticPr fontId="3" type="noConversion"/>
  </si>
  <si>
    <t>전자과</t>
    <phoneticPr fontId="3" type="noConversion"/>
  </si>
  <si>
    <t>3-T-001</t>
    <phoneticPr fontId="3" type="noConversion"/>
  </si>
  <si>
    <t>토너</t>
    <phoneticPr fontId="3" type="noConversion"/>
  </si>
  <si>
    <t>이소영</t>
    <phoneticPr fontId="3" type="noConversion"/>
  </si>
  <si>
    <t>기계과</t>
    <phoneticPr fontId="3" type="noConversion"/>
  </si>
  <si>
    <t>4-P-324</t>
    <phoneticPr fontId="3" type="noConversion"/>
  </si>
  <si>
    <t>용지</t>
    <phoneticPr fontId="3" type="noConversion"/>
  </si>
  <si>
    <t>현승수</t>
    <phoneticPr fontId="3" type="noConversion"/>
  </si>
  <si>
    <t>2-O-456</t>
    <phoneticPr fontId="3" type="noConversion"/>
  </si>
  <si>
    <t>CD</t>
    <phoneticPr fontId="3" type="noConversion"/>
  </si>
  <si>
    <t>나하나</t>
    <phoneticPr fontId="3" type="noConversion"/>
  </si>
  <si>
    <t>경영과</t>
    <phoneticPr fontId="3" type="noConversion"/>
  </si>
  <si>
    <t>9-S-345</t>
    <phoneticPr fontId="3" type="noConversion"/>
  </si>
  <si>
    <t>스피커</t>
    <phoneticPr fontId="3" type="noConversion"/>
  </si>
  <si>
    <t>장하나</t>
    <phoneticPr fontId="3" type="noConversion"/>
  </si>
  <si>
    <t>경영과</t>
    <phoneticPr fontId="3" type="noConversion"/>
  </si>
  <si>
    <t>7-I-556</t>
    <phoneticPr fontId="3" type="noConversion"/>
  </si>
  <si>
    <t>잉크</t>
    <phoneticPr fontId="3" type="noConversion"/>
  </si>
  <si>
    <t>김장희</t>
    <phoneticPr fontId="3" type="noConversion"/>
  </si>
  <si>
    <t>이문성</t>
    <phoneticPr fontId="3" type="noConversion"/>
  </si>
  <si>
    <t>품목별 단가표</t>
    <phoneticPr fontId="3" type="noConversion"/>
  </si>
  <si>
    <t>문혜성</t>
    <phoneticPr fontId="3" type="noConversion"/>
  </si>
  <si>
    <t>전자과</t>
    <phoneticPr fontId="3" type="noConversion"/>
  </si>
  <si>
    <t>T</t>
    <phoneticPr fontId="3" type="noConversion"/>
  </si>
  <si>
    <t>P</t>
    <phoneticPr fontId="3" type="noConversion"/>
  </si>
  <si>
    <t>O</t>
    <phoneticPr fontId="3" type="noConversion"/>
  </si>
  <si>
    <t>S</t>
    <phoneticPr fontId="3" type="noConversion"/>
  </si>
  <si>
    <t>I</t>
    <phoneticPr fontId="3" type="noConversion"/>
  </si>
  <si>
    <t>[표3]</t>
    <phoneticPr fontId="3" type="noConversion"/>
  </si>
  <si>
    <t>전기 사용 현황</t>
    <phoneticPr fontId="3" type="noConversion"/>
  </si>
  <si>
    <t>사용자명</t>
    <phoneticPr fontId="3" type="noConversion"/>
  </si>
  <si>
    <t>구분</t>
    <phoneticPr fontId="3" type="noConversion"/>
  </si>
  <si>
    <t>사용량</t>
    <phoneticPr fontId="3" type="noConversion"/>
  </si>
  <si>
    <t>전기요금</t>
    <phoneticPr fontId="3" type="noConversion"/>
  </si>
  <si>
    <t xml:space="preserve">[표4] </t>
    <phoneticPr fontId="3" type="noConversion"/>
  </si>
  <si>
    <t>1학기 국어 성적</t>
  </si>
  <si>
    <t>장하나</t>
    <phoneticPr fontId="3" type="noConversion"/>
  </si>
  <si>
    <t>영업용</t>
    <phoneticPr fontId="3" type="noConversion"/>
  </si>
  <si>
    <t>성명</t>
    <phoneticPr fontId="3" type="noConversion"/>
  </si>
  <si>
    <t>중간</t>
    <phoneticPr fontId="3" type="noConversion"/>
  </si>
  <si>
    <t>수행</t>
    <phoneticPr fontId="3" type="noConversion"/>
  </si>
  <si>
    <t>기말</t>
    <phoneticPr fontId="3" type="noConversion"/>
  </si>
  <si>
    <t>비고</t>
    <phoneticPr fontId="3" type="noConversion"/>
  </si>
  <si>
    <t>이윤수</t>
    <phoneticPr fontId="3" type="noConversion"/>
  </si>
  <si>
    <t>가정용</t>
    <phoneticPr fontId="3" type="noConversion"/>
  </si>
  <si>
    <t>김정훈</t>
    <phoneticPr fontId="3" type="noConversion"/>
  </si>
  <si>
    <t>장명식</t>
    <phoneticPr fontId="3" type="noConversion"/>
  </si>
  <si>
    <t>산업용</t>
    <phoneticPr fontId="3" type="noConversion"/>
  </si>
  <si>
    <t>오석현</t>
    <phoneticPr fontId="3" type="noConversion"/>
  </si>
  <si>
    <t>김선희</t>
    <phoneticPr fontId="3" type="noConversion"/>
  </si>
  <si>
    <t>이영선</t>
    <phoneticPr fontId="3" type="noConversion"/>
  </si>
  <si>
    <t>김은정</t>
    <phoneticPr fontId="3" type="noConversion"/>
  </si>
  <si>
    <t>임현재</t>
    <phoneticPr fontId="3" type="noConversion"/>
  </si>
  <si>
    <t>강명수</t>
    <phoneticPr fontId="3" type="noConversion"/>
  </si>
  <si>
    <t>남정왕</t>
    <phoneticPr fontId="3" type="noConversion"/>
  </si>
  <si>
    <t>이영구</t>
    <phoneticPr fontId="3" type="noConversion"/>
  </si>
  <si>
    <t>고문섭</t>
    <phoneticPr fontId="3" type="noConversion"/>
  </si>
  <si>
    <t>윤수인</t>
    <phoneticPr fontId="3" type="noConversion"/>
  </si>
  <si>
    <t>라동훈</t>
    <phoneticPr fontId="3" type="noConversion"/>
  </si>
  <si>
    <t>최이선</t>
    <phoneticPr fontId="3" type="noConversion"/>
  </si>
  <si>
    <r>
      <t>영업용 전기요금</t>
    </r>
    <r>
      <rPr>
        <sz val="11"/>
        <color theme="1"/>
        <rFont val="맑은 고딕"/>
        <family val="3"/>
        <charset val="129"/>
        <scheme val="minor"/>
      </rPr>
      <t xml:space="preserve"> 평균</t>
    </r>
    <phoneticPr fontId="3" type="noConversion"/>
  </si>
  <si>
    <t>[표5]</t>
    <phoneticPr fontId="3" type="noConversion"/>
  </si>
  <si>
    <t>사원 현황</t>
    <phoneticPr fontId="3" type="noConversion"/>
  </si>
  <si>
    <t>사원번호</t>
    <phoneticPr fontId="3" type="noConversion"/>
  </si>
  <si>
    <t>성명</t>
    <phoneticPr fontId="3" type="noConversion"/>
  </si>
  <si>
    <t>부서명</t>
    <phoneticPr fontId="3" type="noConversion"/>
  </si>
  <si>
    <t>SA-23</t>
    <phoneticPr fontId="3" type="noConversion"/>
  </si>
  <si>
    <t>배순용</t>
    <phoneticPr fontId="3" type="noConversion"/>
  </si>
  <si>
    <t>TB-34</t>
    <phoneticPr fontId="3" type="noConversion"/>
  </si>
  <si>
    <t>이길순</t>
    <phoneticPr fontId="3" type="noConversion"/>
  </si>
  <si>
    <t>RC-11</t>
    <phoneticPr fontId="3" type="noConversion"/>
  </si>
  <si>
    <t>하길주</t>
    <phoneticPr fontId="3" type="noConversion"/>
  </si>
  <si>
    <r>
      <t>YB-4</t>
    </r>
    <r>
      <rPr>
        <sz val="11"/>
        <color theme="1"/>
        <rFont val="맑은 고딕"/>
        <family val="3"/>
        <charset val="129"/>
        <scheme val="minor"/>
      </rPr>
      <t>4</t>
    </r>
    <phoneticPr fontId="3" type="noConversion"/>
  </si>
  <si>
    <t>이선호</t>
    <phoneticPr fontId="3" type="noConversion"/>
  </si>
  <si>
    <t>CC-22</t>
    <phoneticPr fontId="3" type="noConversion"/>
  </si>
  <si>
    <t>강성수</t>
    <phoneticPr fontId="3" type="noConversion"/>
  </si>
  <si>
    <t>AA-32</t>
    <phoneticPr fontId="3" type="noConversion"/>
  </si>
  <si>
    <t>김보견</t>
    <phoneticPr fontId="3" type="noConversion"/>
  </si>
  <si>
    <r>
      <t>TB-1</t>
    </r>
    <r>
      <rPr>
        <sz val="11"/>
        <color theme="1"/>
        <rFont val="맑은 고딕"/>
        <family val="3"/>
        <charset val="129"/>
        <scheme val="minor"/>
      </rPr>
      <t>3</t>
    </r>
    <phoneticPr fontId="3" type="noConversion"/>
  </si>
  <si>
    <t>천수만</t>
    <phoneticPr fontId="3" type="noConversion"/>
  </si>
  <si>
    <t>SA-21</t>
    <phoneticPr fontId="3" type="noConversion"/>
  </si>
  <si>
    <t>이성수</t>
    <phoneticPr fontId="3" type="noConversion"/>
  </si>
  <si>
    <t>대리점별 매출 현황</t>
    <phoneticPr fontId="3" type="noConversion"/>
  </si>
  <si>
    <t>사원명</t>
    <phoneticPr fontId="3" type="noConversion"/>
  </si>
  <si>
    <t>대리점</t>
  </si>
  <si>
    <t>차종</t>
  </si>
  <si>
    <t>목표량</t>
  </si>
  <si>
    <t>목표액</t>
  </si>
  <si>
    <t>판매량</t>
  </si>
  <si>
    <t>매출액</t>
  </si>
  <si>
    <t>한상수</t>
    <phoneticPr fontId="3" type="noConversion"/>
  </si>
  <si>
    <t>강남</t>
  </si>
  <si>
    <t>투싼</t>
    <phoneticPr fontId="3" type="noConversion"/>
  </si>
  <si>
    <t>이도원</t>
    <phoneticPr fontId="3" type="noConversion"/>
  </si>
  <si>
    <t>북부</t>
  </si>
  <si>
    <t>싼타페</t>
    <phoneticPr fontId="3" type="noConversion"/>
  </si>
  <si>
    <t>전옥희</t>
    <phoneticPr fontId="3" type="noConversion"/>
  </si>
  <si>
    <t>베라크루즈</t>
    <phoneticPr fontId="3" type="noConversion"/>
  </si>
  <si>
    <t>박선희</t>
    <phoneticPr fontId="3" type="noConversion"/>
  </si>
  <si>
    <t>동부</t>
  </si>
  <si>
    <t>차현미</t>
    <phoneticPr fontId="3" type="noConversion"/>
  </si>
  <si>
    <t>서부</t>
  </si>
  <si>
    <t>싼타페</t>
    <phoneticPr fontId="3" type="noConversion"/>
  </si>
  <si>
    <t>강주영</t>
    <phoneticPr fontId="3" type="noConversion"/>
  </si>
  <si>
    <t>이영미</t>
    <phoneticPr fontId="3" type="noConversion"/>
  </si>
  <si>
    <t>이병화</t>
    <phoneticPr fontId="3" type="noConversion"/>
  </si>
  <si>
    <t>이상미</t>
    <phoneticPr fontId="3" type="noConversion"/>
  </si>
  <si>
    <t>홍정선</t>
    <phoneticPr fontId="3" type="noConversion"/>
  </si>
  <si>
    <t>오덕순</t>
    <phoneticPr fontId="3" type="noConversion"/>
  </si>
  <si>
    <t>나현호</t>
    <phoneticPr fontId="3" type="noConversion"/>
  </si>
  <si>
    <t>김희숙</t>
    <phoneticPr fontId="3" type="noConversion"/>
  </si>
  <si>
    <t>최유미</t>
    <phoneticPr fontId="3" type="noConversion"/>
  </si>
  <si>
    <t>박종한</t>
    <phoneticPr fontId="3" type="noConversion"/>
  </si>
  <si>
    <t>윤지환</t>
    <phoneticPr fontId="1" type="noConversion"/>
  </si>
  <si>
    <t>동부</t>
    <phoneticPr fontId="1" type="noConversion"/>
  </si>
  <si>
    <t>박미숙</t>
    <phoneticPr fontId="1" type="noConversion"/>
  </si>
  <si>
    <t>북부</t>
    <phoneticPr fontId="1" type="noConversion"/>
  </si>
  <si>
    <t>[표1] 전자제품별 판매 현황(1월)</t>
    <phoneticPr fontId="3" type="noConversion"/>
  </si>
  <si>
    <t>제품명</t>
    <phoneticPr fontId="3" type="noConversion"/>
  </si>
  <si>
    <t>판매가</t>
    <phoneticPr fontId="3" type="noConversion"/>
  </si>
  <si>
    <t>판매액</t>
    <phoneticPr fontId="3" type="noConversion"/>
  </si>
  <si>
    <t>제습기</t>
    <phoneticPr fontId="3" type="noConversion"/>
  </si>
  <si>
    <t>스팀다리미</t>
    <phoneticPr fontId="3" type="noConversion"/>
  </si>
  <si>
    <t>침구청소기</t>
    <phoneticPr fontId="3" type="noConversion"/>
  </si>
  <si>
    <t>로봇청소기</t>
    <phoneticPr fontId="3" type="noConversion"/>
  </si>
  <si>
    <t>전자면도기</t>
    <phoneticPr fontId="3" type="noConversion"/>
  </si>
  <si>
    <t>[표2] 전자제품별 판매 현황(2월)</t>
    <phoneticPr fontId="3" type="noConversion"/>
  </si>
  <si>
    <t>전자제품별 판매 현황(1/4분기)</t>
    <phoneticPr fontId="3" type="noConversion"/>
  </si>
  <si>
    <t>판매액</t>
    <phoneticPr fontId="3" type="noConversion"/>
  </si>
  <si>
    <t>MP3</t>
    <phoneticPr fontId="3" type="noConversion"/>
  </si>
  <si>
    <t>제습기</t>
    <phoneticPr fontId="3" type="noConversion"/>
  </si>
  <si>
    <t>전자레인지</t>
    <phoneticPr fontId="3" type="noConversion"/>
  </si>
  <si>
    <t>미니튀김기</t>
    <phoneticPr fontId="3" type="noConversion"/>
  </si>
  <si>
    <t>[표3] 전자제품별 판매 현황(3월)</t>
    <phoneticPr fontId="3" type="noConversion"/>
  </si>
  <si>
    <t>판매가</t>
    <phoneticPr fontId="3" type="noConversion"/>
  </si>
  <si>
    <t>스팀다리미</t>
    <phoneticPr fontId="3" type="noConversion"/>
  </si>
  <si>
    <t>로봇청소기</t>
    <phoneticPr fontId="3" type="noConversion"/>
  </si>
  <si>
    <t>전자레인지</t>
    <phoneticPr fontId="3" type="noConversion"/>
  </si>
  <si>
    <t>전자면도기</t>
    <phoneticPr fontId="3" type="noConversion"/>
  </si>
  <si>
    <t>서점별 1/4분기 도서 매출 현황</t>
    <phoneticPr fontId="3" type="noConversion"/>
  </si>
  <si>
    <t>서점명</t>
    <phoneticPr fontId="3" type="noConversion"/>
  </si>
  <si>
    <t>1월</t>
    <phoneticPr fontId="3" type="noConversion"/>
  </si>
  <si>
    <t>2월</t>
    <phoneticPr fontId="13" type="noConversion"/>
  </si>
  <si>
    <t>3월</t>
    <phoneticPr fontId="13" type="noConversion"/>
  </si>
  <si>
    <t>목표량</t>
    <phoneticPr fontId="1" type="noConversion"/>
  </si>
  <si>
    <t>판매량</t>
    <phoneticPr fontId="1" type="noConversion"/>
  </si>
  <si>
    <t>판매량</t>
    <phoneticPr fontId="1" type="noConversion"/>
  </si>
  <si>
    <t>목표량</t>
    <phoneticPr fontId="1" type="noConversion"/>
  </si>
  <si>
    <t>상공서적</t>
    <phoneticPr fontId="3" type="noConversion"/>
  </si>
  <si>
    <t>영진문고</t>
    <phoneticPr fontId="13" type="noConversion"/>
  </si>
  <si>
    <t>대한문고</t>
    <phoneticPr fontId="13" type="noConversion"/>
  </si>
  <si>
    <t>경기서적</t>
    <phoneticPr fontId="13" type="noConversion"/>
  </si>
  <si>
    <t>영광문고</t>
    <phoneticPr fontId="13" type="noConversion"/>
  </si>
  <si>
    <t>서울서적</t>
    <phoneticPr fontId="13" type="noConversion"/>
  </si>
  <si>
    <t>합계</t>
    <phoneticPr fontId="1" type="noConversion"/>
  </si>
  <si>
    <t>신입사원 평가점수</t>
    <phoneticPr fontId="1" type="noConversion"/>
  </si>
  <si>
    <t>성명</t>
    <phoneticPr fontId="1" type="noConversion"/>
  </si>
  <si>
    <t>면접</t>
    <phoneticPr fontId="1" type="noConversion"/>
  </si>
  <si>
    <t>영어</t>
    <phoneticPr fontId="1" type="noConversion"/>
  </si>
  <si>
    <t>상식</t>
    <phoneticPr fontId="1" type="noConversion"/>
  </si>
  <si>
    <t>이주아</t>
    <phoneticPr fontId="1" type="noConversion"/>
  </si>
  <si>
    <t>최승연</t>
    <phoneticPr fontId="1" type="noConversion"/>
  </si>
  <si>
    <t>박주미</t>
    <phoneticPr fontId="1" type="noConversion"/>
  </si>
  <si>
    <t>이현경</t>
    <phoneticPr fontId="1" type="noConversion"/>
  </si>
  <si>
    <t>김남우</t>
    <phoneticPr fontId="1" type="noConversion"/>
  </si>
  <si>
    <t>강나경</t>
    <phoneticPr fontId="1" type="noConversion"/>
  </si>
  <si>
    <t>지점</t>
    <phoneticPr fontId="1" type="noConversion"/>
  </si>
  <si>
    <t>강좌코드</t>
    <phoneticPr fontId="1" type="noConversion"/>
  </si>
  <si>
    <t>강좌명</t>
    <phoneticPr fontId="1" type="noConversion"/>
  </si>
  <si>
    <t>강사명</t>
    <phoneticPr fontId="1" type="noConversion"/>
  </si>
  <si>
    <t>강좌기간</t>
    <phoneticPr fontId="1" type="noConversion"/>
  </si>
  <si>
    <t>수강료</t>
    <phoneticPr fontId="1" type="noConversion"/>
  </si>
  <si>
    <t>수강인원</t>
    <phoneticPr fontId="1" type="noConversion"/>
  </si>
  <si>
    <t>송파점</t>
    <phoneticPr fontId="1" type="noConversion"/>
  </si>
  <si>
    <t>스트레스 NO! 행복한 노래교실</t>
    <phoneticPr fontId="1" type="noConversion"/>
  </si>
  <si>
    <t>서인석</t>
    <phoneticPr fontId="1" type="noConversion"/>
  </si>
  <si>
    <t>03.06 ~ 05.22</t>
    <phoneticPr fontId="1" type="noConversion"/>
  </si>
  <si>
    <t>잠실점</t>
    <phoneticPr fontId="1" type="noConversion"/>
  </si>
  <si>
    <t>한국의 美~ 한국무용</t>
    <phoneticPr fontId="1" type="noConversion"/>
  </si>
  <si>
    <t>김동민</t>
    <phoneticPr fontId="1" type="noConversion"/>
  </si>
  <si>
    <t>03.03 ~ 05.26</t>
    <phoneticPr fontId="1" type="noConversion"/>
  </si>
  <si>
    <t>영등포점</t>
    <phoneticPr fontId="1" type="noConversion"/>
  </si>
  <si>
    <t>건강생활 힐링 &amp; 다이어트 요가</t>
    <phoneticPr fontId="1" type="noConversion"/>
  </si>
  <si>
    <t>김명옥</t>
    <phoneticPr fontId="1" type="noConversion"/>
  </si>
  <si>
    <t>03.02 ~ 05.18</t>
    <phoneticPr fontId="1" type="noConversion"/>
  </si>
  <si>
    <t>구로점</t>
    <phoneticPr fontId="1" type="noConversion"/>
  </si>
  <si>
    <t>퓨전 라인댄스</t>
    <phoneticPr fontId="1" type="noConversion"/>
  </si>
  <si>
    <t>배경란</t>
    <phoneticPr fontId="1" type="noConversion"/>
  </si>
  <si>
    <t>03.05 ~ 05.21</t>
    <phoneticPr fontId="1" type="noConversion"/>
  </si>
  <si>
    <t>중계점</t>
    <phoneticPr fontId="1" type="noConversion"/>
  </si>
  <si>
    <t>숙면에 좋은 몸과 마음의 명상 &amp; 힐링</t>
    <phoneticPr fontId="1" type="noConversion"/>
  </si>
  <si>
    <t>윤진희</t>
    <phoneticPr fontId="1" type="noConversion"/>
  </si>
  <si>
    <t>03.08 ~ 05.26</t>
    <phoneticPr fontId="1" type="noConversion"/>
  </si>
  <si>
    <t>수지점</t>
    <phoneticPr fontId="1" type="noConversion"/>
  </si>
  <si>
    <t>연필과 파스텔 인물화</t>
    <phoneticPr fontId="1" type="noConversion"/>
  </si>
  <si>
    <t>최지미</t>
    <phoneticPr fontId="1" type="noConversion"/>
  </si>
  <si>
    <t>03.07 ~ 05.23</t>
    <phoneticPr fontId="1" type="noConversion"/>
  </si>
  <si>
    <t>안산점</t>
    <phoneticPr fontId="1" type="noConversion"/>
  </si>
  <si>
    <t>보테니컬아트(꽃그림 그리기)</t>
    <phoneticPr fontId="1" type="noConversion"/>
  </si>
  <si>
    <t>강은경</t>
    <phoneticPr fontId="1" type="noConversion"/>
  </si>
  <si>
    <t>03.04 ~ 05.20</t>
    <phoneticPr fontId="1" type="noConversion"/>
  </si>
  <si>
    <t>계양점</t>
    <phoneticPr fontId="1" type="noConversion"/>
  </si>
  <si>
    <t>하와이언 미니기타! 우쿨렐레</t>
    <phoneticPr fontId="1" type="noConversion"/>
  </si>
  <si>
    <t>김명희</t>
    <phoneticPr fontId="1" type="noConversion"/>
  </si>
  <si>
    <t>03.09 ~ 05.27</t>
    <phoneticPr fontId="1" type="noConversion"/>
  </si>
  <si>
    <t>안성점</t>
    <phoneticPr fontId="1" type="noConversion"/>
  </si>
  <si>
    <t>아름다운 감성글씨! 캘리그라피</t>
    <phoneticPr fontId="1" type="noConversion"/>
  </si>
  <si>
    <t>박준근</t>
    <phoneticPr fontId="1" type="noConversion"/>
  </si>
  <si>
    <t>03.05 ~ 05.21</t>
    <phoneticPr fontId="1" type="noConversion"/>
  </si>
  <si>
    <t>製品名</t>
    <phoneticPr fontId="3" type="noConversion"/>
  </si>
  <si>
    <t>열 레이블</t>
  </si>
  <si>
    <t>베라크루즈</t>
  </si>
  <si>
    <t>싼타페</t>
  </si>
  <si>
    <t>투싼</t>
  </si>
  <si>
    <t>총합계</t>
  </si>
  <si>
    <t>행 레이블</t>
  </si>
  <si>
    <t>합계 : 목표량</t>
  </si>
  <si>
    <t>전체 합계 : 목표량</t>
  </si>
  <si>
    <t>전체 합계 : 판매량</t>
  </si>
  <si>
    <t>합계 : 판매량</t>
  </si>
  <si>
    <t>전체 합계 : 목표액</t>
  </si>
  <si>
    <t>합계 : 목표액</t>
  </si>
  <si>
    <t>전체 합계 : 매출액</t>
  </si>
  <si>
    <t>합계 : 매출액</t>
  </si>
  <si>
    <t>제습기</t>
  </si>
  <si>
    <t>스팀다리미</t>
  </si>
  <si>
    <t>침구청소기</t>
  </si>
  <si>
    <t>로봇청소기</t>
  </si>
  <si>
    <t>전자면도기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</si>
</sst>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&quot;천원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20"/>
      <color rgb="FF7030A0"/>
      <name val="맑은 고딕"/>
      <family val="2"/>
      <charset val="129"/>
      <scheme val="minor"/>
    </font>
    <font>
      <sz val="20"/>
      <color rgb="FF7030A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</cellStyleXfs>
  <cellXfs count="6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2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5" fillId="0" borderId="1" xfId="2" applyFont="1" applyBorder="1" applyAlignment="1">
      <alignment horizontal="right" vertical="center"/>
    </xf>
    <xf numFmtId="0" fontId="11" fillId="0" borderId="0" xfId="3" applyFont="1" applyAlignment="1">
      <alignment vertical="center"/>
    </xf>
    <xf numFmtId="0" fontId="11" fillId="0" borderId="1" xfId="3" applyFont="1" applyBorder="1" applyAlignment="1">
      <alignment horizontal="center" vertical="center"/>
    </xf>
    <xf numFmtId="41" fontId="11" fillId="0" borderId="1" xfId="2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41" fontId="11" fillId="0" borderId="1" xfId="3" applyNumberFormat="1" applyFont="1" applyBorder="1" applyAlignment="1">
      <alignment vertical="center"/>
    </xf>
    <xf numFmtId="41" fontId="11" fillId="0" borderId="13" xfId="3" applyNumberFormat="1" applyFont="1" applyBorder="1" applyAlignment="1">
      <alignment vertical="center"/>
    </xf>
    <xf numFmtId="0" fontId="11" fillId="0" borderId="14" xfId="3" applyFont="1" applyBorder="1" applyAlignment="1">
      <alignment horizontal="center" vertical="center"/>
    </xf>
    <xf numFmtId="41" fontId="11" fillId="0" borderId="15" xfId="3" applyNumberFormat="1" applyFont="1" applyBorder="1" applyAlignment="1">
      <alignment vertical="center"/>
    </xf>
    <xf numFmtId="41" fontId="11" fillId="0" borderId="16" xfId="3" applyNumberFormat="1" applyFont="1" applyBorder="1" applyAlignment="1">
      <alignment vertical="center"/>
    </xf>
    <xf numFmtId="41" fontId="11" fillId="0" borderId="1" xfId="2" applyNumberFormat="1" applyFont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41" fontId="14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/>
    </xf>
    <xf numFmtId="177" fontId="0" fillId="0" borderId="1" xfId="0" applyNumberFormat="1" applyFont="1" applyBorder="1" applyAlignment="1">
      <alignment vertical="center"/>
    </xf>
    <xf numFmtId="9" fontId="0" fillId="0" borderId="1" xfId="1" applyFont="1" applyBorder="1" applyAlignme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11" fillId="0" borderId="7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2" fillId="0" borderId="0" xfId="3" applyFont="1" applyBorder="1" applyAlignment="1">
      <alignment horizontal="center" vertical="center"/>
    </xf>
    <xf numFmtId="0" fontId="11" fillId="0" borderId="17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4">
    <cellStyle name="백분율" xfId="1" builtinId="5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신입사원 평가점수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기타작업!$B$3</c:f>
              <c:strCache>
                <c:ptCount val="1"/>
                <c:pt idx="0">
                  <c:v>면접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기타작업!$A$4:$A$9</c:f>
              <c:strCache>
                <c:ptCount val="6"/>
                <c:pt idx="0">
                  <c:v>이주아</c:v>
                </c:pt>
                <c:pt idx="1">
                  <c:v>최승연</c:v>
                </c:pt>
                <c:pt idx="2">
                  <c:v>박주미</c:v>
                </c:pt>
                <c:pt idx="3">
                  <c:v>이현경</c:v>
                </c:pt>
                <c:pt idx="4">
                  <c:v>김남우</c:v>
                </c:pt>
                <c:pt idx="5">
                  <c:v>강나경</c:v>
                </c:pt>
              </c:strCache>
            </c:strRef>
          </c:cat>
          <c:val>
            <c:numRef>
              <c:f>기타작업!$B$4:$B$9</c:f>
              <c:numCache>
                <c:formatCode>General</c:formatCode>
                <c:ptCount val="6"/>
                <c:pt idx="0">
                  <c:v>94</c:v>
                </c:pt>
                <c:pt idx="1">
                  <c:v>74</c:v>
                </c:pt>
                <c:pt idx="2">
                  <c:v>58</c:v>
                </c:pt>
                <c:pt idx="3">
                  <c:v>85</c:v>
                </c:pt>
                <c:pt idx="4">
                  <c:v>91</c:v>
                </c:pt>
                <c:pt idx="5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05-4E76-8952-50B01979DE87}"/>
            </c:ext>
          </c:extLst>
        </c:ser>
        <c:ser>
          <c:idx val="1"/>
          <c:order val="1"/>
          <c:tx>
            <c:strRef>
              <c:f>기타작업!$C$3</c:f>
              <c:strCache>
                <c:ptCount val="1"/>
                <c:pt idx="0">
                  <c:v>영어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기타작업!$A$4:$A$9</c:f>
              <c:strCache>
                <c:ptCount val="6"/>
                <c:pt idx="0">
                  <c:v>이주아</c:v>
                </c:pt>
                <c:pt idx="1">
                  <c:v>최승연</c:v>
                </c:pt>
                <c:pt idx="2">
                  <c:v>박주미</c:v>
                </c:pt>
                <c:pt idx="3">
                  <c:v>이현경</c:v>
                </c:pt>
                <c:pt idx="4">
                  <c:v>김남우</c:v>
                </c:pt>
                <c:pt idx="5">
                  <c:v>강나경</c:v>
                </c:pt>
              </c:strCache>
            </c:strRef>
          </c:cat>
          <c:val>
            <c:numRef>
              <c:f>기타작업!$C$4:$C$9</c:f>
              <c:numCache>
                <c:formatCode>General</c:formatCode>
                <c:ptCount val="6"/>
                <c:pt idx="0">
                  <c:v>97</c:v>
                </c:pt>
                <c:pt idx="1">
                  <c:v>72</c:v>
                </c:pt>
                <c:pt idx="2">
                  <c:v>47</c:v>
                </c:pt>
                <c:pt idx="3">
                  <c:v>90</c:v>
                </c:pt>
                <c:pt idx="4">
                  <c:v>89</c:v>
                </c:pt>
                <c:pt idx="5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05-4E76-8952-50B01979DE87}"/>
            </c:ext>
          </c:extLst>
        </c:ser>
        <c:ser>
          <c:idx val="2"/>
          <c:order val="2"/>
          <c:tx>
            <c:strRef>
              <c:f>기타작업!$D$3</c:f>
              <c:strCache>
                <c:ptCount val="1"/>
                <c:pt idx="0">
                  <c:v>상식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기타작업!$A$4:$A$9</c:f>
              <c:strCache>
                <c:ptCount val="6"/>
                <c:pt idx="0">
                  <c:v>이주아</c:v>
                </c:pt>
                <c:pt idx="1">
                  <c:v>최승연</c:v>
                </c:pt>
                <c:pt idx="2">
                  <c:v>박주미</c:v>
                </c:pt>
                <c:pt idx="3">
                  <c:v>이현경</c:v>
                </c:pt>
                <c:pt idx="4">
                  <c:v>김남우</c:v>
                </c:pt>
                <c:pt idx="5">
                  <c:v>강나경</c:v>
                </c:pt>
              </c:strCache>
            </c:strRef>
          </c:cat>
          <c:val>
            <c:numRef>
              <c:f>기타작업!$D$4:$D$9</c:f>
              <c:numCache>
                <c:formatCode>General</c:formatCode>
                <c:ptCount val="6"/>
                <c:pt idx="0">
                  <c:v>91</c:v>
                </c:pt>
                <c:pt idx="1">
                  <c:v>71</c:v>
                </c:pt>
                <c:pt idx="2">
                  <c:v>57</c:v>
                </c:pt>
                <c:pt idx="3">
                  <c:v>51</c:v>
                </c:pt>
                <c:pt idx="4">
                  <c:v>90</c:v>
                </c:pt>
                <c:pt idx="5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05-4E76-8952-50B01979DE8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643257232"/>
        <c:axId val="1643261392"/>
      </c:barChart>
      <c:catAx>
        <c:axId val="1643257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성명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3261392"/>
        <c:crosses val="autoZero"/>
        <c:auto val="1"/>
        <c:lblAlgn val="ctr"/>
        <c:lblOffset val="100"/>
        <c:noMultiLvlLbl val="0"/>
      </c:catAx>
      <c:valAx>
        <c:axId val="164326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점수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3257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gradFill rotWithShape="1">
          <a:gsLst>
            <a:gs pos="0">
              <a:schemeClr val="accent1">
                <a:lumMod val="110000"/>
                <a:satMod val="105000"/>
                <a:tint val="67000"/>
              </a:schemeClr>
            </a:gs>
            <a:gs pos="5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1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3</xdr:col>
      <xdr:colOff>0</xdr:colOff>
      <xdr:row>14</xdr:row>
      <xdr:rowOff>0</xdr:rowOff>
    </xdr:to>
    <xdr:sp macro="[0]!병합서식" textlink="">
      <xdr:nvSpPr>
        <xdr:cNvPr id="2" name="대각선 방향의 모서리가 둥근 사각형 1"/>
        <xdr:cNvSpPr/>
      </xdr:nvSpPr>
      <xdr:spPr>
        <a:xfrm>
          <a:off x="787400" y="2698750"/>
          <a:ext cx="1854200" cy="43180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병합서식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12</xdr:row>
          <xdr:rowOff>0</xdr:rowOff>
        </xdr:from>
        <xdr:to>
          <xdr:col>6</xdr:col>
          <xdr:colOff>0</xdr:colOff>
          <xdr:row>14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43.734001504628" createdVersion="6" refreshedVersion="6" minRefreshableVersion="3" recordCount="17">
  <cacheSource type="worksheet">
    <worksheetSource ref="A3:G20" sheet="분석작업-1"/>
  </cacheSource>
  <cacheFields count="7">
    <cacheField name="사원명" numFmtId="0">
      <sharedItems/>
    </cacheField>
    <cacheField name="대리점" numFmtId="0">
      <sharedItems count="4">
        <s v="강남"/>
        <s v="북부"/>
        <s v="동부"/>
        <s v="서부"/>
      </sharedItems>
    </cacheField>
    <cacheField name="차종" numFmtId="0">
      <sharedItems count="3">
        <s v="투싼"/>
        <s v="싼타페"/>
        <s v="베라크루즈"/>
      </sharedItems>
    </cacheField>
    <cacheField name="목표량" numFmtId="41">
      <sharedItems containsSemiMixedTypes="0" containsString="0" containsNumber="1" containsInteger="1" minValue="15" maxValue="87"/>
    </cacheField>
    <cacheField name="목표액" numFmtId="41">
      <sharedItems containsSemiMixedTypes="0" containsString="0" containsNumber="1" containsInteger="1" minValue="330000" maxValue="1914000"/>
    </cacheField>
    <cacheField name="판매량" numFmtId="41">
      <sharedItems containsSemiMixedTypes="0" containsString="0" containsNumber="1" containsInteger="1" minValue="15" maxValue="75"/>
    </cacheField>
    <cacheField name="매출액" numFmtId="41">
      <sharedItems containsSemiMixedTypes="0" containsString="0" containsNumber="1" containsInteger="1" minValue="33000" maxValue="15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한상수"/>
    <x v="0"/>
    <x v="0"/>
    <n v="15"/>
    <n v="330000"/>
    <n v="15"/>
    <n v="33000"/>
  </r>
  <r>
    <s v="이도원"/>
    <x v="1"/>
    <x v="1"/>
    <n v="50"/>
    <n v="1100000"/>
    <n v="45"/>
    <n v="99000"/>
  </r>
  <r>
    <s v="전옥희"/>
    <x v="0"/>
    <x v="2"/>
    <n v="76"/>
    <n v="1672000"/>
    <n v="75"/>
    <n v="165000"/>
  </r>
  <r>
    <s v="박선희"/>
    <x v="2"/>
    <x v="2"/>
    <n v="20"/>
    <n v="440000"/>
    <n v="15"/>
    <n v="33000"/>
  </r>
  <r>
    <s v="차현미"/>
    <x v="3"/>
    <x v="1"/>
    <n v="65"/>
    <n v="1430000"/>
    <n v="60"/>
    <n v="132000"/>
  </r>
  <r>
    <s v="강주영"/>
    <x v="2"/>
    <x v="0"/>
    <n v="77"/>
    <n v="1694000"/>
    <n v="45"/>
    <n v="99000"/>
  </r>
  <r>
    <s v="이영미"/>
    <x v="3"/>
    <x v="1"/>
    <n v="55"/>
    <n v="1210000"/>
    <n v="55"/>
    <n v="121000"/>
  </r>
  <r>
    <s v="이병화"/>
    <x v="1"/>
    <x v="0"/>
    <n v="25"/>
    <n v="550000"/>
    <n v="25"/>
    <n v="55000"/>
  </r>
  <r>
    <s v="이상미"/>
    <x v="0"/>
    <x v="2"/>
    <n v="67"/>
    <n v="1474000"/>
    <n v="60"/>
    <n v="132000"/>
  </r>
  <r>
    <s v="홍정선"/>
    <x v="3"/>
    <x v="2"/>
    <n v="75"/>
    <n v="1650000"/>
    <n v="70"/>
    <n v="154000"/>
  </r>
  <r>
    <s v="오덕순"/>
    <x v="0"/>
    <x v="0"/>
    <n v="87"/>
    <n v="1914000"/>
    <n v="60"/>
    <n v="132000"/>
  </r>
  <r>
    <s v="나현호"/>
    <x v="1"/>
    <x v="1"/>
    <n v="65"/>
    <n v="1430000"/>
    <n v="50"/>
    <n v="110000"/>
  </r>
  <r>
    <s v="김희숙"/>
    <x v="0"/>
    <x v="0"/>
    <n v="45"/>
    <n v="990000"/>
    <n v="34"/>
    <n v="74800"/>
  </r>
  <r>
    <s v="최유미"/>
    <x v="1"/>
    <x v="2"/>
    <n v="65"/>
    <n v="1430000"/>
    <n v="35"/>
    <n v="77000"/>
  </r>
  <r>
    <s v="박종한"/>
    <x v="1"/>
    <x v="1"/>
    <n v="44"/>
    <n v="968000"/>
    <n v="40"/>
    <n v="88000"/>
  </r>
  <r>
    <s v="윤지환"/>
    <x v="2"/>
    <x v="0"/>
    <n v="20"/>
    <n v="550000"/>
    <n v="19"/>
    <n v="500000"/>
  </r>
  <r>
    <s v="박미숙"/>
    <x v="1"/>
    <x v="1"/>
    <n v="51"/>
    <n v="1090000"/>
    <n v="55"/>
    <n v="15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dataOnRows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23:E48" firstHeaderRow="1" firstDataRow="2" firstDataCol="1"/>
  <pivotFields count="7">
    <pivotField showAll="0"/>
    <pivotField axis="axisRow" showAll="0">
      <items count="5">
        <item x="0"/>
        <item x="2"/>
        <item x="1"/>
        <item x="3"/>
        <item t="default"/>
      </items>
    </pivotField>
    <pivotField axis="axisCol" showAll="0">
      <items count="4">
        <item x="2"/>
        <item x="1"/>
        <item x="0"/>
        <item t="default"/>
      </items>
    </pivotField>
    <pivotField dataField="1" numFmtId="41" showAll="0"/>
    <pivotField dataField="1" numFmtId="41" showAll="0"/>
    <pivotField dataField="1" numFmtId="41" showAll="0"/>
    <pivotField dataField="1" numFmtId="41" showAll="0"/>
  </pivotFields>
  <rowFields count="2">
    <field x="1"/>
    <field x="-2"/>
  </rowFields>
  <rowItems count="24">
    <i>
      <x/>
    </i>
    <i r="1">
      <x/>
    </i>
    <i r="1" i="1">
      <x v="1"/>
    </i>
    <i r="1" i="2">
      <x v="2"/>
    </i>
    <i r="1" i="3">
      <x v="3"/>
    </i>
    <i>
      <x v="1"/>
    </i>
    <i r="1">
      <x/>
    </i>
    <i r="1" i="1">
      <x v="1"/>
    </i>
    <i r="1" i="2">
      <x v="2"/>
    </i>
    <i r="1" i="3">
      <x v="3"/>
    </i>
    <i>
      <x v="2"/>
    </i>
    <i r="1">
      <x/>
    </i>
    <i r="1" i="1">
      <x v="1"/>
    </i>
    <i r="1" i="2">
      <x v="2"/>
    </i>
    <i r="1" i="3">
      <x v="3"/>
    </i>
    <i>
      <x v="3"/>
    </i>
    <i r="1"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4">
    <dataField name="합계 : 목표량" fld="3" baseField="1" baseItem="0" numFmtId="176"/>
    <dataField name="합계 : 판매량" fld="5" baseField="1" baseItem="0" numFmtId="176"/>
    <dataField name="합계 : 목표액" fld="4" baseField="1" baseItem="0" numFmtId="176"/>
    <dataField name="합계 : 매출액" fld="6" baseField="1" baseItem="0" numFmtId="17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7"/>
  <cols>
    <col min="3" max="3" width="34" bestFit="1" customWidth="1"/>
    <col min="5" max="5" width="12.75" bestFit="1" customWidth="1"/>
  </cols>
  <sheetData>
    <row r="1" spans="1:7">
      <c r="A1" s="1" t="s">
        <v>0</v>
      </c>
    </row>
    <row r="3" spans="1:7">
      <c r="A3" s="1" t="s">
        <v>233</v>
      </c>
      <c r="B3" s="1" t="s">
        <v>234</v>
      </c>
      <c r="C3" s="1" t="s">
        <v>235</v>
      </c>
      <c r="D3" s="1" t="s">
        <v>236</v>
      </c>
      <c r="E3" s="1" t="s">
        <v>237</v>
      </c>
      <c r="F3" s="1" t="s">
        <v>238</v>
      </c>
      <c r="G3" s="1" t="s">
        <v>239</v>
      </c>
    </row>
    <row r="4" spans="1:7">
      <c r="A4" s="1" t="s">
        <v>240</v>
      </c>
      <c r="B4" s="1">
        <v>10010</v>
      </c>
      <c r="C4" s="1" t="s">
        <v>241</v>
      </c>
      <c r="D4" s="1" t="s">
        <v>242</v>
      </c>
      <c r="E4" s="1" t="s">
        <v>243</v>
      </c>
      <c r="F4" s="1">
        <v>40000</v>
      </c>
      <c r="G4" s="1">
        <v>20</v>
      </c>
    </row>
    <row r="5" spans="1:7">
      <c r="A5" s="1" t="s">
        <v>244</v>
      </c>
      <c r="B5" s="1">
        <v>12063</v>
      </c>
      <c r="C5" s="1" t="s">
        <v>245</v>
      </c>
      <c r="D5" s="1" t="s">
        <v>246</v>
      </c>
      <c r="E5" s="1" t="s">
        <v>247</v>
      </c>
      <c r="F5" s="1">
        <v>60000</v>
      </c>
      <c r="G5" s="1">
        <v>15</v>
      </c>
    </row>
    <row r="6" spans="1:7">
      <c r="A6" s="1" t="s">
        <v>248</v>
      </c>
      <c r="B6" s="1">
        <v>15030</v>
      </c>
      <c r="C6" s="1" t="s">
        <v>249</v>
      </c>
      <c r="D6" s="1" t="s">
        <v>250</v>
      </c>
      <c r="E6" s="1" t="s">
        <v>251</v>
      </c>
      <c r="F6" s="1">
        <v>70000</v>
      </c>
      <c r="G6" s="1">
        <v>15</v>
      </c>
    </row>
    <row r="7" spans="1:7">
      <c r="A7" s="1" t="s">
        <v>252</v>
      </c>
      <c r="B7" s="1">
        <v>18901</v>
      </c>
      <c r="C7" s="1" t="s">
        <v>253</v>
      </c>
      <c r="D7" s="1" t="s">
        <v>254</v>
      </c>
      <c r="E7" s="1" t="s">
        <v>255</v>
      </c>
      <c r="F7" s="1">
        <v>90000</v>
      </c>
      <c r="G7" s="1">
        <v>25</v>
      </c>
    </row>
    <row r="8" spans="1:7">
      <c r="A8" s="1" t="s">
        <v>256</v>
      </c>
      <c r="B8" s="1">
        <v>14290</v>
      </c>
      <c r="C8" s="1" t="s">
        <v>257</v>
      </c>
      <c r="D8" s="1" t="s">
        <v>258</v>
      </c>
      <c r="E8" s="1" t="s">
        <v>259</v>
      </c>
      <c r="F8" s="1">
        <v>80000</v>
      </c>
      <c r="G8" s="1">
        <v>20</v>
      </c>
    </row>
    <row r="9" spans="1:7">
      <c r="A9" s="1" t="s">
        <v>260</v>
      </c>
      <c r="B9" s="1">
        <v>20178</v>
      </c>
      <c r="C9" s="1" t="s">
        <v>261</v>
      </c>
      <c r="D9" s="1" t="s">
        <v>262</v>
      </c>
      <c r="E9" s="1" t="s">
        <v>263</v>
      </c>
      <c r="F9" s="1">
        <v>100000</v>
      </c>
      <c r="G9" s="1">
        <v>20</v>
      </c>
    </row>
    <row r="10" spans="1:7">
      <c r="A10" s="1" t="s">
        <v>264</v>
      </c>
      <c r="B10" s="1">
        <v>26981</v>
      </c>
      <c r="C10" s="1" t="s">
        <v>265</v>
      </c>
      <c r="D10" s="1" t="s">
        <v>266</v>
      </c>
      <c r="E10" s="1" t="s">
        <v>267</v>
      </c>
      <c r="F10" s="1">
        <v>100000</v>
      </c>
      <c r="G10" s="1">
        <v>10</v>
      </c>
    </row>
    <row r="11" spans="1:7">
      <c r="A11" s="1" t="s">
        <v>268</v>
      </c>
      <c r="B11" s="1">
        <v>22560</v>
      </c>
      <c r="C11" s="1" t="s">
        <v>269</v>
      </c>
      <c r="D11" s="1" t="s">
        <v>270</v>
      </c>
      <c r="E11" s="1" t="s">
        <v>271</v>
      </c>
      <c r="F11" s="1">
        <v>80000</v>
      </c>
      <c r="G11" s="1">
        <v>15</v>
      </c>
    </row>
    <row r="12" spans="1:7">
      <c r="A12" s="1" t="s">
        <v>272</v>
      </c>
      <c r="B12" s="1">
        <v>27097</v>
      </c>
      <c r="C12" s="1" t="s">
        <v>273</v>
      </c>
      <c r="D12" s="1" t="s">
        <v>274</v>
      </c>
      <c r="E12" s="1" t="s">
        <v>275</v>
      </c>
      <c r="F12" s="1">
        <v>64000</v>
      </c>
      <c r="G12" s="1">
        <v>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workbookViewId="0"/>
  </sheetViews>
  <sheetFormatPr defaultRowHeight="17"/>
  <cols>
    <col min="2" max="2" width="9.4140625" customWidth="1"/>
    <col min="3" max="6" width="9.6640625" customWidth="1"/>
    <col min="7" max="7" width="10.25" bestFit="1" customWidth="1"/>
    <col min="8" max="8" width="11.5" bestFit="1" customWidth="1"/>
  </cols>
  <sheetData>
    <row r="1" spans="2:9" ht="30">
      <c r="B1" s="50" t="s">
        <v>1</v>
      </c>
      <c r="C1" s="51"/>
      <c r="D1" s="51"/>
      <c r="E1" s="51"/>
      <c r="F1" s="51"/>
      <c r="G1" s="51"/>
      <c r="H1" s="51"/>
      <c r="I1" s="2"/>
    </row>
    <row r="2" spans="2:9">
      <c r="B2" s="2"/>
      <c r="C2" s="2"/>
      <c r="D2" s="2"/>
      <c r="E2" s="2"/>
      <c r="F2" s="2"/>
      <c r="G2" s="2"/>
      <c r="H2" s="2" t="s">
        <v>2</v>
      </c>
      <c r="I2" s="2"/>
    </row>
    <row r="3" spans="2:9">
      <c r="B3" s="42" t="s">
        <v>3</v>
      </c>
      <c r="C3" s="42" t="s">
        <v>4</v>
      </c>
      <c r="D3" s="42" t="s">
        <v>276</v>
      </c>
      <c r="E3" s="43" t="s">
        <v>6</v>
      </c>
      <c r="F3" s="43" t="s">
        <v>7</v>
      </c>
      <c r="G3" s="42" t="s">
        <v>8</v>
      </c>
      <c r="H3" s="43" t="s">
        <v>9</v>
      </c>
      <c r="I3" s="2"/>
    </row>
    <row r="4" spans="2:9">
      <c r="B4" s="52" t="s">
        <v>10</v>
      </c>
      <c r="C4" s="43" t="s">
        <v>11</v>
      </c>
      <c r="D4" s="43" t="s">
        <v>12</v>
      </c>
      <c r="E4" s="44">
        <v>786</v>
      </c>
      <c r="F4" s="43">
        <v>25</v>
      </c>
      <c r="G4" s="44">
        <v>19650</v>
      </c>
      <c r="H4" s="45">
        <v>0.23</v>
      </c>
      <c r="I4" s="2"/>
    </row>
    <row r="5" spans="2:9">
      <c r="B5" s="52"/>
      <c r="C5" s="43" t="s">
        <v>13</v>
      </c>
      <c r="D5" s="43" t="s">
        <v>14</v>
      </c>
      <c r="E5" s="44">
        <v>567</v>
      </c>
      <c r="F5" s="43">
        <v>23</v>
      </c>
      <c r="G5" s="44">
        <v>13041</v>
      </c>
      <c r="H5" s="45">
        <v>0.18</v>
      </c>
      <c r="I5" s="2"/>
    </row>
    <row r="6" spans="2:9">
      <c r="B6" s="52"/>
      <c r="C6" s="43" t="s">
        <v>15</v>
      </c>
      <c r="D6" s="43" t="s">
        <v>16</v>
      </c>
      <c r="E6" s="44">
        <v>453</v>
      </c>
      <c r="F6" s="43">
        <v>34</v>
      </c>
      <c r="G6" s="44">
        <v>15402</v>
      </c>
      <c r="H6" s="45">
        <v>0.21</v>
      </c>
      <c r="I6" s="2"/>
    </row>
    <row r="7" spans="2:9">
      <c r="B7" s="52" t="s">
        <v>17</v>
      </c>
      <c r="C7" s="43" t="s">
        <v>18</v>
      </c>
      <c r="D7" s="43" t="s">
        <v>12</v>
      </c>
      <c r="E7" s="44">
        <v>786</v>
      </c>
      <c r="F7" s="43">
        <v>45</v>
      </c>
      <c r="G7" s="44">
        <v>35370</v>
      </c>
      <c r="H7" s="45">
        <v>0.23</v>
      </c>
      <c r="I7" s="2"/>
    </row>
    <row r="8" spans="2:9">
      <c r="B8" s="52"/>
      <c r="C8" s="43" t="s">
        <v>13</v>
      </c>
      <c r="D8" s="43" t="s">
        <v>14</v>
      </c>
      <c r="E8" s="44">
        <v>567</v>
      </c>
      <c r="F8" s="43">
        <v>34</v>
      </c>
      <c r="G8" s="44">
        <v>19278</v>
      </c>
      <c r="H8" s="45">
        <v>0.18</v>
      </c>
      <c r="I8" s="2"/>
    </row>
    <row r="9" spans="2:9">
      <c r="B9" s="52"/>
      <c r="C9" s="43" t="s">
        <v>19</v>
      </c>
      <c r="D9" s="43" t="s">
        <v>16</v>
      </c>
      <c r="E9" s="44">
        <v>453</v>
      </c>
      <c r="F9" s="43">
        <v>43</v>
      </c>
      <c r="G9" s="44">
        <v>19479</v>
      </c>
      <c r="H9" s="45">
        <v>0.21</v>
      </c>
      <c r="I9" s="2"/>
    </row>
    <row r="10" spans="2:9">
      <c r="B10" s="52" t="s">
        <v>20</v>
      </c>
      <c r="C10" s="43" t="s">
        <v>18</v>
      </c>
      <c r="D10" s="43" t="s">
        <v>12</v>
      </c>
      <c r="E10" s="44">
        <v>786</v>
      </c>
      <c r="F10" s="43">
        <v>34</v>
      </c>
      <c r="G10" s="44">
        <v>26724</v>
      </c>
      <c r="H10" s="45">
        <v>0.23</v>
      </c>
      <c r="I10" s="2"/>
    </row>
    <row r="11" spans="2:9">
      <c r="B11" s="52"/>
      <c r="C11" s="43" t="s">
        <v>21</v>
      </c>
      <c r="D11" s="43" t="s">
        <v>22</v>
      </c>
      <c r="E11" s="44">
        <v>567</v>
      </c>
      <c r="F11" s="43">
        <v>23</v>
      </c>
      <c r="G11" s="44">
        <v>13041</v>
      </c>
      <c r="H11" s="45">
        <v>0.18</v>
      </c>
      <c r="I11" s="2"/>
    </row>
    <row r="12" spans="2:9">
      <c r="B12" s="52"/>
      <c r="C12" s="43" t="s">
        <v>19</v>
      </c>
      <c r="D12" s="43" t="s">
        <v>16</v>
      </c>
      <c r="E12" s="44">
        <v>453</v>
      </c>
      <c r="F12" s="43">
        <v>36</v>
      </c>
      <c r="G12" s="44">
        <v>16308</v>
      </c>
      <c r="H12" s="45">
        <v>0.21</v>
      </c>
      <c r="I12" s="2"/>
    </row>
    <row r="13" spans="2:9">
      <c r="B13" s="2"/>
      <c r="C13" s="2"/>
      <c r="D13" s="2"/>
      <c r="E13" s="2"/>
      <c r="F13" s="2"/>
      <c r="G13" s="2"/>
      <c r="H13" s="2"/>
      <c r="I13" s="2"/>
    </row>
  </sheetData>
  <mergeCells count="4">
    <mergeCell ref="B1:H1"/>
    <mergeCell ref="B10:B12"/>
    <mergeCell ref="B7:B9"/>
    <mergeCell ref="B4:B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15" workbookViewId="0"/>
  </sheetViews>
  <sheetFormatPr defaultRowHeight="17"/>
  <cols>
    <col min="1" max="3" width="9.6640625" customWidth="1"/>
    <col min="4" max="8" width="12.08203125" customWidth="1"/>
  </cols>
  <sheetData>
    <row r="1" spans="1:8" ht="25.5">
      <c r="A1" s="53" t="s">
        <v>23</v>
      </c>
      <c r="B1" s="53"/>
      <c r="C1" s="53"/>
      <c r="D1" s="53"/>
      <c r="E1" s="53"/>
      <c r="F1" s="53"/>
      <c r="G1" s="53"/>
      <c r="H1" s="53"/>
    </row>
    <row r="2" spans="1:8">
      <c r="A2" s="3"/>
      <c r="B2" s="3"/>
      <c r="C2" s="3"/>
      <c r="D2" s="3"/>
      <c r="E2" s="3"/>
      <c r="F2" s="3"/>
      <c r="G2" s="3"/>
      <c r="H2" s="3"/>
    </row>
    <row r="3" spans="1:8">
      <c r="A3" s="4" t="s">
        <v>24</v>
      </c>
      <c r="B3" s="4" t="s">
        <v>25</v>
      </c>
      <c r="C3" s="4" t="s">
        <v>26</v>
      </c>
      <c r="D3" s="4" t="s">
        <v>27</v>
      </c>
      <c r="E3" s="4" t="s">
        <v>28</v>
      </c>
      <c r="F3" s="4" t="s">
        <v>29</v>
      </c>
      <c r="G3" s="4" t="s">
        <v>30</v>
      </c>
      <c r="H3" s="4" t="s">
        <v>31</v>
      </c>
    </row>
    <row r="4" spans="1:8">
      <c r="A4" s="4" t="s">
        <v>32</v>
      </c>
      <c r="B4" s="4" t="s">
        <v>33</v>
      </c>
      <c r="C4" s="4" t="s">
        <v>34</v>
      </c>
      <c r="D4" s="5">
        <v>1700000</v>
      </c>
      <c r="E4" s="5">
        <v>125000</v>
      </c>
      <c r="F4" s="5">
        <v>900000</v>
      </c>
      <c r="G4" s="5">
        <v>155750</v>
      </c>
      <c r="H4" s="6">
        <f>D4+E4+F4-G4</f>
        <v>2569250</v>
      </c>
    </row>
    <row r="5" spans="1:8">
      <c r="A5" s="4" t="s">
        <v>35</v>
      </c>
      <c r="B5" s="4" t="s">
        <v>36</v>
      </c>
      <c r="C5" s="4" t="s">
        <v>37</v>
      </c>
      <c r="D5" s="5">
        <v>1750000</v>
      </c>
      <c r="E5" s="5">
        <v>125000</v>
      </c>
      <c r="F5" s="5">
        <v>937500</v>
      </c>
      <c r="G5" s="5">
        <v>161875</v>
      </c>
      <c r="H5" s="6">
        <f t="shared" ref="H5:H14" si="0">D5+E5+F5-G5</f>
        <v>2650625</v>
      </c>
    </row>
    <row r="6" spans="1:8">
      <c r="A6" s="4" t="s">
        <v>38</v>
      </c>
      <c r="B6" s="4" t="s">
        <v>39</v>
      </c>
      <c r="C6" s="4" t="s">
        <v>34</v>
      </c>
      <c r="D6" s="5">
        <v>1735000</v>
      </c>
      <c r="E6" s="5">
        <v>103000</v>
      </c>
      <c r="F6" s="5">
        <v>926250</v>
      </c>
      <c r="G6" s="5">
        <v>158497.5</v>
      </c>
      <c r="H6" s="6">
        <f t="shared" si="0"/>
        <v>2605752.5</v>
      </c>
    </row>
    <row r="7" spans="1:8">
      <c r="A7" s="4" t="s">
        <v>40</v>
      </c>
      <c r="B7" s="4" t="s">
        <v>41</v>
      </c>
      <c r="C7" s="4" t="s">
        <v>37</v>
      </c>
      <c r="D7" s="5">
        <v>1700000</v>
      </c>
      <c r="E7" s="5">
        <v>98000</v>
      </c>
      <c r="F7" s="5">
        <v>900000</v>
      </c>
      <c r="G7" s="5">
        <v>153860</v>
      </c>
      <c r="H7" s="6">
        <f t="shared" si="0"/>
        <v>2544140</v>
      </c>
    </row>
    <row r="8" spans="1:8">
      <c r="A8" s="4" t="s">
        <v>42</v>
      </c>
      <c r="B8" s="4" t="s">
        <v>43</v>
      </c>
      <c r="C8" s="4" t="s">
        <v>44</v>
      </c>
      <c r="D8" s="5">
        <v>1400000</v>
      </c>
      <c r="E8" s="5">
        <v>156000</v>
      </c>
      <c r="F8" s="5">
        <v>675000</v>
      </c>
      <c r="G8" s="5">
        <v>121170</v>
      </c>
      <c r="H8" s="6">
        <f t="shared" si="0"/>
        <v>2109830</v>
      </c>
    </row>
    <row r="9" spans="1:8">
      <c r="A9" s="4" t="s">
        <v>45</v>
      </c>
      <c r="B9" s="4" t="s">
        <v>46</v>
      </c>
      <c r="C9" s="4" t="s">
        <v>34</v>
      </c>
      <c r="D9" s="5">
        <v>1950000</v>
      </c>
      <c r="E9" s="5">
        <v>145000</v>
      </c>
      <c r="F9" s="5">
        <v>1087500</v>
      </c>
      <c r="G9" s="5">
        <v>187775</v>
      </c>
      <c r="H9" s="6">
        <f t="shared" si="0"/>
        <v>2994725</v>
      </c>
    </row>
    <row r="10" spans="1:8">
      <c r="A10" s="4" t="s">
        <v>32</v>
      </c>
      <c r="B10" s="4" t="s">
        <v>47</v>
      </c>
      <c r="C10" s="4" t="s">
        <v>44</v>
      </c>
      <c r="D10" s="5">
        <v>1850000</v>
      </c>
      <c r="E10" s="5">
        <v>136000</v>
      </c>
      <c r="F10" s="5">
        <v>1012500</v>
      </c>
      <c r="G10" s="5">
        <v>174895</v>
      </c>
      <c r="H10" s="6">
        <f t="shared" si="0"/>
        <v>2823605</v>
      </c>
    </row>
    <row r="11" spans="1:8">
      <c r="A11" s="4" t="s">
        <v>48</v>
      </c>
      <c r="B11" s="4" t="s">
        <v>49</v>
      </c>
      <c r="C11" s="4" t="s">
        <v>44</v>
      </c>
      <c r="D11" s="5">
        <v>1650000</v>
      </c>
      <c r="E11" s="5">
        <v>124000</v>
      </c>
      <c r="F11" s="5">
        <v>862500</v>
      </c>
      <c r="G11" s="5">
        <v>149555</v>
      </c>
      <c r="H11" s="6">
        <f t="shared" si="0"/>
        <v>2486945</v>
      </c>
    </row>
    <row r="12" spans="1:8">
      <c r="A12" s="4" t="s">
        <v>48</v>
      </c>
      <c r="B12" s="4" t="s">
        <v>50</v>
      </c>
      <c r="C12" s="4" t="s">
        <v>34</v>
      </c>
      <c r="D12" s="5">
        <v>1350000</v>
      </c>
      <c r="E12" s="5">
        <v>115000</v>
      </c>
      <c r="F12" s="5">
        <v>637500</v>
      </c>
      <c r="G12" s="5">
        <v>112175</v>
      </c>
      <c r="H12" s="6">
        <f t="shared" si="0"/>
        <v>1990325</v>
      </c>
    </row>
    <row r="13" spans="1:8">
      <c r="A13" s="4" t="s">
        <v>51</v>
      </c>
      <c r="B13" s="4" t="s">
        <v>52</v>
      </c>
      <c r="C13" s="4" t="s">
        <v>44</v>
      </c>
      <c r="D13" s="5">
        <v>1950000</v>
      </c>
      <c r="E13" s="5">
        <v>116000</v>
      </c>
      <c r="F13" s="5">
        <v>1087500</v>
      </c>
      <c r="G13" s="5">
        <v>185745</v>
      </c>
      <c r="H13" s="6">
        <f t="shared" si="0"/>
        <v>2967755</v>
      </c>
    </row>
    <row r="14" spans="1:8">
      <c r="A14" s="4" t="s">
        <v>48</v>
      </c>
      <c r="B14" s="4" t="s">
        <v>53</v>
      </c>
      <c r="C14" s="4" t="s">
        <v>37</v>
      </c>
      <c r="D14" s="5">
        <v>1900000</v>
      </c>
      <c r="E14" s="5">
        <v>118000</v>
      </c>
      <c r="F14" s="5">
        <v>1050000</v>
      </c>
      <c r="G14" s="5">
        <v>179760</v>
      </c>
      <c r="H14" s="6">
        <f t="shared" si="0"/>
        <v>2888240</v>
      </c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4" t="s">
        <v>24</v>
      </c>
      <c r="B16" s="4" t="s">
        <v>26</v>
      </c>
    </row>
    <row r="17" spans="1:8">
      <c r="A17" s="4" t="s">
        <v>32</v>
      </c>
    </row>
    <row r="18" spans="1:8">
      <c r="B18" s="4" t="s">
        <v>34</v>
      </c>
    </row>
    <row r="20" spans="1:8">
      <c r="A20" s="4" t="s">
        <v>24</v>
      </c>
      <c r="B20" s="4" t="s">
        <v>25</v>
      </c>
      <c r="C20" s="4" t="s">
        <v>26</v>
      </c>
      <c r="D20" s="4" t="s">
        <v>27</v>
      </c>
      <c r="E20" s="4" t="s">
        <v>28</v>
      </c>
      <c r="F20" s="4" t="s">
        <v>29</v>
      </c>
      <c r="G20" s="4" t="s">
        <v>30</v>
      </c>
      <c r="H20" s="4" t="s">
        <v>31</v>
      </c>
    </row>
    <row r="21" spans="1:8">
      <c r="A21" s="4" t="s">
        <v>32</v>
      </c>
      <c r="B21" s="4" t="s">
        <v>33</v>
      </c>
      <c r="C21" s="4" t="s">
        <v>34</v>
      </c>
      <c r="D21" s="5">
        <v>1700000</v>
      </c>
      <c r="E21" s="5">
        <v>125000</v>
      </c>
      <c r="F21" s="5">
        <v>900000</v>
      </c>
      <c r="G21" s="5">
        <v>155750</v>
      </c>
      <c r="H21" s="6">
        <v>2569250</v>
      </c>
    </row>
    <row r="22" spans="1:8">
      <c r="A22" s="4" t="s">
        <v>38</v>
      </c>
      <c r="B22" s="4" t="s">
        <v>39</v>
      </c>
      <c r="C22" s="4" t="s">
        <v>34</v>
      </c>
      <c r="D22" s="5">
        <v>1735000</v>
      </c>
      <c r="E22" s="5">
        <v>103000</v>
      </c>
      <c r="F22" s="5">
        <v>926250</v>
      </c>
      <c r="G22" s="5">
        <v>158497.5</v>
      </c>
      <c r="H22" s="6">
        <v>2605752.5</v>
      </c>
    </row>
    <row r="23" spans="1:8">
      <c r="A23" s="4" t="s">
        <v>40</v>
      </c>
      <c r="B23" s="4" t="s">
        <v>41</v>
      </c>
      <c r="C23" s="4" t="s">
        <v>37</v>
      </c>
      <c r="D23" s="5">
        <v>1700000</v>
      </c>
      <c r="E23" s="5">
        <v>98000</v>
      </c>
      <c r="F23" s="5">
        <v>900000</v>
      </c>
      <c r="G23" s="5">
        <v>153860</v>
      </c>
      <c r="H23" s="6">
        <v>2544140</v>
      </c>
    </row>
    <row r="24" spans="1:8">
      <c r="A24" s="4" t="s">
        <v>35</v>
      </c>
      <c r="B24" s="4" t="s">
        <v>46</v>
      </c>
      <c r="C24" s="4" t="s">
        <v>34</v>
      </c>
      <c r="D24" s="5">
        <v>1950000</v>
      </c>
      <c r="E24" s="5">
        <v>145000</v>
      </c>
      <c r="F24" s="5">
        <v>1087500</v>
      </c>
      <c r="G24" s="5">
        <v>187775</v>
      </c>
      <c r="H24" s="6">
        <v>2994725</v>
      </c>
    </row>
    <row r="25" spans="1:8">
      <c r="A25" s="4" t="s">
        <v>32</v>
      </c>
      <c r="B25" s="4" t="s">
        <v>47</v>
      </c>
      <c r="C25" s="4" t="s">
        <v>44</v>
      </c>
      <c r="D25" s="5">
        <v>1850000</v>
      </c>
      <c r="E25" s="5">
        <v>136000</v>
      </c>
      <c r="F25" s="5">
        <v>1012500</v>
      </c>
      <c r="G25" s="5">
        <v>174895</v>
      </c>
      <c r="H25" s="6">
        <v>2823605</v>
      </c>
    </row>
    <row r="26" spans="1:8">
      <c r="A26" s="4" t="s">
        <v>48</v>
      </c>
      <c r="B26" s="4" t="s">
        <v>50</v>
      </c>
      <c r="C26" s="4" t="s">
        <v>34</v>
      </c>
      <c r="D26" s="5">
        <v>1350000</v>
      </c>
      <c r="E26" s="5">
        <v>115000</v>
      </c>
      <c r="F26" s="5">
        <v>637500</v>
      </c>
      <c r="G26" s="5">
        <v>112175</v>
      </c>
      <c r="H26" s="6">
        <v>1990325</v>
      </c>
    </row>
    <row r="45" spans="16:16">
      <c r="P45" s="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/>
  </sheetViews>
  <sheetFormatPr defaultRowHeight="17"/>
  <cols>
    <col min="1" max="1" width="9.33203125" customWidth="1"/>
    <col min="2" max="2" width="9.4140625" customWidth="1"/>
    <col min="3" max="3" width="10.75" customWidth="1"/>
    <col min="4" max="4" width="11.6640625" customWidth="1"/>
    <col min="9" max="9" width="12.4140625" customWidth="1"/>
    <col min="10" max="10" width="13.08203125" bestFit="1" customWidth="1"/>
  </cols>
  <sheetData>
    <row r="1" spans="1:13">
      <c r="A1" s="8" t="s">
        <v>54</v>
      </c>
      <c r="B1" s="9" t="s">
        <v>55</v>
      </c>
      <c r="C1" s="3"/>
      <c r="D1" s="3"/>
      <c r="E1" s="10"/>
      <c r="F1" s="7" t="s">
        <v>56</v>
      </c>
      <c r="G1" s="11" t="s">
        <v>57</v>
      </c>
      <c r="H1" s="7"/>
      <c r="I1" s="7"/>
      <c r="J1" s="7"/>
      <c r="K1" s="10"/>
      <c r="L1" s="10"/>
      <c r="M1" s="10"/>
    </row>
    <row r="2" spans="1:13">
      <c r="A2" s="4" t="s">
        <v>58</v>
      </c>
      <c r="B2" s="4" t="s">
        <v>59</v>
      </c>
      <c r="C2" s="4" t="s">
        <v>60</v>
      </c>
      <c r="D2" s="22" t="s">
        <v>61</v>
      </c>
      <c r="E2" s="10"/>
      <c r="F2" s="12" t="s">
        <v>62</v>
      </c>
      <c r="G2" s="12" t="s">
        <v>63</v>
      </c>
      <c r="H2" s="12" t="s">
        <v>64</v>
      </c>
      <c r="I2" s="23" t="s">
        <v>65</v>
      </c>
      <c r="J2" s="7"/>
      <c r="K2" s="10"/>
      <c r="L2" s="10"/>
      <c r="M2" s="10"/>
    </row>
    <row r="3" spans="1:13">
      <c r="A3" s="4" t="s">
        <v>66</v>
      </c>
      <c r="B3" s="4" t="s">
        <v>67</v>
      </c>
      <c r="C3" s="4">
        <v>89.5</v>
      </c>
      <c r="D3" s="4" t="str">
        <f>LARGE(C3:C10,3)&amp;"점"</f>
        <v>90.5점</v>
      </c>
      <c r="E3" s="10"/>
      <c r="F3" s="12" t="s">
        <v>68</v>
      </c>
      <c r="G3" s="12" t="s">
        <v>69</v>
      </c>
      <c r="H3" s="12">
        <v>5</v>
      </c>
      <c r="I3" s="13">
        <f>H3*HLOOKUP(MID(F3,3,1),$F$10:$J$11,2,FALSE)</f>
        <v>1170500</v>
      </c>
      <c r="J3" s="7"/>
      <c r="K3" s="10"/>
      <c r="L3" s="10"/>
      <c r="M3" s="10"/>
    </row>
    <row r="4" spans="1:13">
      <c r="A4" s="4" t="s">
        <v>70</v>
      </c>
      <c r="B4" s="4" t="s">
        <v>71</v>
      </c>
      <c r="C4" s="4">
        <v>91.6</v>
      </c>
      <c r="D4" s="3"/>
      <c r="E4" s="10"/>
      <c r="F4" s="12" t="s">
        <v>72</v>
      </c>
      <c r="G4" s="12" t="s">
        <v>73</v>
      </c>
      <c r="H4" s="12">
        <v>35</v>
      </c>
      <c r="I4" s="13">
        <f t="shared" ref="I4:I7" si="0">H4*HLOOKUP(MID(F4,3,1),$F$10:$J$11,2,FALSE)</f>
        <v>343000</v>
      </c>
      <c r="J4" s="7"/>
      <c r="K4" s="10"/>
      <c r="L4" s="10"/>
      <c r="M4" s="10"/>
    </row>
    <row r="5" spans="1:13">
      <c r="A5" s="4" t="s">
        <v>74</v>
      </c>
      <c r="B5" s="4" t="s">
        <v>71</v>
      </c>
      <c r="C5" s="4">
        <v>85.4</v>
      </c>
      <c r="D5" s="10"/>
      <c r="E5" s="10"/>
      <c r="F5" s="12" t="s">
        <v>75</v>
      </c>
      <c r="G5" s="12" t="s">
        <v>76</v>
      </c>
      <c r="H5" s="12">
        <v>120</v>
      </c>
      <c r="I5" s="13">
        <f t="shared" si="0"/>
        <v>80400</v>
      </c>
      <c r="J5" s="7"/>
      <c r="K5" s="10"/>
      <c r="L5" s="10"/>
      <c r="M5" s="10"/>
    </row>
    <row r="6" spans="1:13">
      <c r="A6" s="4" t="s">
        <v>77</v>
      </c>
      <c r="B6" s="4" t="s">
        <v>78</v>
      </c>
      <c r="C6" s="4">
        <v>90.5</v>
      </c>
      <c r="D6" s="10"/>
      <c r="E6" s="10"/>
      <c r="F6" s="12" t="s">
        <v>79</v>
      </c>
      <c r="G6" s="12" t="s">
        <v>80</v>
      </c>
      <c r="H6" s="12">
        <v>12</v>
      </c>
      <c r="I6" s="13">
        <f t="shared" si="0"/>
        <v>780000</v>
      </c>
      <c r="J6" s="7"/>
      <c r="K6" s="10"/>
      <c r="L6" s="10"/>
      <c r="M6" s="10"/>
    </row>
    <row r="7" spans="1:13">
      <c r="A7" s="4" t="s">
        <v>81</v>
      </c>
      <c r="B7" s="4" t="s">
        <v>82</v>
      </c>
      <c r="C7" s="4">
        <v>93.6</v>
      </c>
      <c r="D7" s="3"/>
      <c r="E7" s="10"/>
      <c r="F7" s="12" t="s">
        <v>83</v>
      </c>
      <c r="G7" s="12" t="s">
        <v>84</v>
      </c>
      <c r="H7" s="12">
        <v>18</v>
      </c>
      <c r="I7" s="13">
        <f t="shared" si="0"/>
        <v>810000</v>
      </c>
      <c r="J7" s="7"/>
      <c r="K7" s="10"/>
      <c r="L7" s="10"/>
      <c r="M7" s="10"/>
    </row>
    <row r="8" spans="1:13">
      <c r="A8" s="4" t="s">
        <v>85</v>
      </c>
      <c r="B8" s="4" t="s">
        <v>71</v>
      </c>
      <c r="C8" s="4">
        <v>83.4</v>
      </c>
      <c r="D8" s="3"/>
      <c r="E8" s="10"/>
      <c r="F8" s="7"/>
      <c r="G8" s="7"/>
      <c r="H8" s="7"/>
      <c r="I8" s="7"/>
      <c r="J8" s="7"/>
      <c r="K8" s="10"/>
      <c r="L8" s="10"/>
      <c r="M8" s="10"/>
    </row>
    <row r="9" spans="1:13">
      <c r="A9" s="4" t="s">
        <v>86</v>
      </c>
      <c r="B9" s="4" t="s">
        <v>78</v>
      </c>
      <c r="C9" s="4">
        <v>78.5</v>
      </c>
      <c r="D9" s="3"/>
      <c r="E9" s="10"/>
      <c r="F9" s="54" t="s">
        <v>87</v>
      </c>
      <c r="G9" s="54"/>
      <c r="H9" s="54"/>
      <c r="I9" s="54"/>
      <c r="J9" s="54"/>
      <c r="K9" s="10"/>
      <c r="L9" s="10"/>
      <c r="M9" s="10"/>
    </row>
    <row r="10" spans="1:13">
      <c r="A10" s="4" t="s">
        <v>88</v>
      </c>
      <c r="B10" s="4" t="s">
        <v>89</v>
      </c>
      <c r="C10" s="4">
        <v>81.7</v>
      </c>
      <c r="D10" s="3"/>
      <c r="E10" s="10"/>
      <c r="F10" s="14" t="s">
        <v>90</v>
      </c>
      <c r="G10" s="14" t="s">
        <v>91</v>
      </c>
      <c r="H10" s="12" t="s">
        <v>92</v>
      </c>
      <c r="I10" s="12" t="s">
        <v>93</v>
      </c>
      <c r="J10" s="12" t="s">
        <v>94</v>
      </c>
      <c r="K10" s="10"/>
      <c r="L10" s="10"/>
      <c r="M10" s="10"/>
    </row>
    <row r="11" spans="1:13">
      <c r="A11" s="10"/>
      <c r="B11" s="10"/>
      <c r="C11" s="10"/>
      <c r="D11" s="10"/>
      <c r="E11" s="10"/>
      <c r="F11" s="13">
        <v>234100</v>
      </c>
      <c r="G11" s="13">
        <v>9800</v>
      </c>
      <c r="H11" s="13">
        <v>670</v>
      </c>
      <c r="I11" s="13">
        <v>65000</v>
      </c>
      <c r="J11" s="13">
        <v>45000</v>
      </c>
      <c r="K11" s="10"/>
      <c r="L11" s="10"/>
      <c r="M11" s="10"/>
    </row>
    <row r="12" spans="1:13">
      <c r="A12" s="15" t="s">
        <v>95</v>
      </c>
      <c r="B12" s="16" t="s">
        <v>96</v>
      </c>
      <c r="C12" s="3"/>
      <c r="D12" s="3"/>
      <c r="E12" s="10"/>
      <c r="F12" s="10"/>
      <c r="G12" s="10"/>
      <c r="H12" s="10"/>
      <c r="I12" s="10"/>
      <c r="J12" s="10"/>
      <c r="K12" s="10"/>
      <c r="L12" s="10"/>
      <c r="M12" s="10"/>
    </row>
    <row r="13" spans="1:13">
      <c r="A13" s="4" t="s">
        <v>97</v>
      </c>
      <c r="B13" s="4" t="s">
        <v>98</v>
      </c>
      <c r="C13" s="4" t="s">
        <v>99</v>
      </c>
      <c r="D13" s="4" t="s">
        <v>100</v>
      </c>
      <c r="E13" s="10"/>
      <c r="F13" s="7" t="s">
        <v>101</v>
      </c>
      <c r="G13" s="11" t="s">
        <v>102</v>
      </c>
      <c r="H13" s="7"/>
      <c r="I13" s="7"/>
      <c r="J13" s="7"/>
      <c r="K13" s="10"/>
      <c r="L13" s="10"/>
      <c r="M13" s="10"/>
    </row>
    <row r="14" spans="1:13">
      <c r="A14" s="4" t="s">
        <v>103</v>
      </c>
      <c r="B14" s="4" t="s">
        <v>104</v>
      </c>
      <c r="C14" s="5">
        <v>678</v>
      </c>
      <c r="D14" s="5">
        <v>135600</v>
      </c>
      <c r="E14" s="10"/>
      <c r="F14" s="12" t="s">
        <v>105</v>
      </c>
      <c r="G14" s="12" t="s">
        <v>106</v>
      </c>
      <c r="H14" s="12" t="s">
        <v>107</v>
      </c>
      <c r="I14" s="12" t="s">
        <v>108</v>
      </c>
      <c r="J14" s="23" t="s">
        <v>109</v>
      </c>
      <c r="K14" s="10"/>
      <c r="L14" s="10"/>
      <c r="M14" s="10"/>
    </row>
    <row r="15" spans="1:13">
      <c r="A15" s="4" t="s">
        <v>110</v>
      </c>
      <c r="B15" s="4" t="s">
        <v>111</v>
      </c>
      <c r="C15" s="5">
        <v>534</v>
      </c>
      <c r="D15" s="5">
        <v>106800</v>
      </c>
      <c r="E15" s="10"/>
      <c r="F15" s="12" t="s">
        <v>112</v>
      </c>
      <c r="G15" s="17">
        <v>78.45</v>
      </c>
      <c r="H15" s="17">
        <v>45.78</v>
      </c>
      <c r="I15" s="17">
        <v>87.23</v>
      </c>
      <c r="J15" s="12" t="str">
        <f>IF(STDEV(G15:I15)&gt;=STDEV($G$15:$I$21),"평균점수 이상","")</f>
        <v>평균점수 이상</v>
      </c>
      <c r="K15" s="10"/>
      <c r="L15" s="10"/>
      <c r="M15" s="10"/>
    </row>
    <row r="16" spans="1:13">
      <c r="A16" s="4" t="s">
        <v>113</v>
      </c>
      <c r="B16" s="4" t="s">
        <v>114</v>
      </c>
      <c r="C16" s="5">
        <v>1234</v>
      </c>
      <c r="D16" s="5">
        <v>246800</v>
      </c>
      <c r="E16" s="10"/>
      <c r="F16" s="12" t="s">
        <v>115</v>
      </c>
      <c r="G16" s="17">
        <v>88.79</v>
      </c>
      <c r="H16" s="17">
        <v>87.34</v>
      </c>
      <c r="I16" s="17">
        <v>90.45</v>
      </c>
      <c r="J16" s="12" t="str">
        <f t="shared" ref="J16:J21" si="1">IF(STDEV(G16:I16)&gt;=STDEV($G$15:$I$21),"평균점수 이상","")</f>
        <v/>
      </c>
      <c r="K16" s="10"/>
      <c r="L16" s="10"/>
      <c r="M16" s="10"/>
    </row>
    <row r="17" spans="1:13">
      <c r="A17" s="4" t="s">
        <v>116</v>
      </c>
      <c r="B17" s="4" t="s">
        <v>114</v>
      </c>
      <c r="C17" s="5">
        <v>1090</v>
      </c>
      <c r="D17" s="5">
        <v>218000</v>
      </c>
      <c r="E17" s="10"/>
      <c r="F17" s="12" t="s">
        <v>117</v>
      </c>
      <c r="G17" s="17">
        <v>92.45</v>
      </c>
      <c r="H17" s="17">
        <v>80.23</v>
      </c>
      <c r="I17" s="17">
        <v>78.23</v>
      </c>
      <c r="J17" s="12" t="str">
        <f t="shared" si="1"/>
        <v/>
      </c>
      <c r="K17" s="10"/>
      <c r="L17" s="10"/>
      <c r="M17" s="10"/>
    </row>
    <row r="18" spans="1:13">
      <c r="A18" s="4" t="s">
        <v>118</v>
      </c>
      <c r="B18" s="4" t="s">
        <v>111</v>
      </c>
      <c r="C18" s="5">
        <v>689</v>
      </c>
      <c r="D18" s="5">
        <v>137800</v>
      </c>
      <c r="E18" s="10"/>
      <c r="F18" s="12" t="s">
        <v>119</v>
      </c>
      <c r="G18" s="17">
        <v>88.45</v>
      </c>
      <c r="H18" s="17">
        <v>77.540000000000006</v>
      </c>
      <c r="I18" s="17">
        <v>98.56</v>
      </c>
      <c r="J18" s="12" t="str">
        <f t="shared" si="1"/>
        <v/>
      </c>
      <c r="K18" s="10"/>
      <c r="L18" s="10"/>
      <c r="M18" s="10"/>
    </row>
    <row r="19" spans="1:13">
      <c r="A19" s="4" t="s">
        <v>120</v>
      </c>
      <c r="B19" s="4" t="s">
        <v>104</v>
      </c>
      <c r="C19" s="5">
        <v>532</v>
      </c>
      <c r="D19" s="5">
        <v>106400</v>
      </c>
      <c r="E19" s="10"/>
      <c r="F19" s="12" t="s">
        <v>121</v>
      </c>
      <c r="G19" s="17">
        <v>88.66</v>
      </c>
      <c r="H19" s="17">
        <v>89.12</v>
      </c>
      <c r="I19" s="17">
        <v>89.54</v>
      </c>
      <c r="J19" s="12" t="str">
        <f t="shared" si="1"/>
        <v/>
      </c>
      <c r="K19" s="10"/>
      <c r="L19" s="10"/>
      <c r="M19" s="10"/>
    </row>
    <row r="20" spans="1:13">
      <c r="A20" s="4" t="s">
        <v>122</v>
      </c>
      <c r="B20" s="4" t="s">
        <v>111</v>
      </c>
      <c r="C20" s="5">
        <v>966</v>
      </c>
      <c r="D20" s="5">
        <v>193200</v>
      </c>
      <c r="E20" s="10"/>
      <c r="F20" s="12" t="s">
        <v>123</v>
      </c>
      <c r="G20" s="17">
        <v>90</v>
      </c>
      <c r="H20" s="17">
        <v>90.23</v>
      </c>
      <c r="I20" s="17">
        <v>77.45</v>
      </c>
      <c r="J20" s="12" t="str">
        <f t="shared" si="1"/>
        <v/>
      </c>
      <c r="K20" s="10"/>
      <c r="L20" s="10"/>
      <c r="M20" s="10"/>
    </row>
    <row r="21" spans="1:13">
      <c r="A21" s="4" t="s">
        <v>124</v>
      </c>
      <c r="B21" s="4" t="s">
        <v>114</v>
      </c>
      <c r="C21" s="5">
        <v>1345</v>
      </c>
      <c r="D21" s="5">
        <v>269000</v>
      </c>
      <c r="E21" s="10"/>
      <c r="F21" s="12" t="s">
        <v>125</v>
      </c>
      <c r="G21" s="17">
        <v>48.54</v>
      </c>
      <c r="H21" s="17">
        <v>94.35</v>
      </c>
      <c r="I21" s="17">
        <v>67.790000000000006</v>
      </c>
      <c r="J21" s="12" t="str">
        <f t="shared" si="1"/>
        <v>평균점수 이상</v>
      </c>
      <c r="K21" s="10"/>
      <c r="L21" s="10"/>
      <c r="M21" s="10"/>
    </row>
    <row r="22" spans="1:13">
      <c r="A22" s="4" t="s">
        <v>126</v>
      </c>
      <c r="B22" s="4" t="s">
        <v>104</v>
      </c>
      <c r="C22" s="5">
        <v>775</v>
      </c>
      <c r="D22" s="5">
        <v>155000</v>
      </c>
      <c r="E22" s="10"/>
      <c r="F22" s="10"/>
      <c r="G22" s="10"/>
      <c r="H22" s="10"/>
      <c r="I22" s="10"/>
      <c r="J22" s="10"/>
      <c r="K22" s="10"/>
      <c r="L22" s="10"/>
      <c r="M22" s="10"/>
    </row>
    <row r="23" spans="1:13">
      <c r="A23" s="18"/>
      <c r="B23" s="18"/>
      <c r="C23" s="19"/>
      <c r="D23" s="19"/>
      <c r="E23" s="10"/>
      <c r="F23" s="10"/>
      <c r="G23" s="10"/>
      <c r="H23" s="10"/>
      <c r="I23" s="10"/>
      <c r="J23" s="10"/>
      <c r="K23" s="10"/>
      <c r="L23" s="10"/>
      <c r="M23" s="10"/>
    </row>
    <row r="24" spans="1:13">
      <c r="A24" s="18"/>
      <c r="B24" s="4" t="s">
        <v>98</v>
      </c>
      <c r="C24" s="55" t="s">
        <v>127</v>
      </c>
      <c r="D24" s="55"/>
      <c r="E24" s="10"/>
      <c r="F24" s="10"/>
      <c r="G24" s="10"/>
      <c r="H24" s="10"/>
      <c r="I24" s="10"/>
      <c r="J24" s="10"/>
      <c r="K24" s="10"/>
      <c r="L24" s="10"/>
      <c r="M24" s="10"/>
    </row>
    <row r="25" spans="1:13">
      <c r="A25" s="18"/>
      <c r="B25" s="4" t="s">
        <v>104</v>
      </c>
      <c r="C25" s="56">
        <f>ROUNDUP(DAVERAGE(A13:D22,D13,B24:B25),-3)</f>
        <v>133000</v>
      </c>
      <c r="D25" s="57"/>
      <c r="E25" s="10"/>
      <c r="F25" s="10"/>
      <c r="G25" s="10"/>
      <c r="H25" s="10"/>
      <c r="I25" s="10"/>
      <c r="J25" s="10"/>
      <c r="K25" s="10"/>
      <c r="L25" s="10"/>
      <c r="M25" s="10"/>
    </row>
    <row r="26" spans="1:1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>
      <c r="A27" s="15" t="s">
        <v>128</v>
      </c>
      <c r="B27" s="20" t="s">
        <v>129</v>
      </c>
      <c r="C27" s="21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3">
      <c r="A28" s="4" t="s">
        <v>130</v>
      </c>
      <c r="B28" s="4" t="s">
        <v>131</v>
      </c>
      <c r="C28" s="22" t="s">
        <v>132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>
      <c r="A29" s="4" t="s">
        <v>133</v>
      </c>
      <c r="B29" s="4" t="s">
        <v>134</v>
      </c>
      <c r="C29" s="4" t="str">
        <f>CHOOSE(MID(A29,4,1),"총무부","관리부","영업부","생산부")</f>
        <v>관리부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1:13">
      <c r="A30" s="4" t="s">
        <v>135</v>
      </c>
      <c r="B30" s="4" t="s">
        <v>136</v>
      </c>
      <c r="C30" s="4" t="str">
        <f t="shared" ref="C30:C36" si="2">CHOOSE(MID(A30,4,1),"총무부","관리부","영업부","생산부")</f>
        <v>영업부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1:13">
      <c r="A31" s="4" t="s">
        <v>137</v>
      </c>
      <c r="B31" s="4" t="s">
        <v>138</v>
      </c>
      <c r="C31" s="4" t="str">
        <f t="shared" si="2"/>
        <v>총무부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3">
      <c r="A32" s="4" t="s">
        <v>139</v>
      </c>
      <c r="B32" s="4" t="s">
        <v>140</v>
      </c>
      <c r="C32" s="4" t="str">
        <f t="shared" si="2"/>
        <v>생산부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>
      <c r="A33" s="4" t="s">
        <v>141</v>
      </c>
      <c r="B33" s="4" t="s">
        <v>142</v>
      </c>
      <c r="C33" s="4" t="str">
        <f t="shared" si="2"/>
        <v>관리부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>
      <c r="A34" s="4" t="s">
        <v>143</v>
      </c>
      <c r="B34" s="4" t="s">
        <v>144</v>
      </c>
      <c r="C34" s="4" t="str">
        <f t="shared" si="2"/>
        <v>영업부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3">
      <c r="A35" s="4" t="s">
        <v>145</v>
      </c>
      <c r="B35" s="4" t="s">
        <v>146</v>
      </c>
      <c r="C35" s="4" t="str">
        <f t="shared" si="2"/>
        <v>총무부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>
      <c r="A36" s="4" t="s">
        <v>147</v>
      </c>
      <c r="B36" s="4" t="s">
        <v>148</v>
      </c>
      <c r="C36" s="4" t="str">
        <f t="shared" si="2"/>
        <v>관리부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</sheetData>
  <mergeCells count="3">
    <mergeCell ref="F9:J9"/>
    <mergeCell ref="C24:D24"/>
    <mergeCell ref="C25:D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2" workbookViewId="0"/>
  </sheetViews>
  <sheetFormatPr defaultRowHeight="17"/>
  <cols>
    <col min="1" max="1" width="17.1640625" customWidth="1"/>
    <col min="2" max="2" width="11.4140625" customWidth="1"/>
    <col min="3" max="4" width="10.6640625" customWidth="1"/>
    <col min="5" max="5" width="11.83203125" customWidth="1"/>
    <col min="6" max="6" width="12.5" bestFit="1" customWidth="1"/>
    <col min="7" max="9" width="12.5" customWidth="1"/>
    <col min="10" max="10" width="12.5" bestFit="1" customWidth="1"/>
    <col min="11" max="13" width="12.5" customWidth="1"/>
    <col min="14" max="17" width="17.1640625" bestFit="1" customWidth="1"/>
  </cols>
  <sheetData>
    <row r="1" spans="1:7" ht="25.5">
      <c r="A1" s="58" t="s">
        <v>149</v>
      </c>
      <c r="B1" s="58"/>
      <c r="C1" s="58"/>
      <c r="D1" s="58"/>
      <c r="E1" s="58"/>
      <c r="F1" s="58"/>
      <c r="G1" s="58"/>
    </row>
    <row r="2" spans="1:7" ht="25.5">
      <c r="A2" s="24"/>
      <c r="B2" s="24"/>
      <c r="C2" s="24"/>
      <c r="D2" s="24"/>
      <c r="E2" s="24"/>
      <c r="F2" s="24"/>
      <c r="G2" s="24"/>
    </row>
    <row r="3" spans="1:7">
      <c r="A3" s="12" t="s">
        <v>150</v>
      </c>
      <c r="B3" s="12" t="s">
        <v>151</v>
      </c>
      <c r="C3" s="12" t="s">
        <v>152</v>
      </c>
      <c r="D3" s="12" t="s">
        <v>153</v>
      </c>
      <c r="E3" s="12" t="s">
        <v>154</v>
      </c>
      <c r="F3" s="12" t="s">
        <v>155</v>
      </c>
      <c r="G3" s="12" t="s">
        <v>156</v>
      </c>
    </row>
    <row r="4" spans="1:7">
      <c r="A4" s="12" t="s">
        <v>157</v>
      </c>
      <c r="B4" s="12" t="s">
        <v>158</v>
      </c>
      <c r="C4" s="12" t="s">
        <v>159</v>
      </c>
      <c r="D4" s="25">
        <v>15</v>
      </c>
      <c r="E4" s="25">
        <v>330000</v>
      </c>
      <c r="F4" s="25">
        <v>15</v>
      </c>
      <c r="G4" s="25">
        <v>33000</v>
      </c>
    </row>
    <row r="5" spans="1:7">
      <c r="A5" s="12" t="s">
        <v>160</v>
      </c>
      <c r="B5" s="12" t="s">
        <v>161</v>
      </c>
      <c r="C5" s="12" t="s">
        <v>162</v>
      </c>
      <c r="D5" s="25">
        <v>50</v>
      </c>
      <c r="E5" s="25">
        <v>1100000</v>
      </c>
      <c r="F5" s="25">
        <v>45</v>
      </c>
      <c r="G5" s="25">
        <v>99000</v>
      </c>
    </row>
    <row r="6" spans="1:7">
      <c r="A6" s="12" t="s">
        <v>163</v>
      </c>
      <c r="B6" s="12" t="s">
        <v>158</v>
      </c>
      <c r="C6" s="12" t="s">
        <v>164</v>
      </c>
      <c r="D6" s="25">
        <v>76</v>
      </c>
      <c r="E6" s="25">
        <v>1672000</v>
      </c>
      <c r="F6" s="25">
        <v>75</v>
      </c>
      <c r="G6" s="25">
        <v>165000</v>
      </c>
    </row>
    <row r="7" spans="1:7">
      <c r="A7" s="12" t="s">
        <v>165</v>
      </c>
      <c r="B7" s="12" t="s">
        <v>166</v>
      </c>
      <c r="C7" s="12" t="s">
        <v>164</v>
      </c>
      <c r="D7" s="25">
        <v>20</v>
      </c>
      <c r="E7" s="25">
        <v>440000</v>
      </c>
      <c r="F7" s="25">
        <v>15</v>
      </c>
      <c r="G7" s="25">
        <v>33000</v>
      </c>
    </row>
    <row r="8" spans="1:7">
      <c r="A8" s="12" t="s">
        <v>167</v>
      </c>
      <c r="B8" s="12" t="s">
        <v>168</v>
      </c>
      <c r="C8" s="12" t="s">
        <v>169</v>
      </c>
      <c r="D8" s="25">
        <v>65</v>
      </c>
      <c r="E8" s="25">
        <v>1430000</v>
      </c>
      <c r="F8" s="25">
        <v>60</v>
      </c>
      <c r="G8" s="25">
        <v>132000</v>
      </c>
    </row>
    <row r="9" spans="1:7">
      <c r="A9" s="12" t="s">
        <v>170</v>
      </c>
      <c r="B9" s="12" t="s">
        <v>166</v>
      </c>
      <c r="C9" s="12" t="s">
        <v>159</v>
      </c>
      <c r="D9" s="25">
        <v>77</v>
      </c>
      <c r="E9" s="25">
        <v>1694000</v>
      </c>
      <c r="F9" s="25">
        <v>45</v>
      </c>
      <c r="G9" s="25">
        <v>99000</v>
      </c>
    </row>
    <row r="10" spans="1:7">
      <c r="A10" s="12" t="s">
        <v>171</v>
      </c>
      <c r="B10" s="12" t="s">
        <v>168</v>
      </c>
      <c r="C10" s="12" t="s">
        <v>162</v>
      </c>
      <c r="D10" s="25">
        <v>55</v>
      </c>
      <c r="E10" s="25">
        <v>1210000</v>
      </c>
      <c r="F10" s="25">
        <v>55</v>
      </c>
      <c r="G10" s="25">
        <v>121000</v>
      </c>
    </row>
    <row r="11" spans="1:7">
      <c r="A11" s="12" t="s">
        <v>172</v>
      </c>
      <c r="B11" s="12" t="s">
        <v>161</v>
      </c>
      <c r="C11" s="12" t="s">
        <v>159</v>
      </c>
      <c r="D11" s="25">
        <v>25</v>
      </c>
      <c r="E11" s="25">
        <v>550000</v>
      </c>
      <c r="F11" s="25">
        <v>25</v>
      </c>
      <c r="G11" s="25">
        <v>55000</v>
      </c>
    </row>
    <row r="12" spans="1:7">
      <c r="A12" s="12" t="s">
        <v>173</v>
      </c>
      <c r="B12" s="12" t="s">
        <v>158</v>
      </c>
      <c r="C12" s="12" t="s">
        <v>164</v>
      </c>
      <c r="D12" s="25">
        <v>67</v>
      </c>
      <c r="E12" s="25">
        <v>1474000</v>
      </c>
      <c r="F12" s="25">
        <v>60</v>
      </c>
      <c r="G12" s="25">
        <v>132000</v>
      </c>
    </row>
    <row r="13" spans="1:7">
      <c r="A13" s="12" t="s">
        <v>174</v>
      </c>
      <c r="B13" s="12" t="s">
        <v>168</v>
      </c>
      <c r="C13" s="12" t="s">
        <v>164</v>
      </c>
      <c r="D13" s="25">
        <v>75</v>
      </c>
      <c r="E13" s="25">
        <v>1650000</v>
      </c>
      <c r="F13" s="25">
        <v>70</v>
      </c>
      <c r="G13" s="25">
        <v>154000</v>
      </c>
    </row>
    <row r="14" spans="1:7">
      <c r="A14" s="12" t="s">
        <v>175</v>
      </c>
      <c r="B14" s="12" t="s">
        <v>158</v>
      </c>
      <c r="C14" s="12" t="s">
        <v>159</v>
      </c>
      <c r="D14" s="25">
        <v>87</v>
      </c>
      <c r="E14" s="25">
        <v>1914000</v>
      </c>
      <c r="F14" s="25">
        <v>60</v>
      </c>
      <c r="G14" s="25">
        <v>132000</v>
      </c>
    </row>
    <row r="15" spans="1:7">
      <c r="A15" s="12" t="s">
        <v>176</v>
      </c>
      <c r="B15" s="12" t="s">
        <v>161</v>
      </c>
      <c r="C15" s="12" t="s">
        <v>162</v>
      </c>
      <c r="D15" s="25">
        <v>65</v>
      </c>
      <c r="E15" s="25">
        <v>1430000</v>
      </c>
      <c r="F15" s="25">
        <v>50</v>
      </c>
      <c r="G15" s="25">
        <v>110000</v>
      </c>
    </row>
    <row r="16" spans="1:7">
      <c r="A16" s="12" t="s">
        <v>177</v>
      </c>
      <c r="B16" s="12" t="s">
        <v>158</v>
      </c>
      <c r="C16" s="12" t="s">
        <v>159</v>
      </c>
      <c r="D16" s="25">
        <v>45</v>
      </c>
      <c r="E16" s="25">
        <v>990000</v>
      </c>
      <c r="F16" s="25">
        <v>34</v>
      </c>
      <c r="G16" s="25">
        <v>74800</v>
      </c>
    </row>
    <row r="17" spans="1:7">
      <c r="A17" s="12" t="s">
        <v>178</v>
      </c>
      <c r="B17" s="12" t="s">
        <v>161</v>
      </c>
      <c r="C17" s="12" t="s">
        <v>164</v>
      </c>
      <c r="D17" s="25">
        <v>65</v>
      </c>
      <c r="E17" s="25">
        <v>1430000</v>
      </c>
      <c r="F17" s="25">
        <v>35</v>
      </c>
      <c r="G17" s="25">
        <v>77000</v>
      </c>
    </row>
    <row r="18" spans="1:7">
      <c r="A18" s="12" t="s">
        <v>179</v>
      </c>
      <c r="B18" s="12" t="s">
        <v>161</v>
      </c>
      <c r="C18" s="12" t="s">
        <v>162</v>
      </c>
      <c r="D18" s="25">
        <v>44</v>
      </c>
      <c r="E18" s="25">
        <v>968000</v>
      </c>
      <c r="F18" s="25">
        <v>40</v>
      </c>
      <c r="G18" s="25">
        <v>88000</v>
      </c>
    </row>
    <row r="19" spans="1:7">
      <c r="A19" s="14" t="s">
        <v>180</v>
      </c>
      <c r="B19" s="12" t="s">
        <v>181</v>
      </c>
      <c r="C19" s="12" t="s">
        <v>159</v>
      </c>
      <c r="D19" s="25">
        <v>20</v>
      </c>
      <c r="E19" s="25">
        <v>550000</v>
      </c>
      <c r="F19" s="25">
        <v>19</v>
      </c>
      <c r="G19" s="25">
        <v>500000</v>
      </c>
    </row>
    <row r="20" spans="1:7">
      <c r="A20" s="14" t="s">
        <v>182</v>
      </c>
      <c r="B20" s="12" t="s">
        <v>183</v>
      </c>
      <c r="C20" s="12" t="s">
        <v>162</v>
      </c>
      <c r="D20" s="25">
        <v>51</v>
      </c>
      <c r="E20" s="25">
        <v>1090000</v>
      </c>
      <c r="F20" s="25">
        <v>55</v>
      </c>
      <c r="G20" s="25">
        <v>1500000</v>
      </c>
    </row>
    <row r="23" spans="1:7">
      <c r="B23" s="46" t="s">
        <v>277</v>
      </c>
    </row>
    <row r="24" spans="1:7">
      <c r="A24" s="46" t="s">
        <v>282</v>
      </c>
      <c r="B24" t="s">
        <v>278</v>
      </c>
      <c r="C24" t="s">
        <v>279</v>
      </c>
      <c r="D24" t="s">
        <v>280</v>
      </c>
      <c r="E24" t="s">
        <v>281</v>
      </c>
    </row>
    <row r="25" spans="1:7">
      <c r="A25" s="47" t="s">
        <v>158</v>
      </c>
      <c r="B25" s="49"/>
      <c r="C25" s="49"/>
      <c r="D25" s="49"/>
      <c r="E25" s="49"/>
    </row>
    <row r="26" spans="1:7">
      <c r="A26" s="48" t="s">
        <v>283</v>
      </c>
      <c r="B26" s="49">
        <v>143</v>
      </c>
      <c r="C26" s="49"/>
      <c r="D26" s="49">
        <v>147</v>
      </c>
      <c r="E26" s="49">
        <v>290</v>
      </c>
    </row>
    <row r="27" spans="1:7">
      <c r="A27" s="48" t="s">
        <v>286</v>
      </c>
      <c r="B27" s="49">
        <v>135</v>
      </c>
      <c r="C27" s="49"/>
      <c r="D27" s="49">
        <v>109</v>
      </c>
      <c r="E27" s="49">
        <v>244</v>
      </c>
    </row>
    <row r="28" spans="1:7">
      <c r="A28" s="48" t="s">
        <v>288</v>
      </c>
      <c r="B28" s="49">
        <v>3146000</v>
      </c>
      <c r="C28" s="49"/>
      <c r="D28" s="49">
        <v>3234000</v>
      </c>
      <c r="E28" s="49">
        <v>6380000</v>
      </c>
    </row>
    <row r="29" spans="1:7">
      <c r="A29" s="48" t="s">
        <v>290</v>
      </c>
      <c r="B29" s="49">
        <v>297000</v>
      </c>
      <c r="C29" s="49"/>
      <c r="D29" s="49">
        <v>239800</v>
      </c>
      <c r="E29" s="49">
        <v>536800</v>
      </c>
    </row>
    <row r="30" spans="1:7">
      <c r="A30" s="47" t="s">
        <v>166</v>
      </c>
      <c r="B30" s="49"/>
      <c r="C30" s="49"/>
      <c r="D30" s="49"/>
      <c r="E30" s="49"/>
    </row>
    <row r="31" spans="1:7">
      <c r="A31" s="48" t="s">
        <v>283</v>
      </c>
      <c r="B31" s="49">
        <v>20</v>
      </c>
      <c r="C31" s="49"/>
      <c r="D31" s="49">
        <v>97</v>
      </c>
      <c r="E31" s="49">
        <v>117</v>
      </c>
    </row>
    <row r="32" spans="1:7">
      <c r="A32" s="48" t="s">
        <v>286</v>
      </c>
      <c r="B32" s="49">
        <v>15</v>
      </c>
      <c r="C32" s="49"/>
      <c r="D32" s="49">
        <v>64</v>
      </c>
      <c r="E32" s="49">
        <v>79</v>
      </c>
    </row>
    <row r="33" spans="1:5">
      <c r="A33" s="48" t="s">
        <v>288</v>
      </c>
      <c r="B33" s="49">
        <v>440000</v>
      </c>
      <c r="C33" s="49"/>
      <c r="D33" s="49">
        <v>2244000</v>
      </c>
      <c r="E33" s="49">
        <v>2684000</v>
      </c>
    </row>
    <row r="34" spans="1:5">
      <c r="A34" s="48" t="s">
        <v>290</v>
      </c>
      <c r="B34" s="49">
        <v>33000</v>
      </c>
      <c r="C34" s="49"/>
      <c r="D34" s="49">
        <v>599000</v>
      </c>
      <c r="E34" s="49">
        <v>632000</v>
      </c>
    </row>
    <row r="35" spans="1:5">
      <c r="A35" s="47" t="s">
        <v>161</v>
      </c>
      <c r="B35" s="49"/>
      <c r="C35" s="49"/>
      <c r="D35" s="49"/>
      <c r="E35" s="49"/>
    </row>
    <row r="36" spans="1:5">
      <c r="A36" s="48" t="s">
        <v>283</v>
      </c>
      <c r="B36" s="49">
        <v>65</v>
      </c>
      <c r="C36" s="49">
        <v>210</v>
      </c>
      <c r="D36" s="49">
        <v>25</v>
      </c>
      <c r="E36" s="49">
        <v>300</v>
      </c>
    </row>
    <row r="37" spans="1:5">
      <c r="A37" s="48" t="s">
        <v>286</v>
      </c>
      <c r="B37" s="49">
        <v>35</v>
      </c>
      <c r="C37" s="49">
        <v>190</v>
      </c>
      <c r="D37" s="49">
        <v>25</v>
      </c>
      <c r="E37" s="49">
        <v>250</v>
      </c>
    </row>
    <row r="38" spans="1:5">
      <c r="A38" s="48" t="s">
        <v>288</v>
      </c>
      <c r="B38" s="49">
        <v>1430000</v>
      </c>
      <c r="C38" s="49">
        <v>4588000</v>
      </c>
      <c r="D38" s="49">
        <v>550000</v>
      </c>
      <c r="E38" s="49">
        <v>6568000</v>
      </c>
    </row>
    <row r="39" spans="1:5">
      <c r="A39" s="48" t="s">
        <v>290</v>
      </c>
      <c r="B39" s="49">
        <v>77000</v>
      </c>
      <c r="C39" s="49">
        <v>1797000</v>
      </c>
      <c r="D39" s="49">
        <v>55000</v>
      </c>
      <c r="E39" s="49">
        <v>1929000</v>
      </c>
    </row>
    <row r="40" spans="1:5">
      <c r="A40" s="47" t="s">
        <v>168</v>
      </c>
      <c r="B40" s="49"/>
      <c r="C40" s="49"/>
      <c r="D40" s="49"/>
      <c r="E40" s="49"/>
    </row>
    <row r="41" spans="1:5">
      <c r="A41" s="48" t="s">
        <v>283</v>
      </c>
      <c r="B41" s="49">
        <v>75</v>
      </c>
      <c r="C41" s="49">
        <v>120</v>
      </c>
      <c r="D41" s="49"/>
      <c r="E41" s="49">
        <v>195</v>
      </c>
    </row>
    <row r="42" spans="1:5">
      <c r="A42" s="48" t="s">
        <v>286</v>
      </c>
      <c r="B42" s="49">
        <v>70</v>
      </c>
      <c r="C42" s="49">
        <v>115</v>
      </c>
      <c r="D42" s="49"/>
      <c r="E42" s="49">
        <v>185</v>
      </c>
    </row>
    <row r="43" spans="1:5">
      <c r="A43" s="48" t="s">
        <v>288</v>
      </c>
      <c r="B43" s="49">
        <v>1650000</v>
      </c>
      <c r="C43" s="49">
        <v>2640000</v>
      </c>
      <c r="D43" s="49"/>
      <c r="E43" s="49">
        <v>4290000</v>
      </c>
    </row>
    <row r="44" spans="1:5">
      <c r="A44" s="48" t="s">
        <v>290</v>
      </c>
      <c r="B44" s="49">
        <v>154000</v>
      </c>
      <c r="C44" s="49">
        <v>253000</v>
      </c>
      <c r="D44" s="49"/>
      <c r="E44" s="49">
        <v>407000</v>
      </c>
    </row>
    <row r="45" spans="1:5">
      <c r="A45" s="47" t="s">
        <v>284</v>
      </c>
      <c r="B45" s="49">
        <v>303</v>
      </c>
      <c r="C45" s="49">
        <v>330</v>
      </c>
      <c r="D45" s="49">
        <v>269</v>
      </c>
      <c r="E45" s="49">
        <v>902</v>
      </c>
    </row>
    <row r="46" spans="1:5">
      <c r="A46" s="47" t="s">
        <v>285</v>
      </c>
      <c r="B46" s="49">
        <v>255</v>
      </c>
      <c r="C46" s="49">
        <v>305</v>
      </c>
      <c r="D46" s="49">
        <v>198</v>
      </c>
      <c r="E46" s="49">
        <v>758</v>
      </c>
    </row>
    <row r="47" spans="1:5">
      <c r="A47" s="47" t="s">
        <v>287</v>
      </c>
      <c r="B47" s="49">
        <v>6666000</v>
      </c>
      <c r="C47" s="49">
        <v>7228000</v>
      </c>
      <c r="D47" s="49">
        <v>6028000</v>
      </c>
      <c r="E47" s="49">
        <v>19922000</v>
      </c>
    </row>
    <row r="48" spans="1:5">
      <c r="A48" s="47" t="s">
        <v>289</v>
      </c>
      <c r="B48" s="49">
        <v>561000</v>
      </c>
      <c r="C48" s="49">
        <v>2050000</v>
      </c>
      <c r="D48" s="49">
        <v>893800</v>
      </c>
      <c r="E48" s="49">
        <v>3504800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E8" workbookViewId="0"/>
  </sheetViews>
  <sheetFormatPr defaultRowHeight="17"/>
  <cols>
    <col min="1" max="1" width="11.9140625" customWidth="1"/>
    <col min="2" max="2" width="10.4140625" customWidth="1"/>
    <col min="3" max="3" width="10.1640625" customWidth="1"/>
    <col min="4" max="4" width="13.58203125" customWidth="1"/>
    <col min="6" max="6" width="12.9140625" customWidth="1"/>
    <col min="7" max="9" width="11.33203125" customWidth="1"/>
  </cols>
  <sheetData>
    <row r="1" spans="1:9">
      <c r="A1" s="59" t="s">
        <v>184</v>
      </c>
      <c r="B1" s="60"/>
      <c r="C1" s="60"/>
      <c r="D1" s="61"/>
      <c r="E1" s="26"/>
      <c r="F1" s="1"/>
      <c r="G1" s="1"/>
      <c r="H1" s="1"/>
      <c r="I1" s="1"/>
    </row>
    <row r="2" spans="1:9">
      <c r="A2" s="27" t="s">
        <v>185</v>
      </c>
      <c r="B2" s="27" t="s">
        <v>186</v>
      </c>
      <c r="C2" s="27" t="s">
        <v>64</v>
      </c>
      <c r="D2" s="27" t="s">
        <v>187</v>
      </c>
      <c r="E2" s="26"/>
      <c r="F2" s="1"/>
      <c r="G2" s="1"/>
      <c r="H2" s="1"/>
      <c r="I2" s="1"/>
    </row>
    <row r="3" spans="1:9">
      <c r="A3" s="27" t="s">
        <v>188</v>
      </c>
      <c r="B3" s="28">
        <v>350000</v>
      </c>
      <c r="C3" s="28">
        <v>48</v>
      </c>
      <c r="D3" s="28">
        <f>C3*B3</f>
        <v>16800000</v>
      </c>
      <c r="E3" s="26"/>
      <c r="F3" s="1"/>
      <c r="G3" s="1"/>
      <c r="H3" s="1"/>
      <c r="I3" s="1"/>
    </row>
    <row r="4" spans="1:9">
      <c r="A4" s="27" t="s">
        <v>189</v>
      </c>
      <c r="B4" s="28">
        <v>95000</v>
      </c>
      <c r="C4" s="28">
        <v>52</v>
      </c>
      <c r="D4" s="28">
        <f>C4*B4</f>
        <v>4940000</v>
      </c>
      <c r="E4" s="26"/>
      <c r="F4" s="1"/>
      <c r="G4" s="1"/>
      <c r="H4" s="1"/>
      <c r="I4" s="1"/>
    </row>
    <row r="5" spans="1:9">
      <c r="A5" s="27" t="s">
        <v>190</v>
      </c>
      <c r="B5" s="28">
        <v>120000</v>
      </c>
      <c r="C5" s="28">
        <v>33</v>
      </c>
      <c r="D5" s="28">
        <f>C5*B5</f>
        <v>3960000</v>
      </c>
      <c r="E5" s="26"/>
      <c r="F5" s="1"/>
      <c r="G5" s="1"/>
      <c r="H5" s="1"/>
      <c r="I5" s="1"/>
    </row>
    <row r="6" spans="1:9">
      <c r="A6" s="27" t="s">
        <v>191</v>
      </c>
      <c r="B6" s="28">
        <v>580000</v>
      </c>
      <c r="C6" s="28">
        <v>46</v>
      </c>
      <c r="D6" s="28">
        <f>C6*B6</f>
        <v>26680000</v>
      </c>
      <c r="E6" s="26"/>
      <c r="F6" s="1"/>
      <c r="G6" s="1"/>
      <c r="H6" s="1"/>
      <c r="I6" s="1"/>
    </row>
    <row r="7" spans="1:9">
      <c r="A7" s="27" t="s">
        <v>192</v>
      </c>
      <c r="B7" s="28">
        <v>115000</v>
      </c>
      <c r="C7" s="28">
        <v>38</v>
      </c>
      <c r="D7" s="28">
        <f>C7*B7</f>
        <v>4370000</v>
      </c>
      <c r="E7" s="26"/>
      <c r="F7" s="1"/>
      <c r="G7" s="1"/>
      <c r="H7" s="1"/>
      <c r="I7" s="1"/>
    </row>
    <row r="8" spans="1:9" ht="17.5" thickBot="1">
      <c r="A8" s="26"/>
      <c r="B8" s="26"/>
      <c r="C8" s="26"/>
      <c r="D8" s="26"/>
      <c r="E8" s="26"/>
      <c r="F8" s="26"/>
      <c r="G8" s="26"/>
      <c r="H8" s="26"/>
      <c r="I8" s="26"/>
    </row>
    <row r="9" spans="1:9" ht="17.5" thickBot="1">
      <c r="A9" s="59" t="s">
        <v>193</v>
      </c>
      <c r="B9" s="60"/>
      <c r="C9" s="60"/>
      <c r="D9" s="61"/>
      <c r="E9" s="26"/>
      <c r="F9" s="62" t="s">
        <v>194</v>
      </c>
      <c r="G9" s="63"/>
      <c r="H9" s="63"/>
      <c r="I9" s="64"/>
    </row>
    <row r="10" spans="1:9">
      <c r="A10" s="27" t="s">
        <v>5</v>
      </c>
      <c r="B10" s="27" t="s">
        <v>186</v>
      </c>
      <c r="C10" s="27" t="s">
        <v>64</v>
      </c>
      <c r="D10" s="27" t="s">
        <v>195</v>
      </c>
      <c r="E10" s="26"/>
      <c r="F10" s="29"/>
      <c r="G10" s="30" t="s">
        <v>186</v>
      </c>
      <c r="H10" s="30" t="s">
        <v>64</v>
      </c>
      <c r="I10" s="31" t="s">
        <v>187</v>
      </c>
    </row>
    <row r="11" spans="1:9">
      <c r="A11" s="27" t="s">
        <v>196</v>
      </c>
      <c r="B11" s="28">
        <v>100000</v>
      </c>
      <c r="C11" s="28">
        <v>42</v>
      </c>
      <c r="D11" s="28">
        <f>C11*B11</f>
        <v>4200000</v>
      </c>
      <c r="E11" s="26"/>
      <c r="F11" s="32" t="s">
        <v>291</v>
      </c>
      <c r="G11" s="33">
        <v>320000</v>
      </c>
      <c r="H11" s="33">
        <v>54</v>
      </c>
      <c r="I11" s="34">
        <v>17100000</v>
      </c>
    </row>
    <row r="12" spans="1:9">
      <c r="A12" s="27" t="s">
        <v>197</v>
      </c>
      <c r="B12" s="28">
        <v>290000</v>
      </c>
      <c r="C12" s="28">
        <v>60</v>
      </c>
      <c r="D12" s="28">
        <f>C12*B12</f>
        <v>17400000</v>
      </c>
      <c r="E12" s="26"/>
      <c r="F12" s="32" t="s">
        <v>292</v>
      </c>
      <c r="G12" s="33">
        <v>96500</v>
      </c>
      <c r="H12" s="33">
        <v>42.5</v>
      </c>
      <c r="I12" s="34">
        <v>4087000</v>
      </c>
    </row>
    <row r="13" spans="1:9">
      <c r="A13" s="27" t="s">
        <v>198</v>
      </c>
      <c r="B13" s="28">
        <v>120000</v>
      </c>
      <c r="C13" s="28">
        <v>27</v>
      </c>
      <c r="D13" s="28">
        <f>C13*B13</f>
        <v>3240000</v>
      </c>
      <c r="E13" s="26"/>
      <c r="F13" s="32" t="s">
        <v>293</v>
      </c>
      <c r="G13" s="33">
        <v>117500</v>
      </c>
      <c r="H13" s="33">
        <v>30.5</v>
      </c>
      <c r="I13" s="34">
        <v>3590000</v>
      </c>
    </row>
    <row r="14" spans="1:9">
      <c r="A14" s="27" t="s">
        <v>199</v>
      </c>
      <c r="B14" s="28">
        <v>90000</v>
      </c>
      <c r="C14" s="28">
        <v>50</v>
      </c>
      <c r="D14" s="28">
        <f>C14*B14</f>
        <v>4500000</v>
      </c>
      <c r="E14" s="26"/>
      <c r="F14" s="32" t="s">
        <v>294</v>
      </c>
      <c r="G14" s="33">
        <v>550000</v>
      </c>
      <c r="H14" s="33">
        <v>48.5</v>
      </c>
      <c r="I14" s="34">
        <v>26600000</v>
      </c>
    </row>
    <row r="15" spans="1:9" ht="17.5" thickBot="1">
      <c r="A15" s="27" t="s">
        <v>190</v>
      </c>
      <c r="B15" s="28">
        <v>115000</v>
      </c>
      <c r="C15" s="28">
        <v>28</v>
      </c>
      <c r="D15" s="28">
        <f>C15*B15</f>
        <v>3220000</v>
      </c>
      <c r="E15" s="26"/>
      <c r="F15" s="35" t="s">
        <v>295</v>
      </c>
      <c r="G15" s="36">
        <v>117500</v>
      </c>
      <c r="H15" s="36">
        <v>38.5</v>
      </c>
      <c r="I15" s="37">
        <v>4525000</v>
      </c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59" t="s">
        <v>200</v>
      </c>
      <c r="B17" s="60"/>
      <c r="C17" s="60"/>
      <c r="D17" s="61"/>
      <c r="E17" s="1"/>
      <c r="F17" s="1"/>
      <c r="G17" s="1"/>
      <c r="H17" s="1"/>
      <c r="I17" s="1"/>
    </row>
    <row r="18" spans="1:9">
      <c r="A18" s="27" t="s">
        <v>5</v>
      </c>
      <c r="B18" s="27" t="s">
        <v>201</v>
      </c>
      <c r="C18" s="27" t="s">
        <v>64</v>
      </c>
      <c r="D18" s="27" t="s">
        <v>187</v>
      </c>
      <c r="E18" s="1"/>
      <c r="F18" s="1"/>
      <c r="G18" s="1"/>
      <c r="H18" s="1"/>
      <c r="I18" s="1"/>
    </row>
    <row r="19" spans="1:9">
      <c r="A19" s="27" t="s">
        <v>202</v>
      </c>
      <c r="B19" s="28">
        <v>98000</v>
      </c>
      <c r="C19" s="28">
        <v>33</v>
      </c>
      <c r="D19" s="28">
        <f>C19*B19</f>
        <v>3234000</v>
      </c>
      <c r="E19" s="1"/>
      <c r="F19" s="1"/>
      <c r="G19" s="1"/>
      <c r="H19" s="1"/>
      <c r="I19" s="1"/>
    </row>
    <row r="20" spans="1:9">
      <c r="A20" s="27" t="s">
        <v>203</v>
      </c>
      <c r="B20" s="28">
        <v>520000</v>
      </c>
      <c r="C20" s="28">
        <v>51</v>
      </c>
      <c r="D20" s="28">
        <f>C20*B20</f>
        <v>26520000</v>
      </c>
      <c r="E20" s="1"/>
      <c r="F20" s="1"/>
      <c r="G20" s="1"/>
      <c r="H20" s="1"/>
      <c r="I20" s="1"/>
    </row>
    <row r="21" spans="1:9">
      <c r="A21" s="27" t="s">
        <v>204</v>
      </c>
      <c r="B21" s="28">
        <v>120000</v>
      </c>
      <c r="C21" s="28">
        <v>40</v>
      </c>
      <c r="D21" s="28">
        <f>C21*B21</f>
        <v>4800000</v>
      </c>
      <c r="E21" s="1"/>
      <c r="F21" s="1"/>
      <c r="G21" s="1"/>
      <c r="H21" s="1"/>
      <c r="I21" s="1"/>
    </row>
    <row r="22" spans="1:9">
      <c r="A22" s="27" t="s">
        <v>199</v>
      </c>
      <c r="B22" s="28">
        <v>90000</v>
      </c>
      <c r="C22" s="28">
        <v>40</v>
      </c>
      <c r="D22" s="28">
        <f>C22*B22</f>
        <v>3600000</v>
      </c>
      <c r="E22" s="1"/>
      <c r="F22" s="1"/>
      <c r="G22" s="1"/>
      <c r="H22" s="1"/>
      <c r="I22" s="1"/>
    </row>
    <row r="23" spans="1:9">
      <c r="A23" s="27" t="s">
        <v>205</v>
      </c>
      <c r="B23" s="28">
        <v>120000</v>
      </c>
      <c r="C23" s="28">
        <v>39</v>
      </c>
      <c r="D23" s="28">
        <f>C23*B23</f>
        <v>4680000</v>
      </c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</sheetData>
  <dataConsolidate function="average" topLabels="1">
    <dataRefs count="3">
      <dataRef ref="A2:D7" sheet="분석작업-2"/>
      <dataRef ref="A10:D15" sheet="분석작업-2"/>
      <dataRef ref="A18:D23" sheet="분석작업-2"/>
    </dataRefs>
  </dataConsolidate>
  <mergeCells count="4">
    <mergeCell ref="A1:D1"/>
    <mergeCell ref="A9:D9"/>
    <mergeCell ref="F9:I9"/>
    <mergeCell ref="A17:D1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/>
  <cols>
    <col min="1" max="1" width="10.33203125" customWidth="1"/>
    <col min="2" max="7" width="12.1640625" customWidth="1"/>
  </cols>
  <sheetData>
    <row r="1" spans="1:7" ht="25.5">
      <c r="A1" s="65" t="s">
        <v>206</v>
      </c>
      <c r="B1" s="65"/>
      <c r="C1" s="65"/>
      <c r="D1" s="65"/>
      <c r="E1" s="65"/>
      <c r="F1" s="65"/>
      <c r="G1" s="65"/>
    </row>
    <row r="2" spans="1:7">
      <c r="A2" s="1"/>
      <c r="B2" s="1"/>
      <c r="C2" s="1"/>
      <c r="D2" s="1"/>
      <c r="E2" s="1"/>
      <c r="F2" s="1"/>
      <c r="G2" s="1"/>
    </row>
    <row r="3" spans="1:7">
      <c r="A3" s="66" t="s">
        <v>207</v>
      </c>
      <c r="B3" s="59" t="s">
        <v>208</v>
      </c>
      <c r="C3" s="61"/>
      <c r="D3" s="59" t="s">
        <v>209</v>
      </c>
      <c r="E3" s="61"/>
      <c r="F3" s="59" t="s">
        <v>210</v>
      </c>
      <c r="G3" s="61"/>
    </row>
    <row r="4" spans="1:7">
      <c r="A4" s="67"/>
      <c r="B4" s="27" t="s">
        <v>211</v>
      </c>
      <c r="C4" s="27" t="s">
        <v>213</v>
      </c>
      <c r="D4" s="27" t="s">
        <v>214</v>
      </c>
      <c r="E4" s="27" t="s">
        <v>212</v>
      </c>
      <c r="F4" s="27" t="s">
        <v>214</v>
      </c>
      <c r="G4" s="27" t="s">
        <v>213</v>
      </c>
    </row>
    <row r="5" spans="1:7">
      <c r="A5" s="27" t="s">
        <v>215</v>
      </c>
      <c r="B5" s="38">
        <v>631000</v>
      </c>
      <c r="C5" s="38">
        <v>750000</v>
      </c>
      <c r="D5" s="38">
        <v>876000</v>
      </c>
      <c r="E5" s="38">
        <v>500000</v>
      </c>
      <c r="F5" s="38">
        <v>936000</v>
      </c>
      <c r="G5" s="38">
        <v>1030000</v>
      </c>
    </row>
    <row r="6" spans="1:7">
      <c r="A6" s="27" t="s">
        <v>216</v>
      </c>
      <c r="B6" s="38">
        <v>1576000</v>
      </c>
      <c r="C6" s="38">
        <v>1950000</v>
      </c>
      <c r="D6" s="38">
        <v>1235000</v>
      </c>
      <c r="E6" s="38">
        <v>1350000</v>
      </c>
      <c r="F6" s="38">
        <v>1158900</v>
      </c>
      <c r="G6" s="38">
        <v>1285000</v>
      </c>
    </row>
    <row r="7" spans="1:7">
      <c r="A7" s="27" t="s">
        <v>217</v>
      </c>
      <c r="B7" s="38">
        <v>998000</v>
      </c>
      <c r="C7" s="38">
        <v>580000</v>
      </c>
      <c r="D7" s="38">
        <v>1025400</v>
      </c>
      <c r="E7" s="38">
        <v>1200000</v>
      </c>
      <c r="F7" s="38">
        <v>776800</v>
      </c>
      <c r="G7" s="38">
        <v>900000</v>
      </c>
    </row>
    <row r="8" spans="1:7">
      <c r="A8" s="27" t="s">
        <v>218</v>
      </c>
      <c r="B8" s="38">
        <v>1234000</v>
      </c>
      <c r="C8" s="38">
        <v>1000000</v>
      </c>
      <c r="D8" s="38">
        <v>885000</v>
      </c>
      <c r="E8" s="38">
        <v>950000</v>
      </c>
      <c r="F8" s="38">
        <v>1058900</v>
      </c>
      <c r="G8" s="38">
        <v>1000000</v>
      </c>
    </row>
    <row r="9" spans="1:7">
      <c r="A9" s="27" t="s">
        <v>219</v>
      </c>
      <c r="B9" s="38">
        <v>754000</v>
      </c>
      <c r="C9" s="38">
        <v>950000</v>
      </c>
      <c r="D9" s="38">
        <v>668000</v>
      </c>
      <c r="E9" s="38">
        <v>750000</v>
      </c>
      <c r="F9" s="38">
        <v>867000</v>
      </c>
      <c r="G9" s="38">
        <v>1200000</v>
      </c>
    </row>
    <row r="10" spans="1:7">
      <c r="A10" s="27" t="s">
        <v>220</v>
      </c>
      <c r="B10" s="38">
        <v>1125000</v>
      </c>
      <c r="C10" s="38">
        <v>1200000</v>
      </c>
      <c r="D10" s="38">
        <v>987000</v>
      </c>
      <c r="E10" s="38">
        <v>1200000</v>
      </c>
      <c r="F10" s="38">
        <v>848000</v>
      </c>
      <c r="G10" s="38">
        <v>580000</v>
      </c>
    </row>
    <row r="11" spans="1:7">
      <c r="A11" s="39" t="s">
        <v>221</v>
      </c>
      <c r="B11" s="40">
        <f t="shared" ref="B11:G11" si="0">SUM(B5:B10)</f>
        <v>6318000</v>
      </c>
      <c r="C11" s="40">
        <f t="shared" si="0"/>
        <v>6430000</v>
      </c>
      <c r="D11" s="40">
        <f t="shared" si="0"/>
        <v>5676400</v>
      </c>
      <c r="E11" s="40">
        <f t="shared" si="0"/>
        <v>5950000</v>
      </c>
      <c r="F11" s="40">
        <f t="shared" si="0"/>
        <v>5645600</v>
      </c>
      <c r="G11" s="40">
        <f t="shared" si="0"/>
        <v>5995000</v>
      </c>
    </row>
  </sheetData>
  <mergeCells count="5">
    <mergeCell ref="A1:G1"/>
    <mergeCell ref="F3:G3"/>
    <mergeCell ref="D3:E3"/>
    <mergeCell ref="A3:A4"/>
    <mergeCell ref="B3:C3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6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7"/>
  <cols>
    <col min="1" max="4" width="10.1640625" customWidth="1"/>
  </cols>
  <sheetData>
    <row r="1" spans="1:4" ht="21">
      <c r="A1" s="68" t="s">
        <v>222</v>
      </c>
      <c r="B1" s="68"/>
      <c r="C1" s="68"/>
      <c r="D1" s="68"/>
    </row>
    <row r="2" spans="1:4">
      <c r="A2" s="1"/>
      <c r="B2" s="1"/>
      <c r="C2" s="1"/>
      <c r="D2" s="1"/>
    </row>
    <row r="3" spans="1:4">
      <c r="A3" s="41" t="s">
        <v>223</v>
      </c>
      <c r="B3" s="41" t="s">
        <v>224</v>
      </c>
      <c r="C3" s="41" t="s">
        <v>225</v>
      </c>
      <c r="D3" s="41" t="s">
        <v>226</v>
      </c>
    </row>
    <row r="4" spans="1:4">
      <c r="A4" s="41" t="s">
        <v>227</v>
      </c>
      <c r="B4" s="41">
        <v>94</v>
      </c>
      <c r="C4" s="41">
        <v>97</v>
      </c>
      <c r="D4" s="41">
        <v>91</v>
      </c>
    </row>
    <row r="5" spans="1:4">
      <c r="A5" s="41" t="s">
        <v>228</v>
      </c>
      <c r="B5" s="41">
        <v>74</v>
      </c>
      <c r="C5" s="41">
        <v>72</v>
      </c>
      <c r="D5" s="41">
        <v>71</v>
      </c>
    </row>
    <row r="6" spans="1:4">
      <c r="A6" s="41" t="s">
        <v>229</v>
      </c>
      <c r="B6" s="41">
        <v>58</v>
      </c>
      <c r="C6" s="41">
        <v>47</v>
      </c>
      <c r="D6" s="41">
        <v>57</v>
      </c>
    </row>
    <row r="7" spans="1:4">
      <c r="A7" s="41" t="s">
        <v>230</v>
      </c>
      <c r="B7" s="41">
        <v>85</v>
      </c>
      <c r="C7" s="41">
        <v>90</v>
      </c>
      <c r="D7" s="41">
        <v>51</v>
      </c>
    </row>
    <row r="8" spans="1:4">
      <c r="A8" s="41" t="s">
        <v>231</v>
      </c>
      <c r="B8" s="41">
        <v>91</v>
      </c>
      <c r="C8" s="41">
        <v>89</v>
      </c>
      <c r="D8" s="41">
        <v>90</v>
      </c>
    </row>
    <row r="9" spans="1:4">
      <c r="A9" s="41" t="s">
        <v>232</v>
      </c>
      <c r="B9" s="41">
        <v>82</v>
      </c>
      <c r="C9" s="41">
        <v>95</v>
      </c>
      <c r="D9" s="41">
        <v>80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기타작업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2020-08-03T07:29:39Z</dcterms:modified>
</cp:coreProperties>
</file>