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영진(2021년)\2급\2급 엑셀파일\이론\"/>
    </mc:Choice>
  </mc:AlternateContent>
  <bookViews>
    <workbookView xWindow="0" yWindow="0" windowWidth="16320" windowHeight="11370"/>
  </bookViews>
  <sheets>
    <sheet name="시나리오1" sheetId="4" r:id="rId1"/>
    <sheet name="시나리오1(결과)" sheetId="7" r:id="rId2"/>
    <sheet name="시나리오2" sheetId="5" r:id="rId3"/>
    <sheet name="시나리오2(결과)" sheetId="8" r:id="rId4"/>
    <sheet name="시나리오3" sheetId="6" r:id="rId5"/>
    <sheet name="시나리오3(결과)" sheetId="9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6" l="1"/>
  <c r="F10" i="6" s="1"/>
  <c r="C10" i="6"/>
  <c r="B10" i="6"/>
  <c r="F9" i="6"/>
  <c r="D9" i="6"/>
  <c r="H9" i="6" s="1"/>
  <c r="F8" i="6"/>
  <c r="D8" i="6"/>
  <c r="H8" i="6" s="1"/>
  <c r="F7" i="6"/>
  <c r="H7" i="6" s="1"/>
  <c r="D7" i="6"/>
  <c r="H6" i="6"/>
  <c r="F6" i="6"/>
  <c r="D6" i="6"/>
  <c r="F5" i="6"/>
  <c r="D5" i="6"/>
  <c r="H5" i="6" s="1"/>
  <c r="H4" i="6"/>
  <c r="F4" i="6"/>
  <c r="D4" i="6"/>
  <c r="D10" i="5"/>
  <c r="C9" i="5"/>
  <c r="E9" i="5" s="1"/>
  <c r="F9" i="5" s="1"/>
  <c r="C8" i="5"/>
  <c r="E8" i="5" s="1"/>
  <c r="F8" i="5" s="1"/>
  <c r="C7" i="5"/>
  <c r="E7" i="5" s="1"/>
  <c r="F7" i="5" s="1"/>
  <c r="E6" i="5"/>
  <c r="F6" i="5" s="1"/>
  <c r="C6" i="5"/>
  <c r="C5" i="5"/>
  <c r="E5" i="5" s="1"/>
  <c r="F5" i="5" s="1"/>
  <c r="C4" i="5"/>
  <c r="E4" i="5" s="1"/>
  <c r="F16" i="4"/>
  <c r="E16" i="4"/>
  <c r="G15" i="4"/>
  <c r="G14" i="4"/>
  <c r="G13" i="4"/>
  <c r="G16" i="4" s="1"/>
  <c r="F12" i="4"/>
  <c r="E12" i="4"/>
  <c r="G11" i="4"/>
  <c r="G10" i="4"/>
  <c r="G9" i="4"/>
  <c r="G8" i="4"/>
  <c r="G12" i="4" s="1"/>
  <c r="F7" i="4"/>
  <c r="E7" i="4"/>
  <c r="G6" i="4"/>
  <c r="G5" i="4"/>
  <c r="G4" i="4"/>
  <c r="G7" i="4" s="1"/>
  <c r="H10" i="6" l="1"/>
  <c r="D10" i="6"/>
  <c r="E10" i="5"/>
  <c r="F4" i="5"/>
  <c r="F10" i="5" s="1"/>
</calcChain>
</file>

<file path=xl/sharedStrings.xml><?xml version="1.0" encoding="utf-8"?>
<sst xmlns="http://schemas.openxmlformats.org/spreadsheetml/2006/main" count="94" uniqueCount="70">
  <si>
    <t>월별 주문 내역서</t>
    <phoneticPr fontId="2" type="noConversion"/>
  </si>
  <si>
    <t>월</t>
    <phoneticPr fontId="2" type="noConversion"/>
  </si>
  <si>
    <t>송장번호</t>
    <phoneticPr fontId="2" type="noConversion"/>
  </si>
  <si>
    <t>주문일자</t>
    <phoneticPr fontId="2" type="noConversion"/>
  </si>
  <si>
    <t>배달일자</t>
    <phoneticPr fontId="2" type="noConversion"/>
  </si>
  <si>
    <t>판매액</t>
    <phoneticPr fontId="2" type="noConversion"/>
  </si>
  <si>
    <t>공급가</t>
    <phoneticPr fontId="2" type="noConversion"/>
  </si>
  <si>
    <t>세금</t>
    <phoneticPr fontId="2" type="noConversion"/>
  </si>
  <si>
    <t>1월</t>
    <phoneticPr fontId="2" type="noConversion"/>
  </si>
  <si>
    <t>소계</t>
    <phoneticPr fontId="2" type="noConversion"/>
  </si>
  <si>
    <t>2월</t>
    <phoneticPr fontId="2" type="noConversion"/>
  </si>
  <si>
    <t>3월</t>
    <phoneticPr fontId="2" type="noConversion"/>
  </si>
  <si>
    <t>세율</t>
    <phoneticPr fontId="2" type="noConversion"/>
  </si>
  <si>
    <t>KS 마트 특별기획전 원피스 판매 현황</t>
    <phoneticPr fontId="5" type="noConversion"/>
  </si>
  <si>
    <t>매장</t>
    <phoneticPr fontId="5" type="noConversion"/>
  </si>
  <si>
    <t>매입원가</t>
    <phoneticPr fontId="5" type="noConversion"/>
  </si>
  <si>
    <t>판매가</t>
    <phoneticPr fontId="5" type="noConversion"/>
  </si>
  <si>
    <t>판매수량</t>
    <phoneticPr fontId="5" type="noConversion"/>
  </si>
  <si>
    <t>판매금액</t>
    <phoneticPr fontId="5" type="noConversion"/>
  </si>
  <si>
    <t>이익금액</t>
    <phoneticPr fontId="5" type="noConversion"/>
  </si>
  <si>
    <t>아이잠</t>
    <phoneticPr fontId="5" type="noConversion"/>
  </si>
  <si>
    <t>승주군</t>
    <phoneticPr fontId="5" type="noConversion"/>
  </si>
  <si>
    <t>데쿠</t>
    <phoneticPr fontId="5" type="noConversion"/>
  </si>
  <si>
    <t>머니엄</t>
    <phoneticPr fontId="5" type="noConversion"/>
  </si>
  <si>
    <t>카스</t>
    <phoneticPr fontId="5" type="noConversion"/>
  </si>
  <si>
    <t>오보제</t>
    <phoneticPr fontId="5" type="noConversion"/>
  </si>
  <si>
    <t>합 계</t>
    <phoneticPr fontId="5" type="noConversion"/>
  </si>
  <si>
    <t>마진율</t>
    <phoneticPr fontId="5" type="noConversion"/>
  </si>
  <si>
    <t>할인율</t>
    <phoneticPr fontId="5" type="noConversion"/>
  </si>
  <si>
    <t>8월 학원 운영 현황</t>
    <phoneticPr fontId="5" type="noConversion"/>
  </si>
  <si>
    <t>분원</t>
    <phoneticPr fontId="5" type="noConversion"/>
  </si>
  <si>
    <t>전체학생수</t>
    <phoneticPr fontId="5" type="noConversion"/>
  </si>
  <si>
    <t>미납학생수</t>
    <phoneticPr fontId="5" type="noConversion"/>
  </si>
  <si>
    <t>입금액</t>
    <phoneticPr fontId="5" type="noConversion"/>
  </si>
  <si>
    <t>강사수</t>
    <phoneticPr fontId="5" type="noConversion"/>
  </si>
  <si>
    <t>강사료</t>
    <phoneticPr fontId="5" type="noConversion"/>
  </si>
  <si>
    <t>기타잡비</t>
    <phoneticPr fontId="5" type="noConversion"/>
  </si>
  <si>
    <t>이익</t>
    <phoneticPr fontId="5" type="noConversion"/>
  </si>
  <si>
    <t>서초</t>
    <phoneticPr fontId="5" type="noConversion"/>
  </si>
  <si>
    <t>수원</t>
    <phoneticPr fontId="5" type="noConversion"/>
  </si>
  <si>
    <t>분당</t>
    <phoneticPr fontId="5" type="noConversion"/>
  </si>
  <si>
    <t>수지</t>
    <phoneticPr fontId="5" type="noConversion"/>
  </si>
  <si>
    <t>강남</t>
    <phoneticPr fontId="5" type="noConversion"/>
  </si>
  <si>
    <t>안산</t>
    <phoneticPr fontId="5" type="noConversion"/>
  </si>
  <si>
    <t>합계</t>
    <phoneticPr fontId="5" type="noConversion"/>
  </si>
  <si>
    <r>
      <t>과목당</t>
    </r>
    <r>
      <rPr>
        <sz val="11"/>
        <color theme="1"/>
        <rFont val="맑은 고딕"/>
        <family val="3"/>
        <charset val="129"/>
        <scheme val="minor"/>
      </rPr>
      <t>수강료</t>
    </r>
    <phoneticPr fontId="5" type="noConversion"/>
  </si>
  <si>
    <t>세율</t>
  </si>
  <si>
    <t>소계1월</t>
  </si>
  <si>
    <t>소계2월</t>
  </si>
  <si>
    <t>소계3월</t>
  </si>
  <si>
    <t>세율인상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</si>
  <si>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</si>
  <si>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</si>
  <si>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</si>
  <si>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</si>
  <si>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</si>
  <si>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</si>
  <si>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</si>
  <si>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</si>
  <si>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마진율</t>
  </si>
  <si>
    <t>할인율</t>
  </si>
  <si>
    <t>판매금액합계</t>
  </si>
  <si>
    <t>이익금액합계</t>
  </si>
  <si>
    <t>이익증가</t>
  </si>
  <si>
    <t>이익감소</t>
  </si>
  <si>
    <t>과목당수강료</t>
  </si>
  <si>
    <t>강사료</t>
  </si>
  <si>
    <t>이익합계</t>
  </si>
  <si>
    <t>10%인상</t>
  </si>
  <si>
    <t>20%인상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</si>
</sst>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m&quot;월&quot;\ dd&quot;일&quot;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</cellStyleXfs>
  <cellXfs count="4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/>
    </xf>
    <xf numFmtId="41" fontId="6" fillId="0" borderId="1" xfId="1" applyFont="1" applyBorder="1" applyAlignment="1"/>
    <xf numFmtId="41" fontId="6" fillId="0" borderId="1" xfId="1" applyFont="1" applyBorder="1" applyAlignment="1">
      <alignment horizontal="center"/>
    </xf>
    <xf numFmtId="41" fontId="6" fillId="0" borderId="1" xfId="0" applyNumberFormat="1" applyFont="1" applyBorder="1" applyAlignment="1">
      <alignment horizontal="center" vertical="center"/>
    </xf>
    <xf numFmtId="41" fontId="6" fillId="0" borderId="0" xfId="1" applyFont="1" applyBorder="1" applyAlignment="1"/>
    <xf numFmtId="22" fontId="6" fillId="0" borderId="0" xfId="0" applyNumberFormat="1" applyFont="1">
      <alignment vertical="center"/>
    </xf>
    <xf numFmtId="9" fontId="6" fillId="0" borderId="1" xfId="0" applyNumberFormat="1" applyFont="1" applyBorder="1" applyAlignment="1">
      <alignment horizontal="center"/>
    </xf>
    <xf numFmtId="9" fontId="6" fillId="0" borderId="1" xfId="1" applyNumberFormat="1" applyFont="1" applyBorder="1" applyAlignment="1">
      <alignment horizontal="center"/>
    </xf>
    <xf numFmtId="0" fontId="9" fillId="0" borderId="0" xfId="2" applyFont="1"/>
    <xf numFmtId="14" fontId="9" fillId="0" borderId="0" xfId="2" applyNumberFormat="1" applyFont="1"/>
    <xf numFmtId="0" fontId="9" fillId="0" borderId="1" xfId="2" applyFont="1" applyBorder="1" applyAlignment="1">
      <alignment horizontal="center"/>
    </xf>
    <xf numFmtId="0" fontId="9" fillId="0" borderId="1" xfId="2" applyFont="1" applyFill="1" applyBorder="1" applyAlignment="1">
      <alignment horizontal="center"/>
    </xf>
    <xf numFmtId="41" fontId="9" fillId="0" borderId="1" xfId="1" applyFont="1" applyBorder="1" applyAlignment="1"/>
    <xf numFmtId="41" fontId="9" fillId="0" borderId="1" xfId="1" applyFont="1" applyFill="1" applyBorder="1" applyAlignment="1"/>
    <xf numFmtId="41" fontId="6" fillId="0" borderId="1" xfId="0" applyNumberFormat="1" applyFont="1" applyBorder="1">
      <alignment vertical="center"/>
    </xf>
    <xf numFmtId="41" fontId="9" fillId="0" borderId="0" xfId="1" applyFont="1" applyBorder="1" applyAlignment="1"/>
    <xf numFmtId="0" fontId="9" fillId="0" borderId="0" xfId="2" applyFont="1" applyFill="1" applyBorder="1" applyAlignment="1">
      <alignment horizontal="left"/>
    </xf>
    <xf numFmtId="22" fontId="9" fillId="0" borderId="0" xfId="2" applyNumberFormat="1" applyFont="1"/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11" fillId="2" borderId="7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2" fillId="3" borderId="0" xfId="0" applyFont="1" applyFill="1" applyBorder="1" applyAlignment="1">
      <alignment horizontal="left" vertical="center"/>
    </xf>
    <xf numFmtId="0" fontId="13" fillId="3" borderId="3" xfId="0" applyFont="1" applyFill="1" applyBorder="1" applyAlignment="1">
      <alignment horizontal="left" vertical="center"/>
    </xf>
    <xf numFmtId="0" fontId="14" fillId="3" borderId="3" xfId="0" applyFont="1" applyFill="1" applyBorder="1" applyAlignment="1">
      <alignment horizontal="left" vertical="center"/>
    </xf>
    <xf numFmtId="0" fontId="12" fillId="3" borderId="6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right" vertical="center"/>
    </xf>
    <xf numFmtId="0" fontId="10" fillId="2" borderId="7" xfId="0" applyFont="1" applyFill="1" applyBorder="1" applyAlignment="1">
      <alignment horizontal="right" vertical="center"/>
    </xf>
    <xf numFmtId="9" fontId="0" fillId="4" borderId="0" xfId="0" applyNumberFormat="1" applyFill="1" applyBorder="1" applyAlignment="1">
      <alignment vertical="center"/>
    </xf>
    <xf numFmtId="0" fontId="15" fillId="0" borderId="0" xfId="0" applyFont="1" applyFill="1" applyBorder="1" applyAlignment="1">
      <alignment vertical="top" wrapText="1"/>
    </xf>
    <xf numFmtId="41" fontId="0" fillId="4" borderId="0" xfId="0" applyNumberForma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2" applyFont="1" applyAlignment="1">
      <alignment horizontal="center"/>
    </xf>
  </cellXfs>
  <cellStyles count="3">
    <cellStyle name="쉼표 [0]" xfId="1" builtinId="6"/>
    <cellStyle name="표준" xfId="0" builtinId="0"/>
    <cellStyle name="표준_분석작업-1" xfId="2"/>
  </cellStyles>
  <dxfs count="2"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sqref="A1:G1"/>
    </sheetView>
  </sheetViews>
  <sheetFormatPr defaultRowHeight="17"/>
  <cols>
    <col min="3" max="4" width="9.83203125" bestFit="1" customWidth="1"/>
    <col min="5" max="6" width="10.83203125" bestFit="1" customWidth="1"/>
    <col min="7" max="7" width="9.33203125" bestFit="1" customWidth="1"/>
  </cols>
  <sheetData>
    <row r="1" spans="1:7" ht="21">
      <c r="A1" s="42" t="s">
        <v>0</v>
      </c>
      <c r="B1" s="42"/>
      <c r="C1" s="42"/>
      <c r="D1" s="42"/>
      <c r="E1" s="42"/>
      <c r="F1" s="42"/>
      <c r="G1" s="42"/>
    </row>
    <row r="3" spans="1:7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>
      <c r="A4" s="1" t="s">
        <v>8</v>
      </c>
      <c r="B4" s="1">
        <v>101</v>
      </c>
      <c r="C4" s="2">
        <v>43834</v>
      </c>
      <c r="D4" s="2">
        <v>43837</v>
      </c>
      <c r="E4" s="3">
        <v>400000</v>
      </c>
      <c r="F4" s="3">
        <v>430000</v>
      </c>
      <c r="G4" s="3">
        <f>F4*$B$18</f>
        <v>51600</v>
      </c>
    </row>
    <row r="5" spans="1:7">
      <c r="A5" s="1" t="s">
        <v>8</v>
      </c>
      <c r="B5" s="1">
        <v>102</v>
      </c>
      <c r="C5" s="2">
        <v>43845</v>
      </c>
      <c r="D5" s="2">
        <v>43848</v>
      </c>
      <c r="E5" s="3">
        <v>1000000</v>
      </c>
      <c r="F5" s="3">
        <v>1070000</v>
      </c>
      <c r="G5" s="3">
        <f t="shared" ref="G5:G15" si="0">F5*$B$18</f>
        <v>128400</v>
      </c>
    </row>
    <row r="6" spans="1:7">
      <c r="A6" s="1" t="s">
        <v>8</v>
      </c>
      <c r="B6" s="1">
        <v>103</v>
      </c>
      <c r="C6" s="2">
        <v>43851</v>
      </c>
      <c r="D6" s="2">
        <v>43853</v>
      </c>
      <c r="E6" s="3">
        <v>100000</v>
      </c>
      <c r="F6" s="3">
        <v>120000</v>
      </c>
      <c r="G6" s="3">
        <f t="shared" si="0"/>
        <v>14400</v>
      </c>
    </row>
    <row r="7" spans="1:7">
      <c r="A7" s="43" t="s">
        <v>9</v>
      </c>
      <c r="B7" s="44"/>
      <c r="C7" s="44"/>
      <c r="D7" s="45"/>
      <c r="E7" s="3">
        <f>SUM(E4:E6)</f>
        <v>1500000</v>
      </c>
      <c r="F7" s="3">
        <f t="shared" ref="F7" si="1">SUM(F4:F6)</f>
        <v>1620000</v>
      </c>
      <c r="G7" s="3">
        <f>SUM(G4:G6)</f>
        <v>194400</v>
      </c>
    </row>
    <row r="8" spans="1:7">
      <c r="A8" s="1" t="s">
        <v>10</v>
      </c>
      <c r="B8" s="1">
        <v>102</v>
      </c>
      <c r="C8" s="2">
        <v>43867</v>
      </c>
      <c r="D8" s="2">
        <v>43869</v>
      </c>
      <c r="E8" s="3">
        <v>500000</v>
      </c>
      <c r="F8" s="3">
        <v>550000</v>
      </c>
      <c r="G8" s="3">
        <f t="shared" si="0"/>
        <v>66000</v>
      </c>
    </row>
    <row r="9" spans="1:7">
      <c r="A9" s="1" t="s">
        <v>10</v>
      </c>
      <c r="B9" s="1">
        <v>103</v>
      </c>
      <c r="C9" s="2">
        <v>43871</v>
      </c>
      <c r="D9" s="2">
        <v>43873</v>
      </c>
      <c r="E9" s="3">
        <v>450000</v>
      </c>
      <c r="F9" s="3">
        <v>480000</v>
      </c>
      <c r="G9" s="3">
        <f t="shared" si="0"/>
        <v>57600</v>
      </c>
    </row>
    <row r="10" spans="1:7">
      <c r="A10" s="1" t="s">
        <v>10</v>
      </c>
      <c r="B10" s="1">
        <v>103</v>
      </c>
      <c r="C10" s="2">
        <v>43874</v>
      </c>
      <c r="D10" s="2">
        <v>43877</v>
      </c>
      <c r="E10" s="3">
        <v>450000</v>
      </c>
      <c r="F10" s="3">
        <v>480000</v>
      </c>
      <c r="G10" s="3">
        <f t="shared" si="0"/>
        <v>57600</v>
      </c>
    </row>
    <row r="11" spans="1:7">
      <c r="A11" s="1" t="s">
        <v>10</v>
      </c>
      <c r="B11" s="1">
        <v>104</v>
      </c>
      <c r="C11" s="2">
        <v>43884</v>
      </c>
      <c r="D11" s="2">
        <v>43886</v>
      </c>
      <c r="E11" s="3">
        <v>500000</v>
      </c>
      <c r="F11" s="3">
        <v>540000</v>
      </c>
      <c r="G11" s="3">
        <f t="shared" si="0"/>
        <v>64800</v>
      </c>
    </row>
    <row r="12" spans="1:7">
      <c r="A12" s="43" t="s">
        <v>9</v>
      </c>
      <c r="B12" s="44"/>
      <c r="C12" s="44"/>
      <c r="D12" s="45"/>
      <c r="E12" s="3">
        <f>SUM(E8:E11)</f>
        <v>1900000</v>
      </c>
      <c r="F12" s="3">
        <f t="shared" ref="F12" si="2">SUM(F8:F11)</f>
        <v>2050000</v>
      </c>
      <c r="G12" s="3">
        <f>SUM(G8:G11)</f>
        <v>246000</v>
      </c>
    </row>
    <row r="13" spans="1:7">
      <c r="A13" s="1" t="s">
        <v>11</v>
      </c>
      <c r="B13" s="1">
        <v>101</v>
      </c>
      <c r="C13" s="2">
        <v>43892</v>
      </c>
      <c r="D13" s="2">
        <v>43895</v>
      </c>
      <c r="E13" s="3">
        <v>500000</v>
      </c>
      <c r="F13" s="3">
        <v>550000</v>
      </c>
      <c r="G13" s="3">
        <f t="shared" si="0"/>
        <v>66000</v>
      </c>
    </row>
    <row r="14" spans="1:7">
      <c r="A14" s="1" t="s">
        <v>11</v>
      </c>
      <c r="B14" s="1">
        <v>102</v>
      </c>
      <c r="C14" s="2">
        <v>43899</v>
      </c>
      <c r="D14" s="2">
        <v>43901</v>
      </c>
      <c r="E14" s="3">
        <v>1400000</v>
      </c>
      <c r="F14" s="3">
        <v>1450000</v>
      </c>
      <c r="G14" s="3">
        <f t="shared" si="0"/>
        <v>174000</v>
      </c>
    </row>
    <row r="15" spans="1:7">
      <c r="A15" s="1" t="s">
        <v>11</v>
      </c>
      <c r="B15" s="1">
        <v>104</v>
      </c>
      <c r="C15" s="2">
        <v>43904</v>
      </c>
      <c r="D15" s="2">
        <v>43910</v>
      </c>
      <c r="E15" s="3">
        <v>1500000</v>
      </c>
      <c r="F15" s="3">
        <v>1560000</v>
      </c>
      <c r="G15" s="3">
        <f t="shared" si="0"/>
        <v>187200</v>
      </c>
    </row>
    <row r="16" spans="1:7">
      <c r="A16" s="43" t="s">
        <v>9</v>
      </c>
      <c r="B16" s="44"/>
      <c r="C16" s="44"/>
      <c r="D16" s="45"/>
      <c r="E16" s="3">
        <f>SUM(E13:E15)</f>
        <v>3400000</v>
      </c>
      <c r="F16" s="3">
        <f t="shared" ref="F16:G16" si="3">SUM(F13:F15)</f>
        <v>3560000</v>
      </c>
      <c r="G16" s="3">
        <f t="shared" si="3"/>
        <v>427200</v>
      </c>
    </row>
    <row r="18" spans="1:2">
      <c r="A18" s="4" t="s">
        <v>12</v>
      </c>
      <c r="B18" s="5">
        <v>0.12</v>
      </c>
    </row>
  </sheetData>
  <mergeCells count="4">
    <mergeCell ref="A1:G1"/>
    <mergeCell ref="A7:D7"/>
    <mergeCell ref="A12:D12"/>
    <mergeCell ref="A16:D16"/>
  </mergeCells>
  <phoneticPr fontId="2" type="noConversion"/>
  <pageMargins left="0.7" right="0.7" top="0.75" bottom="0.75" header="0.3" footer="0.3"/>
  <pageSetup paperSize="9" orientation="portrait" horizontalDpi="4294967292" r:id="rId1"/>
  <ignoredErrors>
    <ignoredError sqref="G7 G1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3"/>
  <sheetViews>
    <sheetView showGridLines="0" workbookViewId="0"/>
  </sheetViews>
  <sheetFormatPr defaultRowHeight="17" outlineLevelRow="1" outlineLevelCol="1"/>
  <cols>
    <col min="3" max="3" width="7.6640625" customWidth="1"/>
    <col min="4" max="6" width="9.08203125" bestFit="1" customWidth="1" outlineLevel="1"/>
  </cols>
  <sheetData>
    <row r="1" spans="2:6" ht="17.5" thickBot="1"/>
    <row r="2" spans="2:6">
      <c r="B2" s="30" t="s">
        <v>52</v>
      </c>
      <c r="C2" s="31"/>
      <c r="D2" s="37"/>
      <c r="E2" s="37"/>
      <c r="F2" s="37"/>
    </row>
    <row r="3" spans="2:6" collapsed="1">
      <c r="B3" s="29"/>
      <c r="C3" s="29"/>
      <c r="D3" s="38" t="s">
        <v>54</v>
      </c>
      <c r="E3" s="38" t="s">
        <v>50</v>
      </c>
      <c r="F3" s="38" t="s">
        <v>51</v>
      </c>
    </row>
    <row r="4" spans="2:6" hidden="1" outlineLevel="1">
      <c r="B4" s="33"/>
      <c r="C4" s="33"/>
      <c r="D4" s="25"/>
      <c r="E4" s="40"/>
      <c r="F4" s="40"/>
    </row>
    <row r="5" spans="2:6">
      <c r="B5" s="34" t="s">
        <v>53</v>
      </c>
      <c r="C5" s="35"/>
      <c r="D5" s="32"/>
      <c r="E5" s="32"/>
      <c r="F5" s="32"/>
    </row>
    <row r="6" spans="2:6" outlineLevel="1">
      <c r="B6" s="33"/>
      <c r="C6" s="33" t="s">
        <v>46</v>
      </c>
      <c r="D6" s="26">
        <v>0.12</v>
      </c>
      <c r="E6" s="39">
        <v>0.15</v>
      </c>
      <c r="F6" s="39">
        <v>0.09</v>
      </c>
    </row>
    <row r="7" spans="2:6">
      <c r="B7" s="34" t="s">
        <v>55</v>
      </c>
      <c r="C7" s="35"/>
      <c r="D7" s="32"/>
      <c r="E7" s="32"/>
      <c r="F7" s="32"/>
    </row>
    <row r="8" spans="2:6" outlineLevel="1">
      <c r="B8" s="33"/>
      <c r="C8" s="33" t="s">
        <v>47</v>
      </c>
      <c r="D8" s="27">
        <v>194400</v>
      </c>
      <c r="E8" s="27">
        <v>243000</v>
      </c>
      <c r="F8" s="27">
        <v>145800</v>
      </c>
    </row>
    <row r="9" spans="2:6" outlineLevel="1">
      <c r="B9" s="33"/>
      <c r="C9" s="33" t="s">
        <v>48</v>
      </c>
      <c r="D9" s="27">
        <v>246000</v>
      </c>
      <c r="E9" s="27">
        <v>307500</v>
      </c>
      <c r="F9" s="27">
        <v>184500</v>
      </c>
    </row>
    <row r="10" spans="2:6" ht="17.5" outlineLevel="1" thickBot="1">
      <c r="B10" s="36"/>
      <c r="C10" s="36" t="s">
        <v>49</v>
      </c>
      <c r="D10" s="28">
        <v>427200</v>
      </c>
      <c r="E10" s="28">
        <v>534000</v>
      </c>
      <c r="F10" s="28">
        <v>320400</v>
      </c>
    </row>
    <row r="11" spans="2:6">
      <c r="B11" t="s">
        <v>56</v>
      </c>
    </row>
    <row r="12" spans="2:6">
      <c r="B12" t="s">
        <v>57</v>
      </c>
    </row>
    <row r="13" spans="2:6">
      <c r="B13" t="s">
        <v>58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sqref="A1:F1"/>
    </sheetView>
  </sheetViews>
  <sheetFormatPr defaultRowHeight="17"/>
  <cols>
    <col min="2" max="3" width="11" customWidth="1"/>
    <col min="5" max="5" width="13" bestFit="1" customWidth="1"/>
    <col min="6" max="6" width="11.83203125" bestFit="1" customWidth="1"/>
  </cols>
  <sheetData>
    <row r="1" spans="1:6" ht="26">
      <c r="A1" s="46" t="s">
        <v>13</v>
      </c>
      <c r="B1" s="46"/>
      <c r="C1" s="46"/>
      <c r="D1" s="46"/>
      <c r="E1" s="46"/>
      <c r="F1" s="46"/>
    </row>
    <row r="2" spans="1:6">
      <c r="A2" s="6"/>
      <c r="B2" s="6"/>
      <c r="C2" s="6"/>
      <c r="D2" s="6"/>
      <c r="E2" s="6"/>
      <c r="F2" s="6"/>
    </row>
    <row r="3" spans="1:6">
      <c r="A3" s="7" t="s">
        <v>14</v>
      </c>
      <c r="B3" s="7" t="s">
        <v>15</v>
      </c>
      <c r="C3" s="7" t="s">
        <v>16</v>
      </c>
      <c r="D3" s="7" t="s">
        <v>17</v>
      </c>
      <c r="E3" s="7" t="s">
        <v>18</v>
      </c>
      <c r="F3" s="7" t="s">
        <v>19</v>
      </c>
    </row>
    <row r="4" spans="1:6">
      <c r="A4" s="7" t="s">
        <v>20</v>
      </c>
      <c r="B4" s="8">
        <v>251900</v>
      </c>
      <c r="C4" s="8">
        <f t="shared" ref="C4:C9" si="0">B4+B4*$A$13</f>
        <v>340065</v>
      </c>
      <c r="D4" s="9">
        <v>23</v>
      </c>
      <c r="E4" s="8">
        <f t="shared" ref="E4:E9" si="1">C4*D4</f>
        <v>7821495</v>
      </c>
      <c r="F4" s="8">
        <f t="shared" ref="F4:F9" si="2">E4-E4*B13-B4*D4</f>
        <v>1636720.25</v>
      </c>
    </row>
    <row r="5" spans="1:6">
      <c r="A5" s="7" t="s">
        <v>21</v>
      </c>
      <c r="B5" s="8">
        <v>180400</v>
      </c>
      <c r="C5" s="8">
        <f t="shared" si="0"/>
        <v>243540</v>
      </c>
      <c r="D5" s="9">
        <v>67</v>
      </c>
      <c r="E5" s="8">
        <f t="shared" si="1"/>
        <v>16317180</v>
      </c>
      <c r="F5" s="8">
        <f t="shared" si="2"/>
        <v>4230380</v>
      </c>
    </row>
    <row r="6" spans="1:6">
      <c r="A6" s="7" t="s">
        <v>22</v>
      </c>
      <c r="B6" s="8">
        <v>273900</v>
      </c>
      <c r="C6" s="8">
        <f t="shared" si="0"/>
        <v>369765</v>
      </c>
      <c r="D6" s="9">
        <v>34</v>
      </c>
      <c r="E6" s="8">
        <f t="shared" si="1"/>
        <v>12572010</v>
      </c>
      <c r="F6" s="8">
        <f t="shared" si="2"/>
        <v>3259410</v>
      </c>
    </row>
    <row r="7" spans="1:6">
      <c r="A7" s="7" t="s">
        <v>23</v>
      </c>
      <c r="B7" s="8">
        <v>178750</v>
      </c>
      <c r="C7" s="8">
        <f t="shared" si="0"/>
        <v>241312.5</v>
      </c>
      <c r="D7" s="9">
        <v>56</v>
      </c>
      <c r="E7" s="8">
        <f t="shared" si="1"/>
        <v>13513500</v>
      </c>
      <c r="F7" s="8">
        <f t="shared" si="2"/>
        <v>3503500</v>
      </c>
    </row>
    <row r="8" spans="1:6">
      <c r="A8" s="7" t="s">
        <v>24</v>
      </c>
      <c r="B8" s="8">
        <v>489500</v>
      </c>
      <c r="C8" s="8">
        <f t="shared" si="0"/>
        <v>660825</v>
      </c>
      <c r="D8" s="9">
        <v>78</v>
      </c>
      <c r="E8" s="8">
        <f t="shared" si="1"/>
        <v>51544350</v>
      </c>
      <c r="F8" s="8">
        <f t="shared" si="2"/>
        <v>13363350</v>
      </c>
    </row>
    <row r="9" spans="1:6">
      <c r="A9" s="7" t="s">
        <v>25</v>
      </c>
      <c r="B9" s="8">
        <v>539000</v>
      </c>
      <c r="C9" s="8">
        <f t="shared" si="0"/>
        <v>727650</v>
      </c>
      <c r="D9" s="9">
        <v>92</v>
      </c>
      <c r="E9" s="8">
        <f t="shared" si="1"/>
        <v>66943800</v>
      </c>
      <c r="F9" s="8">
        <f t="shared" si="2"/>
        <v>17355800</v>
      </c>
    </row>
    <row r="10" spans="1:6">
      <c r="A10" s="47" t="s">
        <v>26</v>
      </c>
      <c r="B10" s="47"/>
      <c r="C10" s="47"/>
      <c r="D10" s="10">
        <f>SUM(D4:D9)</f>
        <v>350</v>
      </c>
      <c r="E10" s="8">
        <f>SUM(E4:E9)</f>
        <v>168712335</v>
      </c>
      <c r="F10" s="8">
        <f>SUM(F4:F9)</f>
        <v>43349160.25</v>
      </c>
    </row>
    <row r="11" spans="1:6">
      <c r="A11" s="11"/>
      <c r="B11" s="11"/>
      <c r="C11" s="11"/>
      <c r="D11" s="11"/>
      <c r="E11" s="11"/>
      <c r="F11" s="11"/>
    </row>
    <row r="12" spans="1:6">
      <c r="A12" s="7" t="s">
        <v>27</v>
      </c>
      <c r="B12" s="7" t="s">
        <v>28</v>
      </c>
      <c r="C12" s="6"/>
      <c r="D12" s="6"/>
      <c r="E12" s="12"/>
      <c r="F12" s="6"/>
    </row>
    <row r="13" spans="1:6">
      <c r="A13" s="13">
        <v>0.35</v>
      </c>
      <c r="B13" s="14">
        <v>0.05</v>
      </c>
      <c r="C13" s="6"/>
      <c r="D13" s="6"/>
      <c r="E13" s="6"/>
      <c r="F13" s="6"/>
    </row>
  </sheetData>
  <mergeCells count="2">
    <mergeCell ref="A1:F1"/>
    <mergeCell ref="A10:C10"/>
  </mergeCells>
  <phoneticPr fontId="2" type="noConversion"/>
  <conditionalFormatting sqref="A4:A9">
    <cfRule type="cellIs" dxfId="1" priority="2" stopIfTrue="1" operator="equal">
      <formula>"소계"</formula>
    </cfRule>
  </conditionalFormatting>
  <conditionalFormatting sqref="F4:F10">
    <cfRule type="cellIs" dxfId="0" priority="1" stopIfTrue="1" operator="greaterThanOrEqual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3"/>
  <sheetViews>
    <sheetView showGridLines="0" workbookViewId="0"/>
  </sheetViews>
  <sheetFormatPr defaultRowHeight="17" outlineLevelRow="1" outlineLevelCol="1"/>
  <cols>
    <col min="3" max="3" width="12.33203125" bestFit="1" customWidth="1"/>
    <col min="4" max="6" width="12.6640625" bestFit="1" customWidth="1" outlineLevel="1"/>
  </cols>
  <sheetData>
    <row r="1" spans="2:6" ht="17.5" thickBot="1"/>
    <row r="2" spans="2:6">
      <c r="B2" s="30" t="s">
        <v>52</v>
      </c>
      <c r="C2" s="31"/>
      <c r="D2" s="37"/>
      <c r="E2" s="37"/>
      <c r="F2" s="37"/>
    </row>
    <row r="3" spans="2:6" collapsed="1">
      <c r="B3" s="29"/>
      <c r="C3" s="29"/>
      <c r="D3" s="38" t="s">
        <v>54</v>
      </c>
      <c r="E3" s="38" t="s">
        <v>63</v>
      </c>
      <c r="F3" s="38" t="s">
        <v>64</v>
      </c>
    </row>
    <row r="4" spans="2:6" hidden="1" outlineLevel="1">
      <c r="B4" s="33"/>
      <c r="C4" s="33"/>
      <c r="D4" s="25"/>
      <c r="E4" s="40"/>
      <c r="F4" s="40"/>
    </row>
    <row r="5" spans="2:6">
      <c r="B5" s="34" t="s">
        <v>53</v>
      </c>
      <c r="C5" s="35"/>
      <c r="D5" s="32"/>
      <c r="E5" s="32"/>
      <c r="F5" s="32"/>
    </row>
    <row r="6" spans="2:6" outlineLevel="1">
      <c r="B6" s="33"/>
      <c r="C6" s="33" t="s">
        <v>59</v>
      </c>
      <c r="D6" s="26">
        <v>0.35</v>
      </c>
      <c r="E6" s="39">
        <v>0.45</v>
      </c>
      <c r="F6" s="39">
        <v>0.25</v>
      </c>
    </row>
    <row r="7" spans="2:6" outlineLevel="1">
      <c r="B7" s="33"/>
      <c r="C7" s="33" t="s">
        <v>60</v>
      </c>
      <c r="D7" s="26">
        <v>0.05</v>
      </c>
      <c r="E7" s="39">
        <v>0.03</v>
      </c>
      <c r="F7" s="39">
        <v>0.08</v>
      </c>
    </row>
    <row r="8" spans="2:6">
      <c r="B8" s="34" t="s">
        <v>55</v>
      </c>
      <c r="C8" s="35"/>
      <c r="D8" s="32"/>
      <c r="E8" s="32"/>
      <c r="F8" s="32"/>
    </row>
    <row r="9" spans="2:6" outlineLevel="1">
      <c r="B9" s="33"/>
      <c r="C9" s="33" t="s">
        <v>61</v>
      </c>
      <c r="D9" s="27">
        <v>168712335</v>
      </c>
      <c r="E9" s="27">
        <v>181209545</v>
      </c>
      <c r="F9" s="27">
        <v>156215125</v>
      </c>
    </row>
    <row r="10" spans="2:6" ht="17.5" outlineLevel="1" thickBot="1">
      <c r="B10" s="36"/>
      <c r="C10" s="36" t="s">
        <v>62</v>
      </c>
      <c r="D10" s="28">
        <v>43349160.25</v>
      </c>
      <c r="E10" s="28">
        <v>55985419.049999997</v>
      </c>
      <c r="F10" s="28">
        <v>30663655</v>
      </c>
    </row>
    <row r="11" spans="2:6">
      <c r="B11" t="s">
        <v>56</v>
      </c>
    </row>
    <row r="12" spans="2:6">
      <c r="B12" t="s">
        <v>57</v>
      </c>
    </row>
    <row r="13" spans="2:6">
      <c r="B13" t="s">
        <v>58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/>
  </sheetViews>
  <sheetFormatPr defaultRowHeight="17"/>
  <cols>
    <col min="1" max="1" width="13" bestFit="1" customWidth="1"/>
    <col min="2" max="3" width="11" bestFit="1" customWidth="1"/>
    <col min="4" max="4" width="13" bestFit="1" customWidth="1"/>
    <col min="6" max="6" width="13" bestFit="1" customWidth="1"/>
    <col min="7" max="8" width="10.83203125" bestFit="1" customWidth="1"/>
  </cols>
  <sheetData>
    <row r="1" spans="1:8" ht="21">
      <c r="A1" s="48" t="s">
        <v>29</v>
      </c>
      <c r="B1" s="48"/>
      <c r="C1" s="48"/>
      <c r="D1" s="48"/>
      <c r="E1" s="48"/>
      <c r="F1" s="48"/>
      <c r="G1" s="48"/>
      <c r="H1" s="48"/>
    </row>
    <row r="2" spans="1:8">
      <c r="A2" s="15"/>
      <c r="B2" s="15"/>
      <c r="C2" s="15"/>
      <c r="D2" s="15"/>
      <c r="E2" s="15"/>
      <c r="F2" s="6"/>
      <c r="G2" s="6"/>
      <c r="H2" s="16"/>
    </row>
    <row r="3" spans="1:8">
      <c r="A3" s="17" t="s">
        <v>30</v>
      </c>
      <c r="B3" s="17" t="s">
        <v>31</v>
      </c>
      <c r="C3" s="17" t="s">
        <v>32</v>
      </c>
      <c r="D3" s="17" t="s">
        <v>33</v>
      </c>
      <c r="E3" s="17" t="s">
        <v>34</v>
      </c>
      <c r="F3" s="17" t="s">
        <v>35</v>
      </c>
      <c r="G3" s="18" t="s">
        <v>36</v>
      </c>
      <c r="H3" s="18" t="s">
        <v>37</v>
      </c>
    </row>
    <row r="4" spans="1:8">
      <c r="A4" s="17" t="s">
        <v>38</v>
      </c>
      <c r="B4" s="19">
        <v>850</v>
      </c>
      <c r="C4" s="19">
        <v>198</v>
      </c>
      <c r="D4" s="19">
        <f t="shared" ref="D4:D9" si="0">$A$14*(B4-C4)</f>
        <v>26080000</v>
      </c>
      <c r="E4" s="19">
        <v>25</v>
      </c>
      <c r="F4" s="19">
        <f t="shared" ref="F4:F10" si="1">$B$14*E4</f>
        <v>22500000</v>
      </c>
      <c r="G4" s="20">
        <v>1000000</v>
      </c>
      <c r="H4" s="21">
        <f t="shared" ref="H4:H9" si="2">D4-F4-G4</f>
        <v>2580000</v>
      </c>
    </row>
    <row r="5" spans="1:8">
      <c r="A5" s="17" t="s">
        <v>39</v>
      </c>
      <c r="B5" s="19">
        <v>458</v>
      </c>
      <c r="C5" s="19">
        <v>50</v>
      </c>
      <c r="D5" s="19">
        <f t="shared" si="0"/>
        <v>16320000</v>
      </c>
      <c r="E5" s="19">
        <v>14</v>
      </c>
      <c r="F5" s="19">
        <f t="shared" si="1"/>
        <v>12600000</v>
      </c>
      <c r="G5" s="20">
        <v>1000000</v>
      </c>
      <c r="H5" s="21">
        <f t="shared" si="2"/>
        <v>2720000</v>
      </c>
    </row>
    <row r="6" spans="1:8">
      <c r="A6" s="17" t="s">
        <v>40</v>
      </c>
      <c r="B6" s="19">
        <v>899</v>
      </c>
      <c r="C6" s="19">
        <v>91</v>
      </c>
      <c r="D6" s="19">
        <f t="shared" si="0"/>
        <v>32320000</v>
      </c>
      <c r="E6" s="19">
        <v>28</v>
      </c>
      <c r="F6" s="19">
        <f t="shared" si="1"/>
        <v>25200000</v>
      </c>
      <c r="G6" s="20">
        <v>1000000</v>
      </c>
      <c r="H6" s="21">
        <f t="shared" si="2"/>
        <v>6120000</v>
      </c>
    </row>
    <row r="7" spans="1:8">
      <c r="A7" s="17" t="s">
        <v>41</v>
      </c>
      <c r="B7" s="19">
        <v>516</v>
      </c>
      <c r="C7" s="19">
        <v>112</v>
      </c>
      <c r="D7" s="19">
        <f t="shared" si="0"/>
        <v>16160000</v>
      </c>
      <c r="E7" s="19">
        <v>16</v>
      </c>
      <c r="F7" s="19">
        <f t="shared" si="1"/>
        <v>14400000</v>
      </c>
      <c r="G7" s="20">
        <v>1000000</v>
      </c>
      <c r="H7" s="21">
        <f t="shared" si="2"/>
        <v>760000</v>
      </c>
    </row>
    <row r="8" spans="1:8">
      <c r="A8" s="17" t="s">
        <v>42</v>
      </c>
      <c r="B8" s="19">
        <v>990</v>
      </c>
      <c r="C8" s="19">
        <v>65</v>
      </c>
      <c r="D8" s="19">
        <f t="shared" si="0"/>
        <v>37000000</v>
      </c>
      <c r="E8" s="19">
        <v>42</v>
      </c>
      <c r="F8" s="19">
        <f t="shared" si="1"/>
        <v>37800000</v>
      </c>
      <c r="G8" s="20">
        <v>1000000</v>
      </c>
      <c r="H8" s="21">
        <f t="shared" si="2"/>
        <v>-1800000</v>
      </c>
    </row>
    <row r="9" spans="1:8">
      <c r="A9" s="17" t="s">
        <v>43</v>
      </c>
      <c r="B9" s="19">
        <v>350</v>
      </c>
      <c r="C9" s="19">
        <v>69</v>
      </c>
      <c r="D9" s="19">
        <f t="shared" si="0"/>
        <v>11240000</v>
      </c>
      <c r="E9" s="19">
        <v>15</v>
      </c>
      <c r="F9" s="19">
        <f t="shared" si="1"/>
        <v>13500000</v>
      </c>
      <c r="G9" s="20">
        <v>1000000</v>
      </c>
      <c r="H9" s="21">
        <f t="shared" si="2"/>
        <v>-3260000</v>
      </c>
    </row>
    <row r="10" spans="1:8">
      <c r="A10" s="17" t="s">
        <v>44</v>
      </c>
      <c r="B10" s="19">
        <f>SUM(B4:B9)</f>
        <v>4063</v>
      </c>
      <c r="C10" s="19">
        <f>SUM(C4:C9)</f>
        <v>585</v>
      </c>
      <c r="D10" s="19">
        <f>SUM(D4:D9)</f>
        <v>139120000</v>
      </c>
      <c r="E10" s="19">
        <f>SUM(E4:E9)</f>
        <v>140</v>
      </c>
      <c r="F10" s="19">
        <f t="shared" si="1"/>
        <v>126000000</v>
      </c>
      <c r="G10" s="20">
        <v>1000000</v>
      </c>
      <c r="H10" s="21">
        <f>SUM(H4:H9)</f>
        <v>7120000</v>
      </c>
    </row>
    <row r="11" spans="1:8">
      <c r="A11" s="22"/>
      <c r="B11" s="22"/>
      <c r="C11" s="22"/>
      <c r="D11" s="22"/>
      <c r="E11" s="22"/>
      <c r="F11" s="22"/>
      <c r="G11" s="6"/>
      <c r="H11" s="6"/>
    </row>
    <row r="12" spans="1:8">
      <c r="A12" s="23"/>
      <c r="B12" s="6"/>
      <c r="C12" s="6"/>
      <c r="D12" s="15"/>
      <c r="E12" s="15"/>
      <c r="F12" s="24"/>
      <c r="G12" s="6"/>
      <c r="H12" s="6"/>
    </row>
    <row r="13" spans="1:8">
      <c r="A13" s="17" t="s">
        <v>45</v>
      </c>
      <c r="B13" s="17" t="s">
        <v>35</v>
      </c>
      <c r="C13" s="6"/>
      <c r="D13" s="15"/>
      <c r="E13" s="15"/>
      <c r="F13" s="15"/>
      <c r="G13" s="6"/>
      <c r="H13" s="6"/>
    </row>
    <row r="14" spans="1:8">
      <c r="A14" s="19">
        <v>40000</v>
      </c>
      <c r="B14" s="19">
        <v>900000</v>
      </c>
      <c r="C14" s="6"/>
      <c r="D14" s="6"/>
      <c r="E14" s="6"/>
      <c r="F14" s="6"/>
      <c r="G14" s="6"/>
      <c r="H14" s="6"/>
    </row>
  </sheetData>
  <mergeCells count="1">
    <mergeCell ref="A1:H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2"/>
  <sheetViews>
    <sheetView showGridLines="0" workbookViewId="0"/>
  </sheetViews>
  <sheetFormatPr defaultRowHeight="17" outlineLevelRow="1" outlineLevelCol="1"/>
  <cols>
    <col min="3" max="3" width="12.33203125" bestFit="1" customWidth="1"/>
    <col min="4" max="6" width="10.58203125" bestFit="1" customWidth="1" outlineLevel="1"/>
  </cols>
  <sheetData>
    <row r="1" spans="2:6" ht="17.5" thickBot="1"/>
    <row r="2" spans="2:6">
      <c r="B2" s="30" t="s">
        <v>52</v>
      </c>
      <c r="C2" s="31"/>
      <c r="D2" s="37"/>
      <c r="E2" s="37"/>
      <c r="F2" s="37"/>
    </row>
    <row r="3" spans="2:6" collapsed="1">
      <c r="B3" s="29"/>
      <c r="C3" s="29"/>
      <c r="D3" s="38" t="s">
        <v>54</v>
      </c>
      <c r="E3" s="38" t="s">
        <v>68</v>
      </c>
      <c r="F3" s="38" t="s">
        <v>69</v>
      </c>
    </row>
    <row r="4" spans="2:6" hidden="1" outlineLevel="1">
      <c r="B4" s="33"/>
      <c r="C4" s="33"/>
      <c r="D4" s="25"/>
      <c r="E4" s="40"/>
      <c r="F4" s="40"/>
    </row>
    <row r="5" spans="2:6">
      <c r="B5" s="34" t="s">
        <v>53</v>
      </c>
      <c r="C5" s="35"/>
      <c r="D5" s="32"/>
      <c r="E5" s="32"/>
      <c r="F5" s="32"/>
    </row>
    <row r="6" spans="2:6" outlineLevel="1">
      <c r="B6" s="33"/>
      <c r="C6" s="33" t="s">
        <v>65</v>
      </c>
      <c r="D6" s="27">
        <v>40000</v>
      </c>
      <c r="E6" s="41">
        <v>44000</v>
      </c>
      <c r="F6" s="41">
        <v>48000</v>
      </c>
    </row>
    <row r="7" spans="2:6" outlineLevel="1">
      <c r="B7" s="33"/>
      <c r="C7" s="33" t="s">
        <v>66</v>
      </c>
      <c r="D7" s="27">
        <v>900000</v>
      </c>
      <c r="E7" s="41">
        <v>990000</v>
      </c>
      <c r="F7" s="41">
        <v>1080000</v>
      </c>
    </row>
    <row r="8" spans="2:6">
      <c r="B8" s="34" t="s">
        <v>55</v>
      </c>
      <c r="C8" s="35"/>
      <c r="D8" s="32"/>
      <c r="E8" s="32"/>
      <c r="F8" s="32"/>
    </row>
    <row r="9" spans="2:6" ht="17.5" outlineLevel="1" thickBot="1">
      <c r="B9" s="36"/>
      <c r="C9" s="36" t="s">
        <v>67</v>
      </c>
      <c r="D9" s="28">
        <v>7120000</v>
      </c>
      <c r="E9" s="28">
        <v>8432000</v>
      </c>
      <c r="F9" s="28">
        <v>9744000</v>
      </c>
    </row>
    <row r="10" spans="2:6">
      <c r="B10" t="s">
        <v>56</v>
      </c>
    </row>
    <row r="11" spans="2:6">
      <c r="B11" t="s">
        <v>57</v>
      </c>
    </row>
    <row r="12" spans="2:6">
      <c r="B12" t="s">
        <v>58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시나리오1</vt:lpstr>
      <vt:lpstr>시나리오1(결과)</vt:lpstr>
      <vt:lpstr>시나리오2</vt:lpstr>
      <vt:lpstr>시나리오2(결과)</vt:lpstr>
      <vt:lpstr>시나리오3</vt:lpstr>
      <vt:lpstr>시나리오3(결과)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2020-04-05T12:25:38Z</dcterms:created>
  <dcterms:modified xsi:type="dcterms:W3CDTF">2020-06-20T10:58:45Z</dcterms:modified>
</cp:coreProperties>
</file>