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영진(2021년)\2급\엑셀파일\모의고사\"/>
    </mc:Choice>
  </mc:AlternateContent>
  <bookViews>
    <workbookView xWindow="0" yWindow="0" windowWidth="25600" windowHeight="1217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8" l="1"/>
  <c r="F9" i="8"/>
  <c r="F8" i="8"/>
  <c r="F7" i="8"/>
  <c r="F6" i="8"/>
  <c r="F5" i="8"/>
  <c r="F4" i="8"/>
  <c r="G12" i="6"/>
  <c r="G11" i="6"/>
  <c r="G10" i="6"/>
  <c r="G9" i="6"/>
  <c r="G8" i="6"/>
  <c r="G7" i="6"/>
  <c r="G6" i="6"/>
  <c r="G5" i="6"/>
  <c r="G4" i="6"/>
  <c r="B4" i="5"/>
  <c r="B7" i="5" s="1"/>
  <c r="D8" i="4"/>
  <c r="D7" i="4"/>
  <c r="D6" i="4"/>
  <c r="D5" i="4"/>
  <c r="D4" i="4"/>
  <c r="D3" i="4"/>
</calcChain>
</file>

<file path=xl/sharedStrings.xml><?xml version="1.0" encoding="utf-8"?>
<sst xmlns="http://schemas.openxmlformats.org/spreadsheetml/2006/main" count="215" uniqueCount="189">
  <si>
    <t>식기 선물 주문현황</t>
    <phoneticPr fontId="4" type="noConversion"/>
  </si>
  <si>
    <t>실습실별 소모품 사용현황</t>
    <phoneticPr fontId="4" type="noConversion"/>
  </si>
  <si>
    <t>품목코드</t>
    <phoneticPr fontId="4" type="noConversion"/>
  </si>
  <si>
    <t>소모품명</t>
    <phoneticPr fontId="4" type="noConversion"/>
  </si>
  <si>
    <t>단가(원)</t>
    <phoneticPr fontId="4" type="noConversion"/>
  </si>
  <si>
    <t>CAD실</t>
    <phoneticPr fontId="4" type="noConversion"/>
  </si>
  <si>
    <t>시각디자인실</t>
    <phoneticPr fontId="4" type="noConversion"/>
  </si>
  <si>
    <t>프로그램실</t>
    <phoneticPr fontId="4" type="noConversion"/>
  </si>
  <si>
    <t>멀티미디어실</t>
    <phoneticPr fontId="4" type="noConversion"/>
  </si>
  <si>
    <t>총사용금액</t>
    <phoneticPr fontId="4" type="noConversion"/>
  </si>
  <si>
    <t>INK580</t>
    <phoneticPr fontId="4" type="noConversion"/>
  </si>
  <si>
    <t>프린트 잉크</t>
    <phoneticPr fontId="4" type="noConversion"/>
  </si>
  <si>
    <t>CD805</t>
    <phoneticPr fontId="4" type="noConversion"/>
  </si>
  <si>
    <t>공CD</t>
    <phoneticPr fontId="4" type="noConversion"/>
  </si>
  <si>
    <t>AS009</t>
    <phoneticPr fontId="4" type="noConversion"/>
  </si>
  <si>
    <t>A4용지</t>
    <phoneticPr fontId="4" type="noConversion"/>
  </si>
  <si>
    <t>BS004</t>
    <phoneticPr fontId="4" type="noConversion"/>
  </si>
  <si>
    <t>B4용지</t>
    <phoneticPr fontId="4" type="noConversion"/>
  </si>
  <si>
    <t>MR006</t>
    <phoneticPr fontId="4" type="noConversion"/>
  </si>
  <si>
    <t>마커펜</t>
    <phoneticPr fontId="4" type="noConversion"/>
  </si>
  <si>
    <t>ER012</t>
    <phoneticPr fontId="4" type="noConversion"/>
  </si>
  <si>
    <t>지우개</t>
    <phoneticPr fontId="4" type="noConversion"/>
  </si>
  <si>
    <t>HR635</t>
    <phoneticPr fontId="4" type="noConversion"/>
  </si>
  <si>
    <t>외장형 하드</t>
    <phoneticPr fontId="4" type="noConversion"/>
  </si>
  <si>
    <t>MO963</t>
    <phoneticPr fontId="4" type="noConversion"/>
  </si>
  <si>
    <t>마우스</t>
    <phoneticPr fontId="4" type="noConversion"/>
  </si>
  <si>
    <t>KY690</t>
    <phoneticPr fontId="4" type="noConversion"/>
  </si>
  <si>
    <t>키보드</t>
    <phoneticPr fontId="4" type="noConversion"/>
  </si>
  <si>
    <t>Sale 가격</t>
    <phoneticPr fontId="4" type="noConversion"/>
  </si>
  <si>
    <t>프린트 잉크</t>
    <phoneticPr fontId="4" type="noConversion"/>
  </si>
  <si>
    <t>A4용지</t>
    <phoneticPr fontId="4" type="noConversion"/>
  </si>
  <si>
    <t>B4용지</t>
    <phoneticPr fontId="4" type="noConversion"/>
  </si>
  <si>
    <t>외장형 하드</t>
    <phoneticPr fontId="4" type="noConversion"/>
  </si>
  <si>
    <t>주요종목 주식시세</t>
    <phoneticPr fontId="4" type="noConversion"/>
  </si>
  <si>
    <t>종목</t>
    <phoneticPr fontId="4" type="noConversion"/>
  </si>
  <si>
    <t>상장구분</t>
    <phoneticPr fontId="4" type="noConversion"/>
  </si>
  <si>
    <t>종가</t>
    <phoneticPr fontId="4" type="noConversion"/>
  </si>
  <si>
    <t>전일비</t>
    <phoneticPr fontId="4" type="noConversion"/>
  </si>
  <si>
    <t>거래량</t>
    <phoneticPr fontId="4" type="noConversion"/>
  </si>
  <si>
    <t>제원상사</t>
    <phoneticPr fontId="4" type="noConversion"/>
  </si>
  <si>
    <t>코스피</t>
    <phoneticPr fontId="4" type="noConversion"/>
  </si>
  <si>
    <t>초이마트</t>
    <phoneticPr fontId="4" type="noConversion"/>
  </si>
  <si>
    <t>코스닥</t>
    <phoneticPr fontId="4" type="noConversion"/>
  </si>
  <si>
    <t>CT전자</t>
    <phoneticPr fontId="4" type="noConversion"/>
  </si>
  <si>
    <t>다한지주</t>
    <phoneticPr fontId="4" type="noConversion"/>
  </si>
  <si>
    <t>MHK</t>
    <phoneticPr fontId="4" type="noConversion"/>
  </si>
  <si>
    <t>코스닥</t>
    <phoneticPr fontId="4" type="noConversion"/>
  </si>
  <si>
    <t>CISOCO</t>
    <phoneticPr fontId="4" type="noConversion"/>
  </si>
  <si>
    <t>PT인터넷</t>
    <phoneticPr fontId="4" type="noConversion"/>
  </si>
  <si>
    <t>고음닷컴</t>
    <phoneticPr fontId="4" type="noConversion"/>
  </si>
  <si>
    <t>대산증권</t>
    <phoneticPr fontId="4" type="noConversion"/>
  </si>
  <si>
    <t>영진홈쇼핑</t>
    <phoneticPr fontId="4" type="noConversion"/>
  </si>
  <si>
    <t>[표1] 쌀 판매금액 현황</t>
    <phoneticPr fontId="4" type="noConversion"/>
  </si>
  <si>
    <t>[표2]</t>
    <phoneticPr fontId="4" type="noConversion"/>
  </si>
  <si>
    <t>회원 현황</t>
    <phoneticPr fontId="4" type="noConversion"/>
  </si>
  <si>
    <t>브랜드</t>
    <phoneticPr fontId="4" type="noConversion"/>
  </si>
  <si>
    <t>출고단가</t>
  </si>
  <si>
    <t>거래량</t>
  </si>
  <si>
    <t>판매금액</t>
    <phoneticPr fontId="4" type="noConversion"/>
  </si>
  <si>
    <t>회원코드</t>
    <phoneticPr fontId="4" type="noConversion"/>
  </si>
  <si>
    <t>지역</t>
    <phoneticPr fontId="4" type="noConversion"/>
  </si>
  <si>
    <t>이름</t>
    <phoneticPr fontId="4" type="noConversion"/>
  </si>
  <si>
    <t>당진</t>
    <phoneticPr fontId="4" type="noConversion"/>
  </si>
  <si>
    <t>A-101</t>
    <phoneticPr fontId="4" type="noConversion"/>
  </si>
  <si>
    <t>서초구</t>
    <phoneticPr fontId="4" type="noConversion"/>
  </si>
  <si>
    <t>오세라</t>
    <phoneticPr fontId="4" type="noConversion"/>
  </si>
  <si>
    <t>정성드리</t>
    <phoneticPr fontId="4" type="noConversion"/>
  </si>
  <si>
    <t>A-103</t>
    <phoneticPr fontId="4" type="noConversion"/>
  </si>
  <si>
    <t>강남구</t>
    <phoneticPr fontId="4" type="noConversion"/>
  </si>
  <si>
    <t>정지원</t>
    <phoneticPr fontId="4" type="noConversion"/>
  </si>
  <si>
    <t>왕우렁이</t>
    <phoneticPr fontId="4" type="noConversion"/>
  </si>
  <si>
    <t>A-202</t>
    <phoneticPr fontId="4" type="noConversion"/>
  </si>
  <si>
    <t>강동구</t>
    <phoneticPr fontId="4" type="noConversion"/>
  </si>
  <si>
    <t>이영은</t>
    <phoneticPr fontId="4" type="noConversion"/>
  </si>
  <si>
    <t>회원수</t>
    <phoneticPr fontId="4" type="noConversion"/>
  </si>
  <si>
    <t>소금강</t>
    <phoneticPr fontId="4" type="noConversion"/>
  </si>
  <si>
    <t>A-301</t>
    <phoneticPr fontId="4" type="noConversion"/>
  </si>
  <si>
    <t>노원구</t>
    <phoneticPr fontId="4" type="noConversion"/>
  </si>
  <si>
    <t>정만호</t>
    <phoneticPr fontId="4" type="noConversion"/>
  </si>
  <si>
    <t>소백산</t>
    <phoneticPr fontId="4" type="noConversion"/>
  </si>
  <si>
    <t>B-401</t>
    <phoneticPr fontId="4" type="noConversion"/>
  </si>
  <si>
    <t>동작구</t>
    <phoneticPr fontId="4" type="noConversion"/>
  </si>
  <si>
    <t>홍금보</t>
    <phoneticPr fontId="4" type="noConversion"/>
  </si>
  <si>
    <t>땅마을</t>
    <phoneticPr fontId="4" type="noConversion"/>
  </si>
  <si>
    <t>B-108</t>
    <phoneticPr fontId="4" type="noConversion"/>
  </si>
  <si>
    <t>이순호</t>
    <phoneticPr fontId="4" type="noConversion"/>
  </si>
  <si>
    <t>C-301</t>
    <phoneticPr fontId="4" type="noConversion"/>
  </si>
  <si>
    <t>안관헌</t>
    <phoneticPr fontId="4" type="noConversion"/>
  </si>
  <si>
    <t>거래량이 30이상인 판매금액 합계</t>
    <phoneticPr fontId="4" type="noConversion"/>
  </si>
  <si>
    <t>C-220</t>
    <phoneticPr fontId="4" type="noConversion"/>
  </si>
  <si>
    <t>마포구</t>
    <phoneticPr fontId="4" type="noConversion"/>
  </si>
  <si>
    <t>정세화</t>
    <phoneticPr fontId="4" type="noConversion"/>
  </si>
  <si>
    <t>[표3]  야채 판매 현황</t>
    <phoneticPr fontId="4" type="noConversion"/>
  </si>
  <si>
    <t xml:space="preserve">[표4] </t>
    <phoneticPr fontId="4" type="noConversion"/>
  </si>
  <si>
    <t>수강 신청 금액</t>
    <phoneticPr fontId="4" type="noConversion"/>
  </si>
  <si>
    <t>품목명</t>
    <phoneticPr fontId="4" type="noConversion"/>
  </si>
  <si>
    <t>무게(g)</t>
    <phoneticPr fontId="4" type="noConversion"/>
  </si>
  <si>
    <t>금액</t>
    <phoneticPr fontId="4" type="noConversion"/>
  </si>
  <si>
    <t>회원명</t>
    <phoneticPr fontId="4" type="noConversion"/>
  </si>
  <si>
    <t>수강료(시간)</t>
    <phoneticPr fontId="4" type="noConversion"/>
  </si>
  <si>
    <t>수강시작일</t>
    <phoneticPr fontId="4" type="noConversion"/>
  </si>
  <si>
    <t>수강종료일</t>
    <phoneticPr fontId="4" type="noConversion"/>
  </si>
  <si>
    <t>총수강료</t>
    <phoneticPr fontId="4" type="noConversion"/>
  </si>
  <si>
    <t>감자</t>
    <phoneticPr fontId="4" type="noConversion"/>
  </si>
  <si>
    <t>박진성</t>
    <phoneticPr fontId="4" type="noConversion"/>
  </si>
  <si>
    <t>고구마</t>
    <phoneticPr fontId="4" type="noConversion"/>
  </si>
  <si>
    <t>최규성</t>
    <phoneticPr fontId="4" type="noConversion"/>
  </si>
  <si>
    <t>당근</t>
    <phoneticPr fontId="4" type="noConversion"/>
  </si>
  <si>
    <t>김천일</t>
    <phoneticPr fontId="4" type="noConversion"/>
  </si>
  <si>
    <t>콩나물</t>
    <phoneticPr fontId="4" type="noConversion"/>
  </si>
  <si>
    <t>이찬희</t>
    <phoneticPr fontId="4" type="noConversion"/>
  </si>
  <si>
    <t>품목별 단가표(원/100g)</t>
    <phoneticPr fontId="4" type="noConversion"/>
  </si>
  <si>
    <t>이영광</t>
    <phoneticPr fontId="4" type="noConversion"/>
  </si>
  <si>
    <t>감자</t>
    <phoneticPr fontId="4" type="noConversion"/>
  </si>
  <si>
    <t>당근</t>
    <phoneticPr fontId="4" type="noConversion"/>
  </si>
  <si>
    <t>김준현</t>
    <phoneticPr fontId="4" type="noConversion"/>
  </si>
  <si>
    <t xml:space="preserve">[표5] </t>
    <phoneticPr fontId="4" type="noConversion"/>
  </si>
  <si>
    <t>진급시험 현황</t>
    <phoneticPr fontId="4" type="noConversion"/>
  </si>
  <si>
    <t>수험번호</t>
    <phoneticPr fontId="4" type="noConversion"/>
  </si>
  <si>
    <t>전산</t>
    <phoneticPr fontId="4" type="noConversion"/>
  </si>
  <si>
    <t>영어</t>
    <phoneticPr fontId="4" type="noConversion"/>
  </si>
  <si>
    <t>상식</t>
    <phoneticPr fontId="4" type="noConversion"/>
  </si>
  <si>
    <t>평가</t>
    <phoneticPr fontId="4" type="noConversion"/>
  </si>
  <si>
    <t>A1001</t>
    <phoneticPr fontId="4" type="noConversion"/>
  </si>
  <si>
    <t>A1002</t>
  </si>
  <si>
    <t>A1003</t>
  </si>
  <si>
    <t>A1004</t>
  </si>
  <si>
    <t>A1005</t>
  </si>
  <si>
    <t>A1006</t>
  </si>
  <si>
    <t>A1007</t>
  </si>
  <si>
    <t>자동차 할부금 계산표</t>
    <phoneticPr fontId="4" type="noConversion"/>
  </si>
  <si>
    <t>차량금액</t>
    <phoneticPr fontId="4" type="noConversion"/>
  </si>
  <si>
    <t>인도금</t>
    <phoneticPr fontId="4" type="noConversion"/>
  </si>
  <si>
    <t>할부원금</t>
    <phoneticPr fontId="4" type="noConversion"/>
  </si>
  <si>
    <t>연이율</t>
    <phoneticPr fontId="4" type="noConversion"/>
  </si>
  <si>
    <t>상환기간(월)</t>
    <phoneticPr fontId="4" type="noConversion"/>
  </si>
  <si>
    <t>월납입금액</t>
    <phoneticPr fontId="4" type="noConversion"/>
  </si>
  <si>
    <t>월 납입금액</t>
    <phoneticPr fontId="4" type="noConversion"/>
  </si>
  <si>
    <t>(연)이율</t>
    <phoneticPr fontId="4" type="noConversion"/>
  </si>
  <si>
    <t>컴퓨터 부품 판매 실적표</t>
    <phoneticPr fontId="4" type="noConversion"/>
  </si>
  <si>
    <t>분류코드</t>
    <phoneticPr fontId="4" type="noConversion"/>
  </si>
  <si>
    <t>주문날짜</t>
    <phoneticPr fontId="4" type="noConversion"/>
  </si>
  <si>
    <t>제조회사</t>
  </si>
  <si>
    <t>생산원가</t>
    <phoneticPr fontId="4" type="noConversion"/>
  </si>
  <si>
    <t>판매가</t>
  </si>
  <si>
    <t>판매량</t>
  </si>
  <si>
    <t>이익금</t>
    <phoneticPr fontId="4" type="noConversion"/>
  </si>
  <si>
    <t>CP001</t>
    <phoneticPr fontId="4" type="noConversion"/>
  </si>
  <si>
    <t>성일전자</t>
    <phoneticPr fontId="4" type="noConversion"/>
  </si>
  <si>
    <t>MA001</t>
    <phoneticPr fontId="4" type="noConversion"/>
  </si>
  <si>
    <t>영진전자</t>
    <phoneticPr fontId="4" type="noConversion"/>
  </si>
  <si>
    <t>천지전자</t>
    <phoneticPr fontId="4" type="noConversion"/>
  </si>
  <si>
    <t>HDD001</t>
    <phoneticPr fontId="4" type="noConversion"/>
  </si>
  <si>
    <t>영하전자</t>
    <phoneticPr fontId="4" type="noConversion"/>
  </si>
  <si>
    <t>영진전자</t>
    <phoneticPr fontId="4" type="noConversion"/>
  </si>
  <si>
    <t>HDD001</t>
    <phoneticPr fontId="4" type="noConversion"/>
  </si>
  <si>
    <t>천지전자</t>
    <phoneticPr fontId="4" type="noConversion"/>
  </si>
  <si>
    <t xml:space="preserve">[표1] </t>
    <phoneticPr fontId="4" type="noConversion"/>
  </si>
  <si>
    <t>분유 제품별 판매 현황</t>
    <phoneticPr fontId="4" type="noConversion"/>
  </si>
  <si>
    <t>제품명</t>
    <phoneticPr fontId="4" type="noConversion"/>
  </si>
  <si>
    <t>1사분기</t>
    <phoneticPr fontId="4" type="noConversion"/>
  </si>
  <si>
    <t>2사분기</t>
  </si>
  <si>
    <t>3사분기</t>
  </si>
  <si>
    <t>4사분기</t>
  </si>
  <si>
    <t>합계</t>
    <phoneticPr fontId="4" type="noConversion"/>
  </si>
  <si>
    <t>N임페리얼</t>
    <phoneticPr fontId="4" type="noConversion"/>
  </si>
  <si>
    <t>P궁</t>
    <phoneticPr fontId="4" type="noConversion"/>
  </si>
  <si>
    <t>N프리미엄</t>
    <phoneticPr fontId="4" type="noConversion"/>
  </si>
  <si>
    <t>N사이언스</t>
    <phoneticPr fontId="4" type="noConversion"/>
  </si>
  <si>
    <t>N산양</t>
    <phoneticPr fontId="4" type="noConversion"/>
  </si>
  <si>
    <t>P다이아몬드</t>
    <phoneticPr fontId="4" type="noConversion"/>
  </si>
  <si>
    <t>P에메랄드</t>
    <phoneticPr fontId="4" type="noConversion"/>
  </si>
  <si>
    <t>M엡솔루트</t>
    <phoneticPr fontId="4" type="noConversion"/>
  </si>
  <si>
    <t>M그랑노블</t>
    <phoneticPr fontId="4" type="noConversion"/>
  </si>
  <si>
    <t>유적지 관광객 이동현황</t>
    <phoneticPr fontId="4" type="noConversion"/>
  </si>
  <si>
    <t>단위: (명)</t>
    <phoneticPr fontId="4" type="noConversion"/>
  </si>
  <si>
    <t>유적지명</t>
    <phoneticPr fontId="4" type="noConversion"/>
  </si>
  <si>
    <t>1월-3월</t>
    <phoneticPr fontId="4" type="noConversion"/>
  </si>
  <si>
    <t>4월-6월</t>
    <phoneticPr fontId="4" type="noConversion"/>
  </si>
  <si>
    <t>7월-9월</t>
    <phoneticPr fontId="4" type="noConversion"/>
  </si>
  <si>
    <t>10월-12월</t>
    <phoneticPr fontId="4" type="noConversion"/>
  </si>
  <si>
    <t>유적지별 합계 인원</t>
    <phoneticPr fontId="4" type="noConversion"/>
  </si>
  <si>
    <t>전등사</t>
    <phoneticPr fontId="4" type="noConversion"/>
  </si>
  <si>
    <t>삼랑성</t>
    <phoneticPr fontId="4" type="noConversion"/>
  </si>
  <si>
    <t>강화산성</t>
    <phoneticPr fontId="4" type="noConversion"/>
  </si>
  <si>
    <t>광성보</t>
    <phoneticPr fontId="4" type="noConversion"/>
  </si>
  <si>
    <t>고려궁지</t>
    <phoneticPr fontId="4" type="noConversion"/>
  </si>
  <si>
    <t>충렬사</t>
    <phoneticPr fontId="4" type="noConversion"/>
  </si>
  <si>
    <t>봉천대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</si>
</sst>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0_-;\-* #,##0.00_-;_-* &quot;-&quot;_-;_-@_-"/>
    <numFmt numFmtId="177" formatCode="0_ "/>
    <numFmt numFmtId="178" formatCode="0.0%"/>
    <numFmt numFmtId="179" formatCode="#,##0_);[Red]\(#,##0\)"/>
    <numFmt numFmtId="180" formatCode="mm&quot;월&quot;\ dd&quot;일&quot;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0" borderId="0">
      <alignment horizontal="center" vertical="center"/>
    </xf>
    <xf numFmtId="0" fontId="5" fillId="0" borderId="0">
      <alignment vertical="center"/>
    </xf>
    <xf numFmtId="0" fontId="5" fillId="0" borderId="0"/>
    <xf numFmtId="0" fontId="5" fillId="0" borderId="0"/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NumberFormat="1" applyFont="1">
      <alignment vertical="center"/>
    </xf>
    <xf numFmtId="0" fontId="3" fillId="0" borderId="1" xfId="0" applyNumberFormat="1" applyFont="1" applyBorder="1">
      <alignment vertical="center"/>
    </xf>
    <xf numFmtId="0" fontId="3" fillId="0" borderId="1" xfId="0" applyNumberFormat="1" applyFont="1" applyFill="1" applyBorder="1">
      <alignment vertical="center"/>
    </xf>
    <xf numFmtId="41" fontId="3" fillId="0" borderId="1" xfId="1" applyFont="1" applyBorder="1" applyAlignment="1">
      <alignment horizontal="center"/>
    </xf>
    <xf numFmtId="176" fontId="3" fillId="0" borderId="1" xfId="1" applyNumberFormat="1" applyFont="1" applyBorder="1" applyAlignment="1">
      <alignment horizontal="right"/>
    </xf>
    <xf numFmtId="176" fontId="3" fillId="0" borderId="1" xfId="1" applyNumberFormat="1" applyFont="1" applyBorder="1">
      <alignment vertical="center"/>
    </xf>
    <xf numFmtId="0" fontId="3" fillId="0" borderId="1" xfId="3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indent="1"/>
    </xf>
    <xf numFmtId="41" fontId="3" fillId="0" borderId="1" xfId="1" applyFont="1" applyBorder="1" applyAlignment="1">
      <alignment horizontal="right" indent="1"/>
    </xf>
    <xf numFmtId="41" fontId="3" fillId="0" borderId="1" xfId="1" applyFont="1" applyBorder="1" applyAlignment="1"/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/>
    </xf>
    <xf numFmtId="41" fontId="3" fillId="0" borderId="1" xfId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NumberFormat="1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/>
    </xf>
    <xf numFmtId="0" fontId="3" fillId="0" borderId="3" xfId="0" applyFont="1" applyFill="1" applyBorder="1" applyAlignment="1"/>
    <xf numFmtId="0" fontId="3" fillId="0" borderId="0" xfId="0" applyFont="1" applyFill="1" applyBorder="1">
      <alignment vertical="center"/>
    </xf>
    <xf numFmtId="0" fontId="3" fillId="0" borderId="0" xfId="4" applyFont="1" applyFill="1">
      <alignment vertical="center"/>
    </xf>
    <xf numFmtId="0" fontId="6" fillId="0" borderId="0" xfId="4" applyFont="1" applyFill="1">
      <alignment vertical="center"/>
    </xf>
    <xf numFmtId="0" fontId="3" fillId="0" borderId="1" xfId="4" applyFont="1" applyFill="1" applyBorder="1" applyAlignment="1">
      <alignment horizontal="center"/>
    </xf>
    <xf numFmtId="177" fontId="3" fillId="0" borderId="1" xfId="4" applyNumberFormat="1" applyFont="1" applyFill="1" applyBorder="1" applyAlignment="1">
      <alignment horizontal="center"/>
    </xf>
    <xf numFmtId="0" fontId="3" fillId="0" borderId="1" xfId="4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4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indent="1"/>
    </xf>
    <xf numFmtId="42" fontId="3" fillId="0" borderId="1" xfId="2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42" fontId="3" fillId="0" borderId="1" xfId="1" applyNumberFormat="1" applyFont="1" applyFill="1" applyBorder="1" applyAlignment="1"/>
    <xf numFmtId="178" fontId="3" fillId="0" borderId="1" xfId="0" applyNumberFormat="1" applyFont="1" applyFill="1" applyBorder="1" applyAlignment="1">
      <alignment horizontal="center"/>
    </xf>
    <xf numFmtId="179" fontId="3" fillId="0" borderId="1" xfId="1" applyNumberFormat="1" applyFont="1" applyFill="1" applyBorder="1" applyAlignment="1"/>
    <xf numFmtId="179" fontId="3" fillId="0" borderId="1" xfId="0" applyNumberFormat="1" applyFont="1" applyFill="1" applyBorder="1">
      <alignment vertical="center"/>
    </xf>
    <xf numFmtId="41" fontId="3" fillId="3" borderId="1" xfId="1" applyFont="1" applyFill="1" applyBorder="1" applyAlignment="1">
      <alignment horizontal="center"/>
    </xf>
    <xf numFmtId="0" fontId="3" fillId="0" borderId="0" xfId="5" applyNumberFormat="1" applyFont="1" applyFill="1" applyBorder="1"/>
    <xf numFmtId="0" fontId="3" fillId="0" borderId="1" xfId="5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5" applyNumberFormat="1" applyFont="1" applyBorder="1" applyAlignment="1">
      <alignment horizontal="center"/>
    </xf>
    <xf numFmtId="180" fontId="3" fillId="0" borderId="1" xfId="5" applyNumberFormat="1" applyFont="1" applyBorder="1" applyAlignment="1">
      <alignment horizontal="center"/>
    </xf>
    <xf numFmtId="41" fontId="3" fillId="0" borderId="1" xfId="1" applyFont="1" applyBorder="1">
      <alignment vertical="center"/>
    </xf>
    <xf numFmtId="41" fontId="3" fillId="0" borderId="1" xfId="1" applyFont="1" applyFill="1" applyBorder="1" applyAlignment="1"/>
    <xf numFmtId="0" fontId="3" fillId="0" borderId="1" xfId="5" applyNumberFormat="1" applyFont="1" applyFill="1" applyBorder="1"/>
    <xf numFmtId="180" fontId="3" fillId="0" borderId="1" xfId="5" applyNumberFormat="1" applyFont="1" applyFill="1" applyBorder="1" applyAlignment="1">
      <alignment horizontal="center"/>
    </xf>
    <xf numFmtId="0" fontId="3" fillId="0" borderId="0" xfId="6" applyFont="1" applyFill="1"/>
    <xf numFmtId="42" fontId="7" fillId="0" borderId="0" xfId="2" applyFont="1" applyAlignment="1"/>
    <xf numFmtId="0" fontId="3" fillId="0" borderId="0" xfId="6" applyFont="1"/>
    <xf numFmtId="42" fontId="8" fillId="0" borderId="0" xfId="2" applyFont="1" applyAlignment="1"/>
    <xf numFmtId="0" fontId="3" fillId="0" borderId="0" xfId="6" applyFont="1" applyBorder="1" applyAlignment="1">
      <alignment horizontal="center"/>
    </xf>
    <xf numFmtId="0" fontId="3" fillId="0" borderId="0" xfId="6" applyFont="1" applyFill="1" applyBorder="1" applyAlignment="1">
      <alignment horizontal="center"/>
    </xf>
    <xf numFmtId="0" fontId="3" fillId="0" borderId="1" xfId="6" applyFont="1" applyBorder="1" applyAlignment="1"/>
    <xf numFmtId="0" fontId="3" fillId="0" borderId="1" xfId="6" applyFont="1" applyBorder="1" applyAlignment="1">
      <alignment horizontal="left"/>
    </xf>
    <xf numFmtId="179" fontId="3" fillId="0" borderId="1" xfId="6" applyNumberFormat="1" applyFont="1" applyFill="1" applyBorder="1" applyAlignment="1">
      <alignment horizontal="center"/>
    </xf>
    <xf numFmtId="0" fontId="3" fillId="0" borderId="1" xfId="0" applyFont="1" applyBorder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41" fontId="3" fillId="0" borderId="1" xfId="1" applyFont="1" applyFill="1" applyBorder="1">
      <alignment vertical="center"/>
    </xf>
    <xf numFmtId="41" fontId="3" fillId="0" borderId="1" xfId="0" applyNumberFormat="1" applyFont="1" applyFill="1" applyBorder="1">
      <alignment vertic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6" fillId="0" borderId="0" xfId="5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</cellXfs>
  <cellStyles count="7">
    <cellStyle name="쉼표 [0]" xfId="1" builtinId="6"/>
    <cellStyle name="통화 [0]" xfId="2" builtinId="7"/>
    <cellStyle name="표준" xfId="0" builtinId="0"/>
    <cellStyle name="표준_2급O형" xfId="4"/>
    <cellStyle name="표준_Sheet1" xfId="6"/>
    <cellStyle name="표준_Sheet3" xfId="5"/>
    <cellStyle name="표준_테마06(유형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4월-6월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차트작업!$A$4:$A$10</c:f>
              <c:strCache>
                <c:ptCount val="7"/>
                <c:pt idx="0">
                  <c:v>전등사</c:v>
                </c:pt>
                <c:pt idx="1">
                  <c:v>삼랑성</c:v>
                </c:pt>
                <c:pt idx="2">
                  <c:v>강화산성</c:v>
                </c:pt>
                <c:pt idx="3">
                  <c:v>광성보</c:v>
                </c:pt>
                <c:pt idx="4">
                  <c:v>고려궁지</c:v>
                </c:pt>
                <c:pt idx="5">
                  <c:v>충렬사</c:v>
                </c:pt>
                <c:pt idx="6">
                  <c:v>봉천대</c:v>
                </c:pt>
              </c:strCache>
            </c:strRef>
          </c:cat>
          <c:val>
            <c:numRef>
              <c:f>차트작업!$C$4:$C$10</c:f>
              <c:numCache>
                <c:formatCode>_(* #,##0_);_(* \(#,##0\);_(* "-"_);_(@_)</c:formatCode>
                <c:ptCount val="7"/>
                <c:pt idx="0">
                  <c:v>982</c:v>
                </c:pt>
                <c:pt idx="1">
                  <c:v>263</c:v>
                </c:pt>
                <c:pt idx="2">
                  <c:v>184</c:v>
                </c:pt>
                <c:pt idx="3">
                  <c:v>98</c:v>
                </c:pt>
                <c:pt idx="4">
                  <c:v>422</c:v>
                </c:pt>
                <c:pt idx="5">
                  <c:v>880</c:v>
                </c:pt>
                <c:pt idx="6">
                  <c:v>430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BF-410F-B600-ED6DEFE63885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7월-9월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차트작업!$A$4:$A$10</c:f>
              <c:strCache>
                <c:ptCount val="7"/>
                <c:pt idx="0">
                  <c:v>전등사</c:v>
                </c:pt>
                <c:pt idx="1">
                  <c:v>삼랑성</c:v>
                </c:pt>
                <c:pt idx="2">
                  <c:v>강화산성</c:v>
                </c:pt>
                <c:pt idx="3">
                  <c:v>광성보</c:v>
                </c:pt>
                <c:pt idx="4">
                  <c:v>고려궁지</c:v>
                </c:pt>
                <c:pt idx="5">
                  <c:v>충렬사</c:v>
                </c:pt>
                <c:pt idx="6">
                  <c:v>봉천대</c:v>
                </c:pt>
              </c:strCache>
            </c:strRef>
          </c:cat>
          <c:val>
            <c:numRef>
              <c:f>차트작업!$D$4:$D$10</c:f>
              <c:numCache>
                <c:formatCode>_(* #,##0_);_(* \(#,##0\);_(* "-"_);_(@_)</c:formatCode>
                <c:ptCount val="7"/>
                <c:pt idx="0">
                  <c:v>1320</c:v>
                </c:pt>
                <c:pt idx="1">
                  <c:v>361</c:v>
                </c:pt>
                <c:pt idx="2">
                  <c:v>253</c:v>
                </c:pt>
                <c:pt idx="3">
                  <c:v>135</c:v>
                </c:pt>
                <c:pt idx="4">
                  <c:v>580</c:v>
                </c:pt>
                <c:pt idx="5">
                  <c:v>1210</c:v>
                </c:pt>
                <c:pt idx="6">
                  <c:v>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BF-410F-B600-ED6DEFE63885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10월-12월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차트작업!$A$4:$A$10</c:f>
              <c:strCache>
                <c:ptCount val="7"/>
                <c:pt idx="0">
                  <c:v>전등사</c:v>
                </c:pt>
                <c:pt idx="1">
                  <c:v>삼랑성</c:v>
                </c:pt>
                <c:pt idx="2">
                  <c:v>강화산성</c:v>
                </c:pt>
                <c:pt idx="3">
                  <c:v>광성보</c:v>
                </c:pt>
                <c:pt idx="4">
                  <c:v>고려궁지</c:v>
                </c:pt>
                <c:pt idx="5">
                  <c:v>충렬사</c:v>
                </c:pt>
                <c:pt idx="6">
                  <c:v>봉천대</c:v>
                </c:pt>
              </c:strCache>
            </c:strRef>
          </c:cat>
          <c:val>
            <c:numRef>
              <c:f>차트작업!$E$4:$E$10</c:f>
              <c:numCache>
                <c:formatCode>_(* #,##0_);_(* \(#,##0\);_(* "-"_);_(@_)</c:formatCode>
                <c:ptCount val="7"/>
                <c:pt idx="0">
                  <c:v>1080</c:v>
                </c:pt>
                <c:pt idx="1">
                  <c:v>296</c:v>
                </c:pt>
                <c:pt idx="2">
                  <c:v>207</c:v>
                </c:pt>
                <c:pt idx="3">
                  <c:v>110</c:v>
                </c:pt>
                <c:pt idx="4">
                  <c:v>470</c:v>
                </c:pt>
                <c:pt idx="5">
                  <c:v>990</c:v>
                </c:pt>
                <c:pt idx="6">
                  <c:v>484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BF-410F-B600-ED6DEFE638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02063855"/>
        <c:axId val="302067183"/>
      </c:barChart>
      <c:catAx>
        <c:axId val="302063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067183"/>
        <c:crosses val="autoZero"/>
        <c:auto val="1"/>
        <c:lblAlgn val="ctr"/>
        <c:lblOffset val="100"/>
        <c:noMultiLvlLbl val="0"/>
      </c:catAx>
      <c:valAx>
        <c:axId val="302067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0638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9</xdr:col>
      <xdr:colOff>0</xdr:colOff>
      <xdr:row>31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A3" sqref="A3:H3"/>
    </sheetView>
  </sheetViews>
  <sheetFormatPr defaultRowHeight="17"/>
  <cols>
    <col min="1" max="1" width="12.9140625" customWidth="1"/>
    <col min="2" max="2" width="12" customWidth="1"/>
    <col min="3" max="3" width="10.5" customWidth="1"/>
    <col min="5" max="5" width="12.33203125" bestFit="1" customWidth="1"/>
    <col min="6" max="6" width="10.4140625" bestFit="1" customWidth="1"/>
    <col min="7" max="7" width="13.25" customWidth="1"/>
    <col min="8" max="8" width="12.9140625" customWidth="1"/>
  </cols>
  <sheetData>
    <row r="1" spans="1:8">
      <c r="A1" s="2" t="s">
        <v>1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3" t="s">
        <v>10</v>
      </c>
      <c r="B4" s="3" t="s">
        <v>11</v>
      </c>
      <c r="C4" s="3">
        <v>22000</v>
      </c>
      <c r="D4" s="3">
        <v>15</v>
      </c>
      <c r="E4" s="3">
        <v>30</v>
      </c>
      <c r="F4" s="3">
        <v>5</v>
      </c>
      <c r="G4" s="3">
        <v>20</v>
      </c>
      <c r="H4" s="3">
        <v>1540000</v>
      </c>
    </row>
    <row r="5" spans="1:8">
      <c r="A5" s="3" t="s">
        <v>12</v>
      </c>
      <c r="B5" s="3" t="s">
        <v>13</v>
      </c>
      <c r="C5" s="3">
        <v>1200</v>
      </c>
      <c r="D5" s="3">
        <v>100</v>
      </c>
      <c r="E5" s="3">
        <v>120</v>
      </c>
      <c r="F5" s="3">
        <v>60</v>
      </c>
      <c r="G5" s="3">
        <v>180</v>
      </c>
      <c r="H5" s="3">
        <v>552000</v>
      </c>
    </row>
    <row r="6" spans="1:8">
      <c r="A6" s="3" t="s">
        <v>14</v>
      </c>
      <c r="B6" s="3" t="s">
        <v>15</v>
      </c>
      <c r="C6" s="3">
        <v>12000</v>
      </c>
      <c r="D6" s="3">
        <v>10</v>
      </c>
      <c r="E6" s="3">
        <v>12</v>
      </c>
      <c r="F6" s="3">
        <v>16</v>
      </c>
      <c r="G6" s="3">
        <v>8</v>
      </c>
      <c r="H6" s="3">
        <v>552000</v>
      </c>
    </row>
    <row r="7" spans="1:8">
      <c r="A7" s="3" t="s">
        <v>16</v>
      </c>
      <c r="B7" s="3" t="s">
        <v>17</v>
      </c>
      <c r="C7" s="3">
        <v>15000</v>
      </c>
      <c r="D7" s="3">
        <v>10</v>
      </c>
      <c r="E7" s="3">
        <v>30</v>
      </c>
      <c r="F7" s="3">
        <v>8</v>
      </c>
      <c r="G7" s="3">
        <v>12</v>
      </c>
      <c r="H7" s="3">
        <v>900000</v>
      </c>
    </row>
    <row r="8" spans="1:8">
      <c r="A8" s="3" t="s">
        <v>18</v>
      </c>
      <c r="B8" s="3" t="s">
        <v>19</v>
      </c>
      <c r="C8" s="3">
        <v>300</v>
      </c>
      <c r="D8" s="3">
        <v>115</v>
      </c>
      <c r="E8" s="3">
        <v>250</v>
      </c>
      <c r="F8" s="3">
        <v>280</v>
      </c>
      <c r="G8" s="3">
        <v>180</v>
      </c>
      <c r="H8" s="3">
        <v>247500</v>
      </c>
    </row>
    <row r="9" spans="1:8">
      <c r="A9" s="3" t="s">
        <v>20</v>
      </c>
      <c r="B9" s="3" t="s">
        <v>21</v>
      </c>
      <c r="C9" s="3">
        <v>400</v>
      </c>
      <c r="D9" s="3">
        <v>35</v>
      </c>
      <c r="E9" s="3">
        <v>100</v>
      </c>
      <c r="F9" s="3">
        <v>120</v>
      </c>
      <c r="G9" s="3">
        <v>150</v>
      </c>
      <c r="H9" s="3">
        <v>162000</v>
      </c>
    </row>
    <row r="10" spans="1:8">
      <c r="A10" s="3" t="s">
        <v>22</v>
      </c>
      <c r="B10" s="3" t="s">
        <v>23</v>
      </c>
      <c r="C10" s="3">
        <v>120000</v>
      </c>
      <c r="D10" s="3">
        <v>10</v>
      </c>
      <c r="E10" s="3">
        <v>5</v>
      </c>
      <c r="F10" s="3">
        <v>8</v>
      </c>
      <c r="G10" s="3">
        <v>15</v>
      </c>
      <c r="H10" s="3">
        <v>4560000</v>
      </c>
    </row>
    <row r="11" spans="1:8">
      <c r="A11" s="3" t="s">
        <v>24</v>
      </c>
      <c r="B11" s="3" t="s">
        <v>25</v>
      </c>
      <c r="C11" s="3">
        <v>12000</v>
      </c>
      <c r="D11" s="3">
        <v>35</v>
      </c>
      <c r="E11" s="3">
        <v>30</v>
      </c>
      <c r="F11" s="3">
        <v>10</v>
      </c>
      <c r="G11" s="3">
        <v>18</v>
      </c>
      <c r="H11" s="3">
        <v>1116000</v>
      </c>
    </row>
    <row r="12" spans="1:8">
      <c r="A12" s="4" t="s">
        <v>26</v>
      </c>
      <c r="B12" s="4" t="s">
        <v>27</v>
      </c>
      <c r="C12" s="4">
        <v>8000</v>
      </c>
      <c r="D12" s="3">
        <v>18</v>
      </c>
      <c r="E12" s="3">
        <v>10</v>
      </c>
      <c r="F12" s="3">
        <v>20</v>
      </c>
      <c r="G12" s="3">
        <v>10</v>
      </c>
      <c r="H12" s="3">
        <v>464000</v>
      </c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3" t="s">
        <v>3</v>
      </c>
      <c r="B15" s="5" t="s">
        <v>28</v>
      </c>
      <c r="C15" s="1"/>
      <c r="D15" s="1"/>
      <c r="E15" s="2"/>
      <c r="F15" s="2"/>
      <c r="G15" s="2"/>
      <c r="H15" s="2"/>
    </row>
    <row r="16" spans="1:8">
      <c r="A16" s="3" t="s">
        <v>29</v>
      </c>
      <c r="B16" s="6">
        <v>0.85</v>
      </c>
      <c r="C16" s="1"/>
      <c r="D16" s="1"/>
      <c r="E16" s="2"/>
      <c r="F16" s="2"/>
      <c r="G16" s="2"/>
      <c r="H16" s="2"/>
    </row>
    <row r="17" spans="1:8">
      <c r="A17" s="3" t="s">
        <v>13</v>
      </c>
      <c r="B17" s="6">
        <v>0.75</v>
      </c>
      <c r="C17" s="1"/>
      <c r="D17" s="1"/>
      <c r="E17" s="2"/>
      <c r="F17" s="2"/>
      <c r="G17" s="2"/>
      <c r="H17" s="2"/>
    </row>
    <row r="18" spans="1:8">
      <c r="A18" s="3" t="s">
        <v>30</v>
      </c>
      <c r="B18" s="6">
        <v>0.95</v>
      </c>
      <c r="C18" s="1"/>
      <c r="D18" s="1"/>
      <c r="E18" s="2"/>
      <c r="F18" s="2"/>
      <c r="G18" s="2"/>
      <c r="H18" s="2"/>
    </row>
    <row r="19" spans="1:8">
      <c r="A19" s="3" t="s">
        <v>31</v>
      </c>
      <c r="B19" s="6">
        <v>0.8</v>
      </c>
      <c r="C19" s="1"/>
      <c r="D19" s="1"/>
      <c r="E19" s="2"/>
      <c r="F19" s="2"/>
      <c r="G19" s="2"/>
      <c r="H19" s="2"/>
    </row>
    <row r="20" spans="1:8">
      <c r="A20" s="3" t="s">
        <v>19</v>
      </c>
      <c r="B20" s="6">
        <v>0.82</v>
      </c>
      <c r="C20" s="1"/>
      <c r="D20" s="1"/>
      <c r="E20" s="2"/>
      <c r="F20" s="2"/>
      <c r="G20" s="2"/>
      <c r="H20" s="2"/>
    </row>
    <row r="21" spans="1:8">
      <c r="A21" s="3" t="s">
        <v>21</v>
      </c>
      <c r="B21" s="6">
        <v>0.82</v>
      </c>
      <c r="C21" s="1"/>
      <c r="D21" s="1"/>
      <c r="E21" s="2"/>
      <c r="F21" s="2"/>
      <c r="G21" s="2"/>
      <c r="H21" s="2"/>
    </row>
    <row r="22" spans="1:8">
      <c r="A22" s="3" t="s">
        <v>32</v>
      </c>
      <c r="B22" s="6">
        <v>0.9</v>
      </c>
      <c r="C22" s="1"/>
      <c r="D22" s="1"/>
      <c r="E22" s="2"/>
      <c r="F22" s="2"/>
      <c r="G22" s="2"/>
      <c r="H22" s="2"/>
    </row>
    <row r="23" spans="1:8">
      <c r="A23" s="3" t="s">
        <v>25</v>
      </c>
      <c r="B23" s="6">
        <v>0.8</v>
      </c>
      <c r="C23" s="1"/>
      <c r="D23" s="1"/>
      <c r="E23" s="2"/>
      <c r="F23" s="2"/>
      <c r="G23" s="2"/>
      <c r="H23" s="2"/>
    </row>
    <row r="24" spans="1:8">
      <c r="A24" s="4" t="s">
        <v>27</v>
      </c>
      <c r="B24" s="7">
        <v>0.75</v>
      </c>
      <c r="C24" s="1"/>
      <c r="D24" s="1"/>
      <c r="E24" s="2"/>
      <c r="F24" s="2"/>
      <c r="G24" s="2"/>
      <c r="H24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I15" sqref="I15"/>
    </sheetView>
  </sheetViews>
  <sheetFormatPr defaultRowHeight="17"/>
  <cols>
    <col min="1" max="1" width="13" customWidth="1"/>
    <col min="3" max="3" width="11.1640625" bestFit="1" customWidth="1"/>
    <col min="5" max="5" width="10.9140625" customWidth="1"/>
  </cols>
  <sheetData>
    <row r="1" spans="1:5">
      <c r="A1" s="1" t="s">
        <v>33</v>
      </c>
      <c r="B1" s="1"/>
      <c r="C1" s="1"/>
      <c r="D1" s="1"/>
      <c r="E1" s="1"/>
    </row>
    <row r="2" spans="1:5">
      <c r="A2" s="8" t="s">
        <v>34</v>
      </c>
      <c r="B2" s="9" t="s">
        <v>35</v>
      </c>
      <c r="C2" s="9" t="s">
        <v>36</v>
      </c>
      <c r="D2" s="9" t="s">
        <v>37</v>
      </c>
      <c r="E2" s="9" t="s">
        <v>38</v>
      </c>
    </row>
    <row r="3" spans="1:5">
      <c r="A3" s="10" t="s">
        <v>39</v>
      </c>
      <c r="B3" s="9" t="s">
        <v>40</v>
      </c>
      <c r="C3" s="5">
        <v>10000</v>
      </c>
      <c r="D3" s="5">
        <v>200</v>
      </c>
      <c r="E3" s="5">
        <v>53512</v>
      </c>
    </row>
    <row r="4" spans="1:5">
      <c r="A4" s="10" t="s">
        <v>41</v>
      </c>
      <c r="B4" s="9" t="s">
        <v>42</v>
      </c>
      <c r="C4" s="5">
        <v>32000</v>
      </c>
      <c r="D4" s="5">
        <v>1800</v>
      </c>
      <c r="E4" s="5">
        <v>112380</v>
      </c>
    </row>
    <row r="5" spans="1:5">
      <c r="A5" s="10" t="s">
        <v>43</v>
      </c>
      <c r="B5" s="5" t="s">
        <v>42</v>
      </c>
      <c r="C5" s="11">
        <v>26000</v>
      </c>
      <c r="D5" s="12">
        <v>2000</v>
      </c>
      <c r="E5" s="12">
        <v>370350</v>
      </c>
    </row>
    <row r="6" spans="1:5">
      <c r="A6" s="10" t="s">
        <v>44</v>
      </c>
      <c r="B6" s="5" t="s">
        <v>40</v>
      </c>
      <c r="C6" s="11">
        <v>41800</v>
      </c>
      <c r="D6" s="12">
        <v>-100</v>
      </c>
      <c r="E6" s="12">
        <v>155845</v>
      </c>
    </row>
    <row r="7" spans="1:5">
      <c r="A7" s="10" t="s">
        <v>45</v>
      </c>
      <c r="B7" s="5" t="s">
        <v>46</v>
      </c>
      <c r="C7" s="11">
        <v>280000</v>
      </c>
      <c r="D7" s="12">
        <v>1000</v>
      </c>
      <c r="E7" s="12">
        <v>73432</v>
      </c>
    </row>
    <row r="8" spans="1:5">
      <c r="A8" s="10" t="s">
        <v>47</v>
      </c>
      <c r="B8" s="5" t="s">
        <v>40</v>
      </c>
      <c r="C8" s="11">
        <v>245000</v>
      </c>
      <c r="D8" s="12">
        <v>-3000</v>
      </c>
      <c r="E8" s="12">
        <v>31134</v>
      </c>
    </row>
    <row r="9" spans="1:5">
      <c r="A9" s="10" t="s">
        <v>48</v>
      </c>
      <c r="B9" s="5" t="s">
        <v>42</v>
      </c>
      <c r="C9" s="11">
        <v>23850</v>
      </c>
      <c r="D9" s="12">
        <v>550</v>
      </c>
      <c r="E9" s="12">
        <v>278730</v>
      </c>
    </row>
    <row r="10" spans="1:5">
      <c r="A10" s="10" t="s">
        <v>49</v>
      </c>
      <c r="B10" s="5" t="s">
        <v>40</v>
      </c>
      <c r="C10" s="11">
        <v>38200</v>
      </c>
      <c r="D10" s="12">
        <v>1700</v>
      </c>
      <c r="E10" s="12">
        <v>544479</v>
      </c>
    </row>
    <row r="11" spans="1:5">
      <c r="A11" s="10" t="s">
        <v>50</v>
      </c>
      <c r="B11" s="5" t="s">
        <v>40</v>
      </c>
      <c r="C11" s="11">
        <v>14850</v>
      </c>
      <c r="D11" s="12">
        <v>-500</v>
      </c>
      <c r="E11" s="12">
        <v>378937</v>
      </c>
    </row>
    <row r="12" spans="1:5">
      <c r="A12" s="10" t="s">
        <v>51</v>
      </c>
      <c r="B12" s="5" t="s">
        <v>46</v>
      </c>
      <c r="C12" s="11">
        <v>297500</v>
      </c>
      <c r="D12" s="12">
        <v>3800</v>
      </c>
      <c r="E12" s="12">
        <v>431817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/>
  </sheetViews>
  <sheetFormatPr defaultRowHeight="17"/>
  <cols>
    <col min="1" max="1" width="9.9140625" customWidth="1"/>
    <col min="2" max="2" width="10.75" customWidth="1"/>
    <col min="3" max="3" width="11.08203125" customWidth="1"/>
    <col min="4" max="4" width="10.58203125" bestFit="1" customWidth="1"/>
    <col min="7" max="7" width="13.08203125" customWidth="1"/>
    <col min="8" max="9" width="10.75" bestFit="1" customWidth="1"/>
    <col min="10" max="10" width="14.33203125" customWidth="1"/>
  </cols>
  <sheetData>
    <row r="1" spans="1:10">
      <c r="A1" s="13" t="s">
        <v>52</v>
      </c>
      <c r="B1" s="13"/>
      <c r="C1" s="13"/>
      <c r="D1" s="13"/>
      <c r="E1" s="13"/>
      <c r="F1" s="13" t="s">
        <v>53</v>
      </c>
      <c r="G1" s="13" t="s">
        <v>54</v>
      </c>
      <c r="H1" s="13"/>
      <c r="I1" s="13"/>
      <c r="J1" s="13"/>
    </row>
    <row r="2" spans="1:10">
      <c r="A2" s="14" t="s">
        <v>55</v>
      </c>
      <c r="B2" s="14" t="s">
        <v>56</v>
      </c>
      <c r="C2" s="14" t="s">
        <v>57</v>
      </c>
      <c r="D2" s="66" t="s">
        <v>58</v>
      </c>
      <c r="E2" s="13"/>
      <c r="F2" s="14" t="s">
        <v>59</v>
      </c>
      <c r="G2" s="14" t="s">
        <v>60</v>
      </c>
      <c r="H2" s="14" t="s">
        <v>61</v>
      </c>
      <c r="I2" s="13"/>
      <c r="J2" s="14"/>
    </row>
    <row r="3" spans="1:10">
      <c r="A3" s="14" t="s">
        <v>62</v>
      </c>
      <c r="B3" s="15">
        <v>37500</v>
      </c>
      <c r="C3" s="14">
        <v>28</v>
      </c>
      <c r="D3" s="15">
        <f t="shared" ref="D3:D8" si="0">B3*C3</f>
        <v>1050000</v>
      </c>
      <c r="E3" s="13"/>
      <c r="F3" s="14" t="s">
        <v>63</v>
      </c>
      <c r="G3" s="14" t="s">
        <v>64</v>
      </c>
      <c r="H3" s="14" t="s">
        <v>65</v>
      </c>
      <c r="I3" s="13"/>
      <c r="J3" s="16"/>
    </row>
    <row r="4" spans="1:10">
      <c r="A4" s="14" t="s">
        <v>66</v>
      </c>
      <c r="B4" s="15">
        <v>53000</v>
      </c>
      <c r="C4" s="14">
        <v>30</v>
      </c>
      <c r="D4" s="15">
        <f t="shared" si="0"/>
        <v>1590000</v>
      </c>
      <c r="E4" s="13"/>
      <c r="F4" s="14" t="s">
        <v>67</v>
      </c>
      <c r="G4" s="14" t="s">
        <v>68</v>
      </c>
      <c r="H4" s="14" t="s">
        <v>69</v>
      </c>
      <c r="I4" s="13"/>
      <c r="J4" s="13"/>
    </row>
    <row r="5" spans="1:10">
      <c r="A5" s="14" t="s">
        <v>70</v>
      </c>
      <c r="B5" s="15">
        <v>38000</v>
      </c>
      <c r="C5" s="14">
        <v>20</v>
      </c>
      <c r="D5" s="15">
        <f t="shared" si="0"/>
        <v>760000</v>
      </c>
      <c r="E5" s="13"/>
      <c r="F5" s="14" t="s">
        <v>71</v>
      </c>
      <c r="G5" s="14" t="s">
        <v>72</v>
      </c>
      <c r="H5" s="14" t="s">
        <v>73</v>
      </c>
      <c r="I5" s="13"/>
      <c r="J5" s="27" t="s">
        <v>74</v>
      </c>
    </row>
    <row r="6" spans="1:10">
      <c r="A6" s="14" t="s">
        <v>75</v>
      </c>
      <c r="B6" s="15">
        <v>44000</v>
      </c>
      <c r="C6" s="14">
        <v>35</v>
      </c>
      <c r="D6" s="15">
        <f t="shared" si="0"/>
        <v>1540000</v>
      </c>
      <c r="E6" s="13"/>
      <c r="F6" s="14" t="s">
        <v>76</v>
      </c>
      <c r="G6" s="14" t="s">
        <v>77</v>
      </c>
      <c r="H6" s="14" t="s">
        <v>78</v>
      </c>
      <c r="I6" s="13"/>
      <c r="J6" s="16"/>
    </row>
    <row r="7" spans="1:10">
      <c r="A7" s="14" t="s">
        <v>79</v>
      </c>
      <c r="B7" s="15">
        <v>54000</v>
      </c>
      <c r="C7" s="14">
        <v>37</v>
      </c>
      <c r="D7" s="15">
        <f t="shared" si="0"/>
        <v>1998000</v>
      </c>
      <c r="E7" s="13"/>
      <c r="F7" s="14" t="s">
        <v>80</v>
      </c>
      <c r="G7" s="14" t="s">
        <v>81</v>
      </c>
      <c r="H7" s="14" t="s">
        <v>82</v>
      </c>
      <c r="I7" s="13"/>
      <c r="J7" s="13"/>
    </row>
    <row r="8" spans="1:10">
      <c r="A8" s="14" t="s">
        <v>83</v>
      </c>
      <c r="B8" s="15">
        <v>48000</v>
      </c>
      <c r="C8" s="14">
        <v>17</v>
      </c>
      <c r="D8" s="15">
        <f t="shared" si="0"/>
        <v>816000</v>
      </c>
      <c r="E8" s="13"/>
      <c r="F8" s="14" t="s">
        <v>84</v>
      </c>
      <c r="G8" s="14" t="s">
        <v>64</v>
      </c>
      <c r="H8" s="14" t="s">
        <v>85</v>
      </c>
      <c r="I8" s="13"/>
      <c r="J8" s="13"/>
    </row>
    <row r="9" spans="1:10">
      <c r="A9" s="13"/>
      <c r="B9" s="13"/>
      <c r="C9" s="13"/>
      <c r="D9" s="13"/>
      <c r="E9" s="13"/>
      <c r="F9" s="14" t="s">
        <v>86</v>
      </c>
      <c r="G9" s="14" t="s">
        <v>64</v>
      </c>
      <c r="H9" s="14" t="s">
        <v>87</v>
      </c>
      <c r="I9" s="13"/>
      <c r="J9" s="13"/>
    </row>
    <row r="10" spans="1:10">
      <c r="A10" s="67" t="s">
        <v>88</v>
      </c>
      <c r="B10" s="67"/>
      <c r="C10" s="67"/>
      <c r="D10" s="17"/>
      <c r="E10" s="13"/>
      <c r="F10" s="14" t="s">
        <v>89</v>
      </c>
      <c r="G10" s="14" t="s">
        <v>90</v>
      </c>
      <c r="H10" s="14" t="s">
        <v>91</v>
      </c>
      <c r="I10" s="13"/>
      <c r="J10" s="13"/>
    </row>
    <row r="11" spans="1:10">
      <c r="A11" s="13"/>
      <c r="B11" s="13"/>
      <c r="C11" s="13"/>
      <c r="D11" s="13"/>
      <c r="E11" s="13"/>
      <c r="F11" s="13"/>
      <c r="G11" s="13"/>
      <c r="H11" s="13"/>
      <c r="I11" s="13"/>
      <c r="J11" s="13"/>
    </row>
    <row r="12" spans="1:10">
      <c r="A12" s="13" t="s">
        <v>92</v>
      </c>
      <c r="B12" s="13"/>
      <c r="C12" s="13"/>
      <c r="D12" s="13"/>
      <c r="E12" s="13"/>
      <c r="F12" s="13" t="s">
        <v>93</v>
      </c>
      <c r="G12" s="13" t="s">
        <v>94</v>
      </c>
      <c r="H12" s="18"/>
      <c r="I12" s="13"/>
      <c r="J12" s="13"/>
    </row>
    <row r="13" spans="1:10">
      <c r="A13" s="14" t="s">
        <v>95</v>
      </c>
      <c r="B13" s="14" t="s">
        <v>96</v>
      </c>
      <c r="C13" s="27" t="s">
        <v>97</v>
      </c>
      <c r="D13" s="13"/>
      <c r="E13" s="13"/>
      <c r="F13" s="14" t="s">
        <v>98</v>
      </c>
      <c r="G13" s="14" t="s">
        <v>99</v>
      </c>
      <c r="H13" s="14" t="s">
        <v>100</v>
      </c>
      <c r="I13" s="14" t="s">
        <v>101</v>
      </c>
      <c r="J13" s="27" t="s">
        <v>102</v>
      </c>
    </row>
    <row r="14" spans="1:10">
      <c r="A14" s="14" t="s">
        <v>103</v>
      </c>
      <c r="B14" s="15">
        <v>38500</v>
      </c>
      <c r="C14" s="15"/>
      <c r="D14" s="13"/>
      <c r="E14" s="13"/>
      <c r="F14" s="14" t="s">
        <v>104</v>
      </c>
      <c r="G14" s="15">
        <v>5000</v>
      </c>
      <c r="H14" s="19">
        <v>44228</v>
      </c>
      <c r="I14" s="19">
        <v>44255</v>
      </c>
      <c r="J14" s="15"/>
    </row>
    <row r="15" spans="1:10">
      <c r="A15" s="14" t="s">
        <v>105</v>
      </c>
      <c r="B15" s="15">
        <v>28300</v>
      </c>
      <c r="C15" s="15"/>
      <c r="D15" s="13"/>
      <c r="E15" s="13"/>
      <c r="F15" s="14" t="s">
        <v>106</v>
      </c>
      <c r="G15" s="15">
        <v>6500</v>
      </c>
      <c r="H15" s="19">
        <v>44270</v>
      </c>
      <c r="I15" s="19">
        <v>44288</v>
      </c>
      <c r="J15" s="15"/>
    </row>
    <row r="16" spans="1:10">
      <c r="A16" s="14" t="s">
        <v>107</v>
      </c>
      <c r="B16" s="15">
        <v>12800</v>
      </c>
      <c r="C16" s="15"/>
      <c r="D16" s="13"/>
      <c r="E16" s="13"/>
      <c r="F16" s="14" t="s">
        <v>108</v>
      </c>
      <c r="G16" s="15">
        <v>6500</v>
      </c>
      <c r="H16" s="19">
        <v>44291</v>
      </c>
      <c r="I16" s="19">
        <v>44316</v>
      </c>
      <c r="J16" s="15"/>
    </row>
    <row r="17" spans="1:10">
      <c r="A17" s="14" t="s">
        <v>109</v>
      </c>
      <c r="B17" s="15">
        <v>10200</v>
      </c>
      <c r="C17" s="15"/>
      <c r="D17" s="13"/>
      <c r="E17" s="13"/>
      <c r="F17" s="14" t="s">
        <v>87</v>
      </c>
      <c r="G17" s="15">
        <v>7000</v>
      </c>
      <c r="H17" s="19">
        <v>44242</v>
      </c>
      <c r="I17" s="19">
        <v>44257</v>
      </c>
      <c r="J17" s="15"/>
    </row>
    <row r="18" spans="1:10">
      <c r="A18" s="13"/>
      <c r="B18" s="13"/>
      <c r="C18" s="13"/>
      <c r="D18" s="13"/>
      <c r="E18" s="13"/>
      <c r="F18" s="14" t="s">
        <v>110</v>
      </c>
      <c r="G18" s="15">
        <v>8500</v>
      </c>
      <c r="H18" s="19">
        <v>44339</v>
      </c>
      <c r="I18" s="19">
        <v>44349</v>
      </c>
      <c r="J18" s="15"/>
    </row>
    <row r="19" spans="1:10">
      <c r="A19" s="68" t="s">
        <v>111</v>
      </c>
      <c r="B19" s="68"/>
      <c r="C19" s="68"/>
      <c r="D19" s="68"/>
      <c r="E19" s="13"/>
      <c r="F19" s="14" t="s">
        <v>112</v>
      </c>
      <c r="G19" s="15">
        <v>5000</v>
      </c>
      <c r="H19" s="19">
        <v>44317</v>
      </c>
      <c r="I19" s="19">
        <v>44347</v>
      </c>
      <c r="J19" s="15"/>
    </row>
    <row r="20" spans="1:10">
      <c r="A20" s="14" t="s">
        <v>113</v>
      </c>
      <c r="B20" s="14" t="s">
        <v>114</v>
      </c>
      <c r="C20" s="14" t="s">
        <v>109</v>
      </c>
      <c r="D20" s="14" t="s">
        <v>105</v>
      </c>
      <c r="E20" s="20"/>
      <c r="F20" s="14" t="s">
        <v>115</v>
      </c>
      <c r="G20" s="15">
        <v>6000</v>
      </c>
      <c r="H20" s="19">
        <v>44476</v>
      </c>
      <c r="I20" s="19">
        <v>44499</v>
      </c>
      <c r="J20" s="15"/>
    </row>
    <row r="21" spans="1:10">
      <c r="A21" s="15">
        <v>350</v>
      </c>
      <c r="B21" s="15">
        <v>280</v>
      </c>
      <c r="C21" s="15">
        <v>210</v>
      </c>
      <c r="D21" s="15">
        <v>380</v>
      </c>
      <c r="E21" s="21"/>
      <c r="F21" s="13"/>
      <c r="G21" s="13"/>
      <c r="H21" s="13"/>
      <c r="I21" s="13"/>
      <c r="J21" s="13"/>
    </row>
    <row r="22" spans="1:10">
      <c r="A22" s="13"/>
      <c r="B22" s="13"/>
      <c r="C22" s="13"/>
      <c r="D22" s="13"/>
      <c r="E22" s="13"/>
      <c r="F22" s="13"/>
      <c r="G22" s="13"/>
      <c r="H22" s="13"/>
      <c r="I22" s="13"/>
      <c r="J22" s="13"/>
    </row>
    <row r="23" spans="1:10">
      <c r="A23" s="13" t="s">
        <v>116</v>
      </c>
      <c r="B23" s="22" t="s">
        <v>117</v>
      </c>
      <c r="C23" s="22"/>
      <c r="D23" s="23"/>
      <c r="E23" s="22"/>
      <c r="F23" s="13"/>
      <c r="G23" s="13"/>
      <c r="H23" s="13"/>
      <c r="I23" s="13"/>
      <c r="J23" s="13"/>
    </row>
    <row r="24" spans="1:10">
      <c r="A24" s="24" t="s">
        <v>118</v>
      </c>
      <c r="B24" s="24" t="s">
        <v>119</v>
      </c>
      <c r="C24" s="24" t="s">
        <v>120</v>
      </c>
      <c r="D24" s="24" t="s">
        <v>121</v>
      </c>
      <c r="E24" s="28" t="s">
        <v>122</v>
      </c>
      <c r="F24" s="13"/>
      <c r="G24" s="13"/>
      <c r="H24" s="13"/>
      <c r="I24" s="13"/>
      <c r="J24" s="13"/>
    </row>
    <row r="25" spans="1:10">
      <c r="A25" s="24" t="s">
        <v>123</v>
      </c>
      <c r="B25" s="25">
        <v>80</v>
      </c>
      <c r="C25" s="25">
        <v>75</v>
      </c>
      <c r="D25" s="25">
        <v>60</v>
      </c>
      <c r="E25" s="26"/>
      <c r="F25" s="13"/>
      <c r="G25" s="13"/>
      <c r="H25" s="13"/>
      <c r="I25" s="13"/>
      <c r="J25" s="13"/>
    </row>
    <row r="26" spans="1:10">
      <c r="A26" s="24" t="s">
        <v>124</v>
      </c>
      <c r="B26" s="25">
        <v>50</v>
      </c>
      <c r="C26" s="25">
        <v>100</v>
      </c>
      <c r="D26" s="25">
        <v>60</v>
      </c>
      <c r="E26" s="26"/>
      <c r="F26" s="13"/>
      <c r="G26" s="13"/>
      <c r="H26" s="13"/>
      <c r="I26" s="13"/>
      <c r="J26" s="13"/>
    </row>
    <row r="27" spans="1:10">
      <c r="A27" s="24" t="s">
        <v>125</v>
      </c>
      <c r="B27" s="25">
        <v>75</v>
      </c>
      <c r="C27" s="25">
        <v>64</v>
      </c>
      <c r="D27" s="25">
        <v>70</v>
      </c>
      <c r="E27" s="26"/>
      <c r="F27" s="13"/>
      <c r="G27" s="13"/>
      <c r="H27" s="13"/>
      <c r="I27" s="13"/>
      <c r="J27" s="13"/>
    </row>
    <row r="28" spans="1:10">
      <c r="A28" s="24" t="s">
        <v>126</v>
      </c>
      <c r="B28" s="25">
        <v>90</v>
      </c>
      <c r="C28" s="25">
        <v>89</v>
      </c>
      <c r="D28" s="25">
        <v>90</v>
      </c>
      <c r="E28" s="26"/>
      <c r="F28" s="13"/>
      <c r="G28" s="13"/>
      <c r="H28" s="13"/>
      <c r="I28" s="13"/>
      <c r="J28" s="13"/>
    </row>
    <row r="29" spans="1:10">
      <c r="A29" s="24" t="s">
        <v>127</v>
      </c>
      <c r="B29" s="25">
        <v>80</v>
      </c>
      <c r="C29" s="25">
        <v>54</v>
      </c>
      <c r="D29" s="25">
        <v>60</v>
      </c>
      <c r="E29" s="26"/>
      <c r="F29" s="13"/>
      <c r="G29" s="13"/>
      <c r="H29" s="13"/>
      <c r="I29" s="13"/>
      <c r="J29" s="13"/>
    </row>
    <row r="30" spans="1:10">
      <c r="A30" s="24" t="s">
        <v>128</v>
      </c>
      <c r="B30" s="25">
        <v>65</v>
      </c>
      <c r="C30" s="25">
        <v>35</v>
      </c>
      <c r="D30" s="25">
        <v>80</v>
      </c>
      <c r="E30" s="26"/>
      <c r="F30" s="13"/>
      <c r="G30" s="13"/>
      <c r="H30" s="13"/>
      <c r="I30" s="13"/>
      <c r="J30" s="13"/>
    </row>
    <row r="31" spans="1:10">
      <c r="A31" s="24" t="s">
        <v>129</v>
      </c>
      <c r="B31" s="25">
        <v>76</v>
      </c>
      <c r="C31" s="25">
        <v>84</v>
      </c>
      <c r="D31" s="25">
        <v>83</v>
      </c>
      <c r="E31" s="26"/>
      <c r="F31" s="13"/>
      <c r="G31" s="13"/>
      <c r="H31" s="13"/>
      <c r="I31" s="13"/>
      <c r="J31" s="13"/>
    </row>
    <row r="32" spans="1:10">
      <c r="A32" s="13"/>
      <c r="B32" s="13"/>
      <c r="C32" s="13"/>
      <c r="D32" s="13"/>
      <c r="E32" s="13"/>
      <c r="F32" s="13"/>
      <c r="G32" s="13"/>
      <c r="H32" s="13"/>
      <c r="I32" s="13"/>
      <c r="J32" s="13"/>
    </row>
  </sheetData>
  <mergeCells count="2">
    <mergeCell ref="A10:C10"/>
    <mergeCell ref="A19:D1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A11" sqref="A11"/>
    </sheetView>
  </sheetViews>
  <sheetFormatPr defaultRowHeight="17"/>
  <cols>
    <col min="1" max="1" width="17.5" customWidth="1"/>
    <col min="2" max="2" width="14.75" customWidth="1"/>
  </cols>
  <sheetData>
    <row r="1" spans="1:2">
      <c r="A1" s="29" t="s">
        <v>130</v>
      </c>
      <c r="B1" s="30"/>
    </row>
    <row r="2" spans="1:2">
      <c r="A2" s="31" t="s">
        <v>131</v>
      </c>
      <c r="B2" s="32">
        <v>28000000</v>
      </c>
    </row>
    <row r="3" spans="1:2">
      <c r="A3" s="31" t="s">
        <v>132</v>
      </c>
      <c r="B3" s="32">
        <v>5000000</v>
      </c>
    </row>
    <row r="4" spans="1:2">
      <c r="A4" s="31" t="s">
        <v>133</v>
      </c>
      <c r="B4" s="32">
        <f>B2-B3</f>
        <v>23000000</v>
      </c>
    </row>
    <row r="5" spans="1:2">
      <c r="A5" s="31" t="s">
        <v>134</v>
      </c>
      <c r="B5" s="33">
        <v>0</v>
      </c>
    </row>
    <row r="6" spans="1:2">
      <c r="A6" s="31" t="s">
        <v>135</v>
      </c>
      <c r="B6" s="34">
        <v>36</v>
      </c>
    </row>
    <row r="7" spans="1:2">
      <c r="A7" s="31" t="s">
        <v>136</v>
      </c>
      <c r="B7" s="32">
        <f>PMT(B5/12,B6,-B4)</f>
        <v>638888.88888888888</v>
      </c>
    </row>
    <row r="8" spans="1:2">
      <c r="A8" s="13"/>
      <c r="B8" s="13"/>
    </row>
    <row r="9" spans="1:2">
      <c r="A9" s="13"/>
      <c r="B9" s="13"/>
    </row>
    <row r="10" spans="1:2">
      <c r="A10" s="35"/>
      <c r="B10" s="40" t="s">
        <v>137</v>
      </c>
    </row>
    <row r="11" spans="1:2">
      <c r="A11" s="65" t="s">
        <v>138</v>
      </c>
      <c r="B11" s="36"/>
    </row>
    <row r="12" spans="1:2">
      <c r="A12" s="37">
        <v>0.03</v>
      </c>
      <c r="B12" s="38"/>
    </row>
    <row r="13" spans="1:2">
      <c r="A13" s="37">
        <v>3.5000000000000003E-2</v>
      </c>
      <c r="B13" s="38"/>
    </row>
    <row r="14" spans="1:2">
      <c r="A14" s="37">
        <v>0.04</v>
      </c>
      <c r="B14" s="38"/>
    </row>
    <row r="15" spans="1:2">
      <c r="A15" s="37">
        <v>4.4999999999999998E-2</v>
      </c>
      <c r="B15" s="38"/>
    </row>
    <row r="16" spans="1:2">
      <c r="A16" s="37">
        <v>0.05</v>
      </c>
      <c r="B16" s="39"/>
    </row>
    <row r="17" spans="1:2">
      <c r="A17" s="37">
        <v>5.5E-2</v>
      </c>
      <c r="B17" s="39"/>
    </row>
    <row r="18" spans="1:2">
      <c r="A18" s="37">
        <v>0.06</v>
      </c>
      <c r="B18" s="39"/>
    </row>
    <row r="19" spans="1:2">
      <c r="A19" s="37">
        <v>6.5000000000000002E-2</v>
      </c>
      <c r="B19" s="39"/>
    </row>
    <row r="20" spans="1:2">
      <c r="A20" s="37">
        <v>7.0000000000000007E-2</v>
      </c>
      <c r="B20" s="39"/>
    </row>
    <row r="21" spans="1:2">
      <c r="A21" s="37">
        <v>7.4999999999999997E-2</v>
      </c>
      <c r="B21" s="39"/>
    </row>
    <row r="22" spans="1:2">
      <c r="A22" s="37">
        <v>0.08</v>
      </c>
      <c r="B22" s="39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G1"/>
    </sheetView>
  </sheetViews>
  <sheetFormatPr defaultRowHeight="17"/>
  <cols>
    <col min="2" max="2" width="12.58203125" customWidth="1"/>
    <col min="3" max="3" width="11.33203125" customWidth="1"/>
    <col min="4" max="5" width="10.1640625" customWidth="1"/>
    <col min="7" max="7" width="11.58203125" customWidth="1"/>
  </cols>
  <sheetData>
    <row r="1" spans="1:7">
      <c r="A1" s="69" t="s">
        <v>139</v>
      </c>
      <c r="B1" s="69"/>
      <c r="C1" s="69"/>
      <c r="D1" s="69"/>
      <c r="E1" s="69"/>
      <c r="F1" s="69"/>
      <c r="G1" s="69"/>
    </row>
    <row r="2" spans="1:7">
      <c r="A2" s="41"/>
      <c r="B2" s="41"/>
      <c r="C2" s="41"/>
      <c r="D2" s="41"/>
      <c r="E2" s="41"/>
      <c r="F2" s="41"/>
      <c r="G2" s="1"/>
    </row>
    <row r="3" spans="1:7">
      <c r="A3" s="42" t="s">
        <v>140</v>
      </c>
      <c r="B3" s="42" t="s">
        <v>141</v>
      </c>
      <c r="C3" s="42" t="s">
        <v>142</v>
      </c>
      <c r="D3" s="42" t="s">
        <v>143</v>
      </c>
      <c r="E3" s="42" t="s">
        <v>144</v>
      </c>
      <c r="F3" s="42" t="s">
        <v>145</v>
      </c>
      <c r="G3" s="43" t="s">
        <v>146</v>
      </c>
    </row>
    <row r="4" spans="1:7">
      <c r="A4" s="44" t="s">
        <v>147</v>
      </c>
      <c r="B4" s="45">
        <v>44317</v>
      </c>
      <c r="C4" s="42" t="s">
        <v>148</v>
      </c>
      <c r="D4" s="46">
        <v>180000</v>
      </c>
      <c r="E4" s="47">
        <v>253000</v>
      </c>
      <c r="F4" s="48">
        <v>12</v>
      </c>
      <c r="G4" s="46">
        <f>(E4-D4)*F4</f>
        <v>876000</v>
      </c>
    </row>
    <row r="5" spans="1:7">
      <c r="A5" s="44" t="s">
        <v>149</v>
      </c>
      <c r="B5" s="45">
        <v>44318</v>
      </c>
      <c r="C5" s="42" t="s">
        <v>150</v>
      </c>
      <c r="D5" s="46">
        <v>120000</v>
      </c>
      <c r="E5" s="47">
        <v>252000</v>
      </c>
      <c r="F5" s="48">
        <v>36</v>
      </c>
      <c r="G5" s="46">
        <f t="shared" ref="G5:G12" si="0">(E5-D5)*F5</f>
        <v>4752000</v>
      </c>
    </row>
    <row r="6" spans="1:7">
      <c r="A6" s="44" t="s">
        <v>149</v>
      </c>
      <c r="B6" s="45">
        <v>44291</v>
      </c>
      <c r="C6" s="42" t="s">
        <v>151</v>
      </c>
      <c r="D6" s="46">
        <v>80000</v>
      </c>
      <c r="E6" s="47">
        <v>120000</v>
      </c>
      <c r="F6" s="48">
        <v>42</v>
      </c>
      <c r="G6" s="46">
        <f t="shared" si="0"/>
        <v>1680000</v>
      </c>
    </row>
    <row r="7" spans="1:7">
      <c r="A7" s="44" t="s">
        <v>152</v>
      </c>
      <c r="B7" s="45">
        <v>44291</v>
      </c>
      <c r="C7" s="42" t="s">
        <v>153</v>
      </c>
      <c r="D7" s="46">
        <v>50000</v>
      </c>
      <c r="E7" s="47">
        <v>128000</v>
      </c>
      <c r="F7" s="48">
        <v>43</v>
      </c>
      <c r="G7" s="46">
        <f t="shared" si="0"/>
        <v>3354000</v>
      </c>
    </row>
    <row r="8" spans="1:7">
      <c r="A8" s="44" t="s">
        <v>147</v>
      </c>
      <c r="B8" s="45">
        <v>44385</v>
      </c>
      <c r="C8" s="42" t="s">
        <v>148</v>
      </c>
      <c r="D8" s="46">
        <v>160000</v>
      </c>
      <c r="E8" s="47">
        <v>200000</v>
      </c>
      <c r="F8" s="48">
        <v>20</v>
      </c>
      <c r="G8" s="46">
        <f t="shared" si="0"/>
        <v>800000</v>
      </c>
    </row>
    <row r="9" spans="1:7">
      <c r="A9" s="44" t="s">
        <v>152</v>
      </c>
      <c r="B9" s="45">
        <v>44416</v>
      </c>
      <c r="C9" s="42" t="s">
        <v>154</v>
      </c>
      <c r="D9" s="46">
        <v>100000</v>
      </c>
      <c r="E9" s="47">
        <v>126000</v>
      </c>
      <c r="F9" s="48">
        <v>30</v>
      </c>
      <c r="G9" s="46">
        <f t="shared" si="0"/>
        <v>780000</v>
      </c>
    </row>
    <row r="10" spans="1:7">
      <c r="A10" s="44" t="s">
        <v>149</v>
      </c>
      <c r="B10" s="45">
        <v>44197</v>
      </c>
      <c r="C10" s="42" t="s">
        <v>151</v>
      </c>
      <c r="D10" s="46">
        <v>75000</v>
      </c>
      <c r="E10" s="47">
        <v>113000</v>
      </c>
      <c r="F10" s="48">
        <v>16</v>
      </c>
      <c r="G10" s="46">
        <f t="shared" si="0"/>
        <v>608000</v>
      </c>
    </row>
    <row r="11" spans="1:7">
      <c r="A11" s="44" t="s">
        <v>155</v>
      </c>
      <c r="B11" s="49">
        <v>44347</v>
      </c>
      <c r="C11" s="42" t="s">
        <v>150</v>
      </c>
      <c r="D11" s="46">
        <v>65000</v>
      </c>
      <c r="E11" s="47">
        <v>126000</v>
      </c>
      <c r="F11" s="48">
        <v>10</v>
      </c>
      <c r="G11" s="46">
        <f t="shared" si="0"/>
        <v>610000</v>
      </c>
    </row>
    <row r="12" spans="1:7">
      <c r="A12" s="44" t="s">
        <v>149</v>
      </c>
      <c r="B12" s="45">
        <v>44287</v>
      </c>
      <c r="C12" s="42" t="s">
        <v>156</v>
      </c>
      <c r="D12" s="46">
        <v>70000</v>
      </c>
      <c r="E12" s="47">
        <v>113000</v>
      </c>
      <c r="F12" s="48">
        <v>18</v>
      </c>
      <c r="G12" s="46">
        <f t="shared" si="0"/>
        <v>774000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/>
  </sheetViews>
  <sheetFormatPr defaultRowHeight="17"/>
  <cols>
    <col min="1" max="1" width="11.5" bestFit="1" customWidth="1"/>
    <col min="2" max="6" width="9.9140625" customWidth="1"/>
    <col min="8" max="8" width="11.58203125" customWidth="1"/>
  </cols>
  <sheetData>
    <row r="1" spans="1:6" ht="21">
      <c r="A1" s="50" t="s">
        <v>157</v>
      </c>
      <c r="B1" s="50"/>
      <c r="C1" s="51" t="s">
        <v>158</v>
      </c>
      <c r="D1" s="51"/>
      <c r="E1" s="52"/>
      <c r="F1" s="53"/>
    </row>
    <row r="2" spans="1:6">
      <c r="A2" s="54"/>
      <c r="B2" s="54"/>
      <c r="C2" s="54"/>
      <c r="D2" s="54"/>
      <c r="E2" s="54"/>
      <c r="F2" s="55"/>
    </row>
    <row r="3" spans="1:6">
      <c r="A3" s="56" t="s">
        <v>159</v>
      </c>
      <c r="B3" s="56" t="s">
        <v>160</v>
      </c>
      <c r="C3" s="56" t="s">
        <v>161</v>
      </c>
      <c r="D3" s="56" t="s">
        <v>162</v>
      </c>
      <c r="E3" s="56" t="s">
        <v>163</v>
      </c>
      <c r="F3" s="56" t="s">
        <v>164</v>
      </c>
    </row>
    <row r="4" spans="1:6">
      <c r="A4" s="57" t="s">
        <v>165</v>
      </c>
      <c r="B4" s="58">
        <v>500</v>
      </c>
      <c r="C4" s="58">
        <v>300</v>
      </c>
      <c r="D4" s="58">
        <v>350</v>
      </c>
      <c r="E4" s="58">
        <v>240</v>
      </c>
      <c r="F4" s="15"/>
    </row>
    <row r="5" spans="1:6">
      <c r="A5" s="59" t="s">
        <v>166</v>
      </c>
      <c r="B5" s="58">
        <v>102</v>
      </c>
      <c r="C5" s="58">
        <v>200</v>
      </c>
      <c r="D5" s="58">
        <v>150</v>
      </c>
      <c r="E5" s="58">
        <v>120</v>
      </c>
      <c r="F5" s="46"/>
    </row>
    <row r="6" spans="1:6">
      <c r="A6" s="57" t="s">
        <v>167</v>
      </c>
      <c r="B6" s="58">
        <v>120</v>
      </c>
      <c r="C6" s="58">
        <v>138</v>
      </c>
      <c r="D6" s="58">
        <v>271</v>
      </c>
      <c r="E6" s="58">
        <v>130</v>
      </c>
      <c r="F6" s="15"/>
    </row>
    <row r="7" spans="1:6">
      <c r="A7" s="57" t="s">
        <v>168</v>
      </c>
      <c r="B7" s="58">
        <v>105</v>
      </c>
      <c r="C7" s="58">
        <v>100</v>
      </c>
      <c r="D7" s="58">
        <v>210</v>
      </c>
      <c r="E7" s="58">
        <v>108</v>
      </c>
      <c r="F7" s="15"/>
    </row>
    <row r="8" spans="1:6">
      <c r="A8" s="59" t="s">
        <v>169</v>
      </c>
      <c r="B8" s="58">
        <v>180</v>
      </c>
      <c r="C8" s="58">
        <v>200</v>
      </c>
      <c r="D8" s="58">
        <v>208</v>
      </c>
      <c r="E8" s="58">
        <v>203</v>
      </c>
      <c r="F8" s="15"/>
    </row>
    <row r="9" spans="1:6">
      <c r="A9" s="57" t="s">
        <v>170</v>
      </c>
      <c r="B9" s="58">
        <v>350</v>
      </c>
      <c r="C9" s="58">
        <v>370</v>
      </c>
      <c r="D9" s="58">
        <v>190</v>
      </c>
      <c r="E9" s="58">
        <v>367</v>
      </c>
      <c r="F9" s="15"/>
    </row>
    <row r="10" spans="1:6">
      <c r="A10" s="57" t="s">
        <v>171</v>
      </c>
      <c r="B10" s="58">
        <v>420</v>
      </c>
      <c r="C10" s="58">
        <v>450</v>
      </c>
      <c r="D10" s="58">
        <v>100</v>
      </c>
      <c r="E10" s="58">
        <v>390</v>
      </c>
      <c r="F10" s="15"/>
    </row>
    <row r="11" spans="1:6">
      <c r="A11" s="57" t="s">
        <v>172</v>
      </c>
      <c r="B11" s="58">
        <v>380</v>
      </c>
      <c r="C11" s="58">
        <v>345</v>
      </c>
      <c r="D11" s="58">
        <v>120</v>
      </c>
      <c r="E11" s="58">
        <v>180</v>
      </c>
      <c r="F11" s="46"/>
    </row>
    <row r="12" spans="1:6">
      <c r="A12" s="59" t="s">
        <v>173</v>
      </c>
      <c r="B12" s="58">
        <v>260</v>
      </c>
      <c r="C12" s="58">
        <v>105</v>
      </c>
      <c r="D12" s="58">
        <v>160</v>
      </c>
      <c r="E12" s="58">
        <v>170</v>
      </c>
      <c r="F12" s="4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J25" sqref="J25"/>
    </sheetView>
  </sheetViews>
  <sheetFormatPr defaultRowHeight="17"/>
  <cols>
    <col min="1" max="1" width="10.25" customWidth="1"/>
    <col min="2" max="5" width="10.5" customWidth="1"/>
    <col min="6" max="6" width="17.75" bestFit="1" customWidth="1"/>
  </cols>
  <sheetData>
    <row r="1" spans="1:6" ht="25.5">
      <c r="A1" s="70" t="s">
        <v>174</v>
      </c>
      <c r="B1" s="70"/>
      <c r="C1" s="70"/>
      <c r="D1" s="70"/>
      <c r="E1" s="70"/>
      <c r="F1" s="70"/>
    </row>
    <row r="2" spans="1:6">
      <c r="A2" s="13"/>
      <c r="B2" s="13"/>
      <c r="C2" s="13"/>
      <c r="D2" s="13"/>
      <c r="E2" s="13"/>
      <c r="F2" s="60" t="s">
        <v>175</v>
      </c>
    </row>
    <row r="3" spans="1:6" ht="17.5" thickBot="1">
      <c r="A3" s="61" t="s">
        <v>176</v>
      </c>
      <c r="B3" s="61" t="s">
        <v>177</v>
      </c>
      <c r="C3" s="61" t="s">
        <v>178</v>
      </c>
      <c r="D3" s="61" t="s">
        <v>179</v>
      </c>
      <c r="E3" s="61" t="s">
        <v>180</v>
      </c>
      <c r="F3" s="61" t="s">
        <v>181</v>
      </c>
    </row>
    <row r="4" spans="1:6" ht="17.5" thickTop="1">
      <c r="A4" s="62" t="s">
        <v>182</v>
      </c>
      <c r="B4" s="63">
        <v>1200</v>
      </c>
      <c r="C4" s="63">
        <v>982</v>
      </c>
      <c r="D4" s="63">
        <v>1320</v>
      </c>
      <c r="E4" s="63">
        <v>1080</v>
      </c>
      <c r="F4" s="64">
        <f t="shared" ref="F4:F10" si="0">SUM(B4:E4)</f>
        <v>4582</v>
      </c>
    </row>
    <row r="5" spans="1:6">
      <c r="A5" s="62" t="s">
        <v>183</v>
      </c>
      <c r="B5" s="63">
        <v>329</v>
      </c>
      <c r="C5" s="63">
        <v>263</v>
      </c>
      <c r="D5" s="63">
        <v>361</v>
      </c>
      <c r="E5" s="63">
        <v>296</v>
      </c>
      <c r="F5" s="64">
        <f t="shared" si="0"/>
        <v>1249</v>
      </c>
    </row>
    <row r="6" spans="1:6">
      <c r="A6" s="62" t="s">
        <v>184</v>
      </c>
      <c r="B6" s="63">
        <v>230</v>
      </c>
      <c r="C6" s="63">
        <v>184</v>
      </c>
      <c r="D6" s="63">
        <v>253</v>
      </c>
      <c r="E6" s="63">
        <v>207</v>
      </c>
      <c r="F6" s="64">
        <f t="shared" si="0"/>
        <v>874</v>
      </c>
    </row>
    <row r="7" spans="1:6">
      <c r="A7" s="62" t="s">
        <v>185</v>
      </c>
      <c r="B7" s="63">
        <v>123</v>
      </c>
      <c r="C7" s="63">
        <v>98</v>
      </c>
      <c r="D7" s="63">
        <v>135</v>
      </c>
      <c r="E7" s="63">
        <v>110</v>
      </c>
      <c r="F7" s="64">
        <f t="shared" si="0"/>
        <v>466</v>
      </c>
    </row>
    <row r="8" spans="1:6">
      <c r="A8" s="62" t="s">
        <v>186</v>
      </c>
      <c r="B8" s="63">
        <v>528</v>
      </c>
      <c r="C8" s="63">
        <v>422</v>
      </c>
      <c r="D8" s="63">
        <v>580</v>
      </c>
      <c r="E8" s="63">
        <v>470</v>
      </c>
      <c r="F8" s="64">
        <f t="shared" si="0"/>
        <v>2000</v>
      </c>
    </row>
    <row r="9" spans="1:6">
      <c r="A9" s="62" t="s">
        <v>187</v>
      </c>
      <c r="B9" s="63">
        <v>1100</v>
      </c>
      <c r="C9" s="63">
        <v>880</v>
      </c>
      <c r="D9" s="63">
        <v>1210</v>
      </c>
      <c r="E9" s="63">
        <v>990</v>
      </c>
      <c r="F9" s="64">
        <f t="shared" si="0"/>
        <v>4180</v>
      </c>
    </row>
    <row r="10" spans="1:6">
      <c r="A10" s="62" t="s">
        <v>188</v>
      </c>
      <c r="B10" s="63">
        <v>538</v>
      </c>
      <c r="C10" s="63">
        <v>430</v>
      </c>
      <c r="D10" s="63">
        <v>591</v>
      </c>
      <c r="E10" s="63">
        <v>484</v>
      </c>
      <c r="F10" s="64">
        <f t="shared" si="0"/>
        <v>2043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2020-04-13T12:28:08Z</dcterms:modified>
</cp:coreProperties>
</file>