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영진(2021년)\2급\엑셀파일\모의고사\"/>
    </mc:Choice>
  </mc:AlternateContent>
  <bookViews>
    <workbookView xWindow="0" yWindow="0" windowWidth="25600" windowHeight="12170"/>
  </bookViews>
  <sheets>
    <sheet name="기본작업-1" sheetId="1" r:id="rId1"/>
    <sheet name="기본작업-2" sheetId="2" r:id="rId2"/>
    <sheet name="기본작업-3" sheetId="3" r:id="rId3"/>
    <sheet name="결재란" sheetId="9" r:id="rId4"/>
    <sheet name="계산작업" sheetId="4" r:id="rId5"/>
    <sheet name="분석작업-1" sheetId="5" r:id="rId6"/>
    <sheet name="분석작업-2" sheetId="6" r:id="rId7"/>
    <sheet name="매크로작업" sheetId="7" r:id="rId8"/>
    <sheet name="차트작업" sheetId="8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7" l="1"/>
  <c r="G12" i="7"/>
  <c r="F12" i="7"/>
  <c r="H11" i="7"/>
  <c r="G11" i="7"/>
  <c r="F11" i="7"/>
  <c r="G10" i="7"/>
  <c r="F10" i="7"/>
  <c r="H10" i="7" s="1"/>
  <c r="H9" i="7"/>
  <c r="G9" i="7"/>
  <c r="F9" i="7"/>
  <c r="G8" i="7"/>
  <c r="F8" i="7"/>
  <c r="H8" i="7" s="1"/>
  <c r="G7" i="7"/>
  <c r="F7" i="7"/>
  <c r="H7" i="7" s="1"/>
  <c r="G6" i="7"/>
  <c r="F6" i="7"/>
  <c r="H6" i="7" s="1"/>
  <c r="G5" i="7"/>
  <c r="F5" i="7"/>
  <c r="H5" i="7" s="1"/>
  <c r="G4" i="7"/>
  <c r="H4" i="7" s="1"/>
  <c r="F4" i="7"/>
  <c r="E13" i="6"/>
  <c r="C13" i="6"/>
  <c r="G12" i="6"/>
  <c r="F12" i="6"/>
  <c r="D12" i="6"/>
  <c r="F11" i="6"/>
  <c r="G11" i="6" s="1"/>
  <c r="D11" i="6"/>
  <c r="F10" i="6"/>
  <c r="G10" i="6" s="1"/>
  <c r="D10" i="6"/>
  <c r="F9" i="6"/>
  <c r="G9" i="6" s="1"/>
  <c r="D9" i="6"/>
  <c r="F8" i="6"/>
  <c r="G8" i="6" s="1"/>
  <c r="D8" i="6"/>
  <c r="F7" i="6"/>
  <c r="G7" i="6" s="1"/>
  <c r="D7" i="6"/>
  <c r="F6" i="6"/>
  <c r="G6" i="6" s="1"/>
  <c r="D6" i="6"/>
  <c r="F5" i="6"/>
  <c r="F13" i="6" s="1"/>
  <c r="D5" i="6"/>
  <c r="D13" i="6" s="1"/>
  <c r="G4" i="6"/>
  <c r="F4" i="6"/>
  <c r="D4" i="6"/>
  <c r="B8" i="5"/>
  <c r="G15" i="3"/>
  <c r="G14" i="3"/>
  <c r="G13" i="3"/>
  <c r="G12" i="3"/>
  <c r="G11" i="3"/>
  <c r="G10" i="3"/>
  <c r="G9" i="3"/>
  <c r="G8" i="3"/>
  <c r="G16" i="3" s="1"/>
  <c r="G5" i="6" l="1"/>
  <c r="G13" i="6" s="1"/>
</calcChain>
</file>

<file path=xl/sharedStrings.xml><?xml version="1.0" encoding="utf-8"?>
<sst xmlns="http://schemas.openxmlformats.org/spreadsheetml/2006/main" count="279" uniqueCount="238">
  <si>
    <t>천연치즈 매출현황</t>
    <phoneticPr fontId="4" type="noConversion"/>
  </si>
  <si>
    <t>영어 캠프 성적</t>
    <phoneticPr fontId="4" type="noConversion"/>
  </si>
  <si>
    <t>성별</t>
  </si>
  <si>
    <t>등록번호</t>
  </si>
  <si>
    <t>성명</t>
  </si>
  <si>
    <t>교육전 점수</t>
    <phoneticPr fontId="4" type="noConversion"/>
  </si>
  <si>
    <t>말하기</t>
    <phoneticPr fontId="4" type="noConversion"/>
  </si>
  <si>
    <t>쓰기</t>
    <phoneticPr fontId="4" type="noConversion"/>
  </si>
  <si>
    <t>교육후 점수</t>
    <phoneticPr fontId="4" type="noConversion"/>
  </si>
  <si>
    <t>순위</t>
  </si>
  <si>
    <t>비고</t>
  </si>
  <si>
    <t>남</t>
  </si>
  <si>
    <t>075P15</t>
  </si>
  <si>
    <t>이승주</t>
    <phoneticPr fontId="4" type="noConversion"/>
  </si>
  <si>
    <t/>
  </si>
  <si>
    <t>078P29</t>
  </si>
  <si>
    <t>이민형</t>
    <phoneticPr fontId="4" type="noConversion"/>
  </si>
  <si>
    <t>073L15</t>
  </si>
  <si>
    <t>김민찬</t>
    <phoneticPr fontId="4" type="noConversion"/>
  </si>
  <si>
    <t>071L19</t>
  </si>
  <si>
    <t>이진서</t>
    <phoneticPr fontId="4" type="noConversion"/>
  </si>
  <si>
    <t>해외연수</t>
  </si>
  <si>
    <t>여</t>
  </si>
  <si>
    <t>075P25</t>
  </si>
  <si>
    <t>오한빛</t>
    <phoneticPr fontId="4" type="noConversion"/>
  </si>
  <si>
    <t>075F26</t>
  </si>
  <si>
    <t>이주아</t>
    <phoneticPr fontId="4" type="noConversion"/>
  </si>
  <si>
    <t>070F10</t>
  </si>
  <si>
    <t>신예원</t>
    <phoneticPr fontId="4" type="noConversion"/>
  </si>
  <si>
    <t>075F21</t>
  </si>
  <si>
    <t>한찬희</t>
    <phoneticPr fontId="4" type="noConversion"/>
  </si>
  <si>
    <t>주아베이커리 판매현황</t>
    <phoneticPr fontId="4" type="noConversion"/>
  </si>
  <si>
    <t>제품번호</t>
    <phoneticPr fontId="4" type="noConversion"/>
  </si>
  <si>
    <t>분류</t>
    <phoneticPr fontId="4" type="noConversion"/>
  </si>
  <si>
    <t>제품명</t>
    <phoneticPr fontId="4" type="noConversion"/>
  </si>
  <si>
    <t>단가</t>
    <phoneticPr fontId="4" type="noConversion"/>
  </si>
  <si>
    <t>주문량</t>
    <phoneticPr fontId="4" type="noConversion"/>
  </si>
  <si>
    <t>배송</t>
    <phoneticPr fontId="4" type="noConversion"/>
  </si>
  <si>
    <t>판매금액</t>
    <phoneticPr fontId="4" type="noConversion"/>
  </si>
  <si>
    <t>C-001</t>
    <phoneticPr fontId="4" type="noConversion"/>
  </si>
  <si>
    <t>생크림케익</t>
    <phoneticPr fontId="4" type="noConversion"/>
  </si>
  <si>
    <t>생크림2호</t>
    <phoneticPr fontId="4" type="noConversion"/>
  </si>
  <si>
    <t>1일예약</t>
    <phoneticPr fontId="4" type="noConversion"/>
  </si>
  <si>
    <t>C-002</t>
    <phoneticPr fontId="4" type="noConversion"/>
  </si>
  <si>
    <t>버터케익</t>
    <phoneticPr fontId="4" type="noConversion"/>
  </si>
  <si>
    <t>치즈카카오</t>
    <phoneticPr fontId="4" type="noConversion"/>
  </si>
  <si>
    <t>2일예약</t>
    <phoneticPr fontId="4" type="noConversion"/>
  </si>
  <si>
    <t>P-001</t>
    <phoneticPr fontId="4" type="noConversion"/>
  </si>
  <si>
    <t>선물류</t>
    <phoneticPr fontId="4" type="noConversion"/>
  </si>
  <si>
    <t>호두파운드</t>
    <phoneticPr fontId="4" type="noConversion"/>
  </si>
  <si>
    <t>C-003</t>
    <phoneticPr fontId="4" type="noConversion"/>
  </si>
  <si>
    <t>버터케익</t>
    <phoneticPr fontId="4" type="noConversion"/>
  </si>
  <si>
    <t>초코펜더</t>
    <phoneticPr fontId="4" type="noConversion"/>
  </si>
  <si>
    <t>2일예약</t>
    <phoneticPr fontId="4" type="noConversion"/>
  </si>
  <si>
    <t>P-002</t>
    <phoneticPr fontId="4" type="noConversion"/>
  </si>
  <si>
    <t>쿠키세트</t>
    <phoneticPr fontId="4" type="noConversion"/>
  </si>
  <si>
    <t>당일</t>
    <phoneticPr fontId="4" type="noConversion"/>
  </si>
  <si>
    <t>P-003</t>
    <phoneticPr fontId="4" type="noConversion"/>
  </si>
  <si>
    <t>모카롤케익</t>
    <phoneticPr fontId="4" type="noConversion"/>
  </si>
  <si>
    <t>2일예약</t>
    <phoneticPr fontId="4" type="noConversion"/>
  </si>
  <si>
    <t>C-004</t>
    <phoneticPr fontId="4" type="noConversion"/>
  </si>
  <si>
    <t>고구마3호</t>
    <phoneticPr fontId="4" type="noConversion"/>
  </si>
  <si>
    <t>C-005</t>
    <phoneticPr fontId="4" type="noConversion"/>
  </si>
  <si>
    <t>녹차케익</t>
    <phoneticPr fontId="4" type="noConversion"/>
  </si>
  <si>
    <t>합계</t>
    <phoneticPr fontId="4" type="noConversion"/>
  </si>
  <si>
    <t>결 재</t>
    <phoneticPr fontId="4" type="noConversion"/>
  </si>
  <si>
    <t>담당</t>
    <phoneticPr fontId="4" type="noConversion"/>
  </si>
  <si>
    <t>과장</t>
    <phoneticPr fontId="4" type="noConversion"/>
  </si>
  <si>
    <t>부장</t>
    <phoneticPr fontId="4" type="noConversion"/>
  </si>
  <si>
    <t>[표1]</t>
    <phoneticPr fontId="4" type="noConversion"/>
  </si>
  <si>
    <t>일반전형 모집인원</t>
    <phoneticPr fontId="4" type="noConversion"/>
  </si>
  <si>
    <t>[표2]</t>
    <phoneticPr fontId="4" type="noConversion"/>
  </si>
  <si>
    <t>렌탈 연수기/정수기</t>
    <phoneticPr fontId="4" type="noConversion"/>
  </si>
  <si>
    <t>학교</t>
  </si>
  <si>
    <t>구분</t>
  </si>
  <si>
    <t>전체</t>
    <phoneticPr fontId="4" type="noConversion"/>
  </si>
  <si>
    <t>일반전형</t>
    <phoneticPr fontId="4" type="noConversion"/>
  </si>
  <si>
    <t>제품명</t>
  </si>
  <si>
    <t>렌탈 기간</t>
    <phoneticPr fontId="4" type="noConversion"/>
  </si>
  <si>
    <t>등록비</t>
    <phoneticPr fontId="4" type="noConversion"/>
  </si>
  <si>
    <t>일반</t>
    <phoneticPr fontId="4" type="noConversion"/>
  </si>
  <si>
    <t>장기</t>
    <phoneticPr fontId="4" type="noConversion"/>
  </si>
  <si>
    <t>가격</t>
  </si>
  <si>
    <t>세종과고</t>
  </si>
  <si>
    <t>과학고</t>
  </si>
  <si>
    <t>연수기</t>
  </si>
  <si>
    <t>서울국제고</t>
  </si>
  <si>
    <t>국제고</t>
  </si>
  <si>
    <t>이화외고</t>
  </si>
  <si>
    <t>외국어고</t>
  </si>
  <si>
    <t>정수기</t>
  </si>
  <si>
    <t>대원외고</t>
  </si>
  <si>
    <t>대일외고</t>
  </si>
  <si>
    <t>명덕외고</t>
  </si>
  <si>
    <t>한영외고</t>
  </si>
  <si>
    <t>한성과고</t>
  </si>
  <si>
    <t>외국어고 일반전형 모집인원 비율</t>
  </si>
  <si>
    <t>[표4] 수영장 셔틀버스 시간표</t>
    <phoneticPr fontId="4" type="noConversion"/>
  </si>
  <si>
    <t>[표3] 동호회 회원 명단</t>
    <phoneticPr fontId="4" type="noConversion"/>
  </si>
  <si>
    <t>버스번호</t>
    <phoneticPr fontId="4" type="noConversion"/>
  </si>
  <si>
    <t>도착지</t>
    <phoneticPr fontId="4" type="noConversion"/>
  </si>
  <si>
    <t>출발시간</t>
    <phoneticPr fontId="4" type="noConversion"/>
  </si>
  <si>
    <t>정류장 개수</t>
    <phoneticPr fontId="4" type="noConversion"/>
  </si>
  <si>
    <t>정류장당</t>
    <phoneticPr fontId="4" type="noConversion"/>
  </si>
  <si>
    <t>도착예정시간</t>
    <phoneticPr fontId="4" type="noConversion"/>
  </si>
  <si>
    <t>성명</t>
    <phoneticPr fontId="4" type="noConversion"/>
  </si>
  <si>
    <t>주민등록번호</t>
    <phoneticPr fontId="4" type="noConversion"/>
  </si>
  <si>
    <t>생년월일</t>
    <phoneticPr fontId="4" type="noConversion"/>
  </si>
  <si>
    <t>소요시간(분)</t>
    <phoneticPr fontId="4" type="noConversion"/>
  </si>
  <si>
    <t>김가네</t>
    <phoneticPr fontId="4" type="noConversion"/>
  </si>
  <si>
    <t>851205-1256548</t>
    <phoneticPr fontId="4" type="noConversion"/>
  </si>
  <si>
    <t>1호차</t>
    <phoneticPr fontId="4" type="noConversion"/>
  </si>
  <si>
    <t>서둔동</t>
    <phoneticPr fontId="4" type="noConversion"/>
  </si>
  <si>
    <t>남이사</t>
    <phoneticPr fontId="4" type="noConversion"/>
  </si>
  <si>
    <t>760524-2354215</t>
    <phoneticPr fontId="4" type="noConversion"/>
  </si>
  <si>
    <t>2호차</t>
    <phoneticPr fontId="4" type="noConversion"/>
  </si>
  <si>
    <t>금호동</t>
    <phoneticPr fontId="4" type="noConversion"/>
  </si>
  <si>
    <t>이영감</t>
    <phoneticPr fontId="4" type="noConversion"/>
  </si>
  <si>
    <t>631109-2462521</t>
    <phoneticPr fontId="4" type="noConversion"/>
  </si>
  <si>
    <t>3호차</t>
    <phoneticPr fontId="4" type="noConversion"/>
  </si>
  <si>
    <t>탑동</t>
    <phoneticPr fontId="4" type="noConversion"/>
  </si>
  <si>
    <t>최참봉</t>
    <phoneticPr fontId="4" type="noConversion"/>
  </si>
  <si>
    <t>720125-2534567</t>
    <phoneticPr fontId="4" type="noConversion"/>
  </si>
  <si>
    <t>4호차</t>
    <phoneticPr fontId="4" type="noConversion"/>
  </si>
  <si>
    <t>와우리</t>
    <phoneticPr fontId="4" type="noConversion"/>
  </si>
  <si>
    <t>박달재</t>
    <phoneticPr fontId="4" type="noConversion"/>
  </si>
  <si>
    <t>830912-1254682</t>
    <phoneticPr fontId="4" type="noConversion"/>
  </si>
  <si>
    <t>5호차</t>
    <phoneticPr fontId="4" type="noConversion"/>
  </si>
  <si>
    <t>입북동</t>
    <phoneticPr fontId="4" type="noConversion"/>
  </si>
  <si>
    <t>서섭이</t>
    <phoneticPr fontId="4" type="noConversion"/>
  </si>
  <si>
    <t>700215-1237521</t>
    <phoneticPr fontId="4" type="noConversion"/>
  </si>
  <si>
    <t>6호차</t>
    <phoneticPr fontId="4" type="noConversion"/>
  </si>
  <si>
    <t>정자동</t>
    <phoneticPr fontId="4" type="noConversion"/>
  </si>
  <si>
    <t>장사진</t>
    <phoneticPr fontId="4" type="noConversion"/>
  </si>
  <si>
    <t>881231-2327110</t>
    <phoneticPr fontId="4" type="noConversion"/>
  </si>
  <si>
    <t>7호차</t>
    <phoneticPr fontId="4" type="noConversion"/>
  </si>
  <si>
    <t>구운동</t>
    <phoneticPr fontId="4" type="noConversion"/>
  </si>
  <si>
    <t xml:space="preserve">[표5]  </t>
    <phoneticPr fontId="4" type="noConversion"/>
  </si>
  <si>
    <t>판매 현황</t>
  </si>
  <si>
    <t>품목별 단가표</t>
    <phoneticPr fontId="4" type="noConversion"/>
  </si>
  <si>
    <t>품목코드</t>
    <phoneticPr fontId="4" type="noConversion"/>
  </si>
  <si>
    <t>품목명</t>
    <phoneticPr fontId="4" type="noConversion"/>
  </si>
  <si>
    <t>수량</t>
    <phoneticPr fontId="4" type="noConversion"/>
  </si>
  <si>
    <t>금액</t>
    <phoneticPr fontId="4" type="noConversion"/>
  </si>
  <si>
    <t>단가</t>
    <phoneticPr fontId="4" type="noConversion"/>
  </si>
  <si>
    <t>T-001</t>
    <phoneticPr fontId="4" type="noConversion"/>
  </si>
  <si>
    <t>외장형 하드</t>
    <phoneticPr fontId="4" type="noConversion"/>
  </si>
  <si>
    <t>외장형 하드</t>
    <phoneticPr fontId="4" type="noConversion"/>
  </si>
  <si>
    <t>P-324</t>
    <phoneticPr fontId="4" type="noConversion"/>
  </si>
  <si>
    <t>인쇄 용지</t>
    <phoneticPr fontId="4" type="noConversion"/>
  </si>
  <si>
    <t>인쇄 용지</t>
    <phoneticPr fontId="4" type="noConversion"/>
  </si>
  <si>
    <t>O-456</t>
    <phoneticPr fontId="4" type="noConversion"/>
  </si>
  <si>
    <t>CD</t>
    <phoneticPr fontId="4" type="noConversion"/>
  </si>
  <si>
    <t>CD</t>
    <phoneticPr fontId="4" type="noConversion"/>
  </si>
  <si>
    <t>S-345</t>
    <phoneticPr fontId="4" type="noConversion"/>
  </si>
  <si>
    <t>USB 메모리</t>
    <phoneticPr fontId="4" type="noConversion"/>
  </si>
  <si>
    <t>USB 메모리</t>
    <phoneticPr fontId="4" type="noConversion"/>
  </si>
  <si>
    <t>I-556</t>
    <phoneticPr fontId="4" type="noConversion"/>
  </si>
  <si>
    <t>잉크</t>
    <phoneticPr fontId="4" type="noConversion"/>
  </si>
  <si>
    <t>잉크</t>
    <phoneticPr fontId="4" type="noConversion"/>
  </si>
  <si>
    <t>자동차 할부금 계산</t>
    <phoneticPr fontId="4" type="noConversion"/>
  </si>
  <si>
    <t>월납입금액</t>
    <phoneticPr fontId="4" type="noConversion"/>
  </si>
  <si>
    <t>차량금액</t>
    <phoneticPr fontId="4" type="noConversion"/>
  </si>
  <si>
    <t>상환기간(월)</t>
    <phoneticPr fontId="4" type="noConversion"/>
  </si>
  <si>
    <t>인도금</t>
    <phoneticPr fontId="4" type="noConversion"/>
  </si>
  <si>
    <t>할부원금</t>
    <phoneticPr fontId="4" type="noConversion"/>
  </si>
  <si>
    <t>연이율</t>
    <phoneticPr fontId="4" type="noConversion"/>
  </si>
  <si>
    <t>영진사 통조림 생산 현황</t>
    <phoneticPr fontId="4" type="noConversion"/>
  </si>
  <si>
    <t>제품명</t>
    <phoneticPr fontId="4" type="noConversion"/>
  </si>
  <si>
    <t>생산단가</t>
    <phoneticPr fontId="4" type="noConversion"/>
  </si>
  <si>
    <t>생산수량</t>
    <phoneticPr fontId="4" type="noConversion"/>
  </si>
  <si>
    <t>생산비용</t>
    <phoneticPr fontId="4" type="noConversion"/>
  </si>
  <si>
    <t>매출단가</t>
    <phoneticPr fontId="4" type="noConversion"/>
  </si>
  <si>
    <t>매출액</t>
    <phoneticPr fontId="4" type="noConversion"/>
  </si>
  <si>
    <t>매출이익</t>
    <phoneticPr fontId="4" type="noConversion"/>
  </si>
  <si>
    <t>골뱅이</t>
    <phoneticPr fontId="4" type="noConversion"/>
  </si>
  <si>
    <t>복숭아</t>
    <phoneticPr fontId="4" type="noConversion"/>
  </si>
  <si>
    <t>살구</t>
    <phoneticPr fontId="4" type="noConversion"/>
  </si>
  <si>
    <t>참치</t>
    <phoneticPr fontId="4" type="noConversion"/>
  </si>
  <si>
    <t>고등어</t>
    <phoneticPr fontId="4" type="noConversion"/>
  </si>
  <si>
    <t>파인애플</t>
    <phoneticPr fontId="4" type="noConversion"/>
  </si>
  <si>
    <t>구와바</t>
    <phoneticPr fontId="4" type="noConversion"/>
  </si>
  <si>
    <t>귤</t>
    <phoneticPr fontId="4" type="noConversion"/>
  </si>
  <si>
    <t>스위트콘</t>
    <phoneticPr fontId="4" type="noConversion"/>
  </si>
  <si>
    <t>합  계</t>
    <phoneticPr fontId="4" type="noConversion"/>
  </si>
  <si>
    <t>이익율</t>
    <phoneticPr fontId="4" type="noConversion"/>
  </si>
  <si>
    <t>불량율</t>
    <phoneticPr fontId="4" type="noConversion"/>
  </si>
  <si>
    <t>임금명세표</t>
    <phoneticPr fontId="4" type="noConversion"/>
  </si>
  <si>
    <t>이름</t>
    <phoneticPr fontId="4" type="noConversion"/>
  </si>
  <si>
    <t>직위</t>
    <phoneticPr fontId="4" type="noConversion"/>
  </si>
  <si>
    <t>근속기간</t>
    <phoneticPr fontId="4" type="noConversion"/>
  </si>
  <si>
    <t>상여율</t>
    <phoneticPr fontId="4" type="noConversion"/>
  </si>
  <si>
    <t>기본급</t>
    <phoneticPr fontId="4" type="noConversion"/>
  </si>
  <si>
    <t>상여금</t>
    <phoneticPr fontId="4" type="noConversion"/>
  </si>
  <si>
    <t>직무수당</t>
    <phoneticPr fontId="4" type="noConversion"/>
  </si>
  <si>
    <t>총급여액</t>
    <phoneticPr fontId="4" type="noConversion"/>
  </si>
  <si>
    <t>이영숙</t>
    <phoneticPr fontId="4" type="noConversion"/>
  </si>
  <si>
    <t>대리</t>
  </si>
  <si>
    <t>서지원</t>
    <phoneticPr fontId="4" type="noConversion"/>
  </si>
  <si>
    <t>과장</t>
  </si>
  <si>
    <t>김민희</t>
    <phoneticPr fontId="4" type="noConversion"/>
  </si>
  <si>
    <t>부장</t>
  </si>
  <si>
    <t>박영신</t>
    <phoneticPr fontId="4" type="noConversion"/>
  </si>
  <si>
    <t>최영선</t>
    <phoneticPr fontId="4" type="noConversion"/>
  </si>
  <si>
    <t>현인국</t>
    <phoneticPr fontId="4" type="noConversion"/>
  </si>
  <si>
    <t>구민정</t>
    <phoneticPr fontId="4" type="noConversion"/>
  </si>
  <si>
    <t>장은진</t>
    <phoneticPr fontId="4" type="noConversion"/>
  </si>
  <si>
    <t>김은수</t>
    <phoneticPr fontId="4" type="noConversion"/>
  </si>
  <si>
    <t>평균</t>
    <phoneticPr fontId="4" type="noConversion"/>
  </si>
  <si>
    <t>부서별 매출현황</t>
    <phoneticPr fontId="4" type="noConversion"/>
  </si>
  <si>
    <t>(단위:천원)</t>
    <phoneticPr fontId="4" type="noConversion"/>
  </si>
  <si>
    <t>사원명</t>
    <phoneticPr fontId="4" type="noConversion"/>
  </si>
  <si>
    <t>부서</t>
    <phoneticPr fontId="4" type="noConversion"/>
  </si>
  <si>
    <t>목표액</t>
    <phoneticPr fontId="4" type="noConversion"/>
  </si>
  <si>
    <t>달성액</t>
    <phoneticPr fontId="4" type="noConversion"/>
  </si>
  <si>
    <t>비고</t>
    <phoneticPr fontId="4" type="noConversion"/>
  </si>
  <si>
    <t>김종훈</t>
    <phoneticPr fontId="4" type="noConversion"/>
  </si>
  <si>
    <t>영업1부</t>
    <phoneticPr fontId="4" type="noConversion"/>
  </si>
  <si>
    <t>초과</t>
    <phoneticPr fontId="4" type="noConversion"/>
  </si>
  <si>
    <t>안동호</t>
    <phoneticPr fontId="4" type="noConversion"/>
  </si>
  <si>
    <t>해외영업부</t>
    <phoneticPr fontId="4" type="noConversion"/>
  </si>
  <si>
    <t>미달</t>
    <phoneticPr fontId="4" type="noConversion"/>
  </si>
  <si>
    <t>송상원</t>
    <phoneticPr fontId="4" type="noConversion"/>
  </si>
  <si>
    <t>영업3부</t>
    <phoneticPr fontId="4" type="noConversion"/>
  </si>
  <si>
    <t>초과</t>
    <phoneticPr fontId="4" type="noConversion"/>
  </si>
  <si>
    <t>홍태수</t>
    <phoneticPr fontId="4" type="noConversion"/>
  </si>
  <si>
    <t>영업1부</t>
    <phoneticPr fontId="4" type="noConversion"/>
  </si>
  <si>
    <t>권수길</t>
    <phoneticPr fontId="4" type="noConversion"/>
  </si>
  <si>
    <t>박상섭</t>
    <phoneticPr fontId="4" type="noConversion"/>
  </si>
  <si>
    <t>영업2부</t>
    <phoneticPr fontId="4" type="noConversion"/>
  </si>
  <si>
    <t>오정환</t>
    <phoneticPr fontId="4" type="noConversion"/>
  </si>
  <si>
    <t>김남진</t>
    <phoneticPr fontId="4" type="noConversion"/>
  </si>
  <si>
    <t>미달</t>
    <phoneticPr fontId="4" type="noConversion"/>
  </si>
  <si>
    <t>한연자</t>
    <phoneticPr fontId="4" type="noConversion"/>
  </si>
  <si>
    <t>영업3부</t>
    <phoneticPr fontId="4" type="noConversion"/>
  </si>
  <si>
    <t>미달</t>
    <phoneticPr fontId="4" type="noConversion"/>
  </si>
  <si>
    <t>이소영</t>
    <phoneticPr fontId="4" type="noConversion"/>
  </si>
  <si>
    <t>초과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</si>
</sst>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2" formatCode="_-&quot;₩&quot;* #,##0_-;\-&quot;₩&quot;* #,##0_-;_-&quot;₩&quot;* &quot;-&quot;_-;_-@_-"/>
    <numFmt numFmtId="41" formatCode="_-* #,##0_-;\-* #,##0_-;_-* &quot;-&quot;_-;_-@_-"/>
    <numFmt numFmtId="176" formatCode="General&quot;개&quot;"/>
    <numFmt numFmtId="177" formatCode="#&quot;년&quot;"/>
    <numFmt numFmtId="178" formatCode="yy&quot;년&quot;\ mm&quot;월&quot;\ dd&quot;일&quot;"/>
    <numFmt numFmtId="179" formatCode="h:mm;@"/>
    <numFmt numFmtId="180" formatCode="General&quot;개&quot;&quot;월&quot;"/>
    <numFmt numFmtId="181" formatCode="0.0%"/>
    <numFmt numFmtId="182" formatCode="0_ "/>
    <numFmt numFmtId="183" formatCode="yyyy&quot;년&quot;\ m&quot;월&quot;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42" fontId="3" fillId="0" borderId="1" xfId="2" applyFont="1" applyBorder="1">
      <alignment vertical="center"/>
    </xf>
    <xf numFmtId="0" fontId="0" fillId="0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177" fontId="3" fillId="0" borderId="1" xfId="0" applyNumberFormat="1" applyFont="1" applyFill="1" applyBorder="1" applyAlignment="1">
      <alignment horizontal="center" vertical="center"/>
    </xf>
    <xf numFmtId="42" fontId="3" fillId="0" borderId="1" xfId="2" applyFont="1" applyFill="1" applyBorder="1" applyAlignment="1">
      <alignment vertical="center"/>
    </xf>
    <xf numFmtId="41" fontId="3" fillId="0" borderId="1" xfId="1" applyFont="1" applyFill="1" applyBorder="1">
      <alignment vertical="center"/>
    </xf>
    <xf numFmtId="0" fontId="3" fillId="0" borderId="0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 vertical="top"/>
    </xf>
    <xf numFmtId="178" fontId="3" fillId="0" borderId="1" xfId="0" applyNumberFormat="1" applyFont="1" applyFill="1" applyBorder="1" applyAlignment="1">
      <alignment horizontal="center"/>
    </xf>
    <xf numFmtId="20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 applyBorder="1" applyAlignment="1"/>
    <xf numFmtId="41" fontId="3" fillId="0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42" fontId="3" fillId="0" borderId="1" xfId="2" applyFont="1" applyFill="1" applyBorder="1" applyAlignment="1">
      <alignment horizontal="center" vertical="center"/>
    </xf>
    <xf numFmtId="42" fontId="3" fillId="0" borderId="1" xfId="0" applyNumberFormat="1" applyFont="1" applyFill="1" applyBorder="1">
      <alignment vertical="center"/>
    </xf>
    <xf numFmtId="180" fontId="3" fillId="0" borderId="1" xfId="0" applyNumberFormat="1" applyFont="1" applyFill="1" applyBorder="1" applyAlignment="1">
      <alignment horizontal="center" vertical="center"/>
    </xf>
    <xf numFmtId="42" fontId="3" fillId="0" borderId="1" xfId="2" applyFont="1" applyFill="1" applyBorder="1">
      <alignment vertical="center"/>
    </xf>
    <xf numFmtId="181" fontId="3" fillId="0" borderId="1" xfId="0" applyNumberFormat="1" applyFont="1" applyFill="1" applyBorder="1" applyAlignment="1">
      <alignment horizontal="center" vertical="center"/>
    </xf>
    <xf numFmtId="182" fontId="3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183" fontId="3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41" fontId="3" fillId="0" borderId="1" xfId="1" applyFont="1" applyBorder="1" applyAlignment="1">
      <alignment horizontal="center" vertical="center"/>
    </xf>
    <xf numFmtId="41" fontId="3" fillId="0" borderId="1" xfId="0" applyNumberFormat="1" applyFont="1" applyBorder="1">
      <alignment vertical="center"/>
    </xf>
    <xf numFmtId="41" fontId="3" fillId="0" borderId="1" xfId="1" applyFont="1" applyBorder="1" applyAlignment="1">
      <alignment horizontal="center"/>
    </xf>
    <xf numFmtId="9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10" fontId="3" fillId="0" borderId="1" xfId="0" applyNumberFormat="1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NumberFormat="1" applyFont="1" applyBorder="1" applyAlignment="1">
      <alignment horizontal="center"/>
    </xf>
    <xf numFmtId="9" fontId="3" fillId="0" borderId="0" xfId="3" applyFont="1" applyBorder="1" applyAlignment="1"/>
    <xf numFmtId="42" fontId="3" fillId="0" borderId="0" xfId="2" applyFont="1" applyBorder="1" applyAlignment="1">
      <alignment horizontal="right"/>
    </xf>
    <xf numFmtId="0" fontId="7" fillId="0" borderId="0" xfId="0" applyFont="1" applyFill="1">
      <alignment vertical="center"/>
    </xf>
    <xf numFmtId="42" fontId="9" fillId="0" borderId="0" xfId="2" applyFont="1" applyAlignment="1"/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textRotation="255"/>
    </xf>
    <xf numFmtId="0" fontId="0" fillId="2" borderId="6" xfId="0" applyFill="1" applyBorder="1" applyAlignment="1">
      <alignment horizontal="center" vertical="center" textRotation="255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9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9" fontId="3" fillId="0" borderId="1" xfId="3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5" xfId="0" applyFont="1" applyFill="1" applyBorder="1" applyAlignment="1">
      <alignment horizontal="center" vertical="center" textRotation="255"/>
    </xf>
    <xf numFmtId="0" fontId="3" fillId="0" borderId="8" xfId="0" applyFont="1" applyFill="1" applyBorder="1" applyAlignment="1">
      <alignment horizontal="center" vertical="center" textRotation="255"/>
    </xf>
    <xf numFmtId="0" fontId="3" fillId="0" borderId="6" xfId="0" applyFont="1" applyFill="1" applyBorder="1" applyAlignment="1">
      <alignment horizontal="center" vertical="center" textRotation="255"/>
    </xf>
    <xf numFmtId="0" fontId="6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42" fontId="6" fillId="0" borderId="0" xfId="2" applyFont="1" applyAlignment="1">
      <alignment horizontal="center"/>
    </xf>
  </cellXfs>
  <cellStyles count="4">
    <cellStyle name="백분율" xfId="3" builtinId="5"/>
    <cellStyle name="쉼표 [0]" xfId="1" builtinId="6"/>
    <cellStyle name="통화 [0]" xfId="2" builtinId="7"/>
    <cellStyle name="표준" xfId="0" builtinId="0"/>
  </cellStyles>
  <dxfs count="2"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차트작업!$C$3</c:f>
              <c:strCache>
                <c:ptCount val="1"/>
                <c:pt idx="0">
                  <c:v>목표액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차트작업!$A$4:$A$13</c:f>
              <c:strCache>
                <c:ptCount val="10"/>
                <c:pt idx="0">
                  <c:v>김종훈</c:v>
                </c:pt>
                <c:pt idx="1">
                  <c:v>안동호</c:v>
                </c:pt>
                <c:pt idx="2">
                  <c:v>송상원</c:v>
                </c:pt>
                <c:pt idx="3">
                  <c:v>홍태수</c:v>
                </c:pt>
                <c:pt idx="4">
                  <c:v>권수길</c:v>
                </c:pt>
                <c:pt idx="5">
                  <c:v>박상섭</c:v>
                </c:pt>
                <c:pt idx="6">
                  <c:v>오정환</c:v>
                </c:pt>
                <c:pt idx="7">
                  <c:v>김남진</c:v>
                </c:pt>
                <c:pt idx="8">
                  <c:v>한연자</c:v>
                </c:pt>
                <c:pt idx="9">
                  <c:v>이소영</c:v>
                </c:pt>
              </c:strCache>
            </c:strRef>
          </c:cat>
          <c:val>
            <c:numRef>
              <c:f>차트작업!$C$4:$C$13</c:f>
              <c:numCache>
                <c:formatCode>_(* #,##0_);_(* \(#,##0\);_(* "-"_);_(@_)</c:formatCode>
                <c:ptCount val="10"/>
                <c:pt idx="0">
                  <c:v>2500</c:v>
                </c:pt>
                <c:pt idx="1">
                  <c:v>3400</c:v>
                </c:pt>
                <c:pt idx="2">
                  <c:v>1800</c:v>
                </c:pt>
                <c:pt idx="3">
                  <c:v>4200</c:v>
                </c:pt>
                <c:pt idx="4">
                  <c:v>2800</c:v>
                </c:pt>
                <c:pt idx="5">
                  <c:v>5500</c:v>
                </c:pt>
                <c:pt idx="6">
                  <c:v>4300</c:v>
                </c:pt>
                <c:pt idx="7">
                  <c:v>5200</c:v>
                </c:pt>
                <c:pt idx="8">
                  <c:v>3700</c:v>
                </c:pt>
                <c:pt idx="9">
                  <c:v>2900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04-430E-90B0-A7469FF25B5C}"/>
            </c:ext>
          </c:extLst>
        </c:ser>
        <c:ser>
          <c:idx val="1"/>
          <c:order val="1"/>
          <c:tx>
            <c:strRef>
              <c:f>차트작업!$D$3</c:f>
              <c:strCache>
                <c:ptCount val="1"/>
                <c:pt idx="0">
                  <c:v>달성액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차트작업!$A$4:$A$13</c:f>
              <c:strCache>
                <c:ptCount val="10"/>
                <c:pt idx="0">
                  <c:v>김종훈</c:v>
                </c:pt>
                <c:pt idx="1">
                  <c:v>안동호</c:v>
                </c:pt>
                <c:pt idx="2">
                  <c:v>송상원</c:v>
                </c:pt>
                <c:pt idx="3">
                  <c:v>홍태수</c:v>
                </c:pt>
                <c:pt idx="4">
                  <c:v>권수길</c:v>
                </c:pt>
                <c:pt idx="5">
                  <c:v>박상섭</c:v>
                </c:pt>
                <c:pt idx="6">
                  <c:v>오정환</c:v>
                </c:pt>
                <c:pt idx="7">
                  <c:v>김남진</c:v>
                </c:pt>
                <c:pt idx="8">
                  <c:v>한연자</c:v>
                </c:pt>
                <c:pt idx="9">
                  <c:v>이소영</c:v>
                </c:pt>
              </c:strCache>
            </c:strRef>
          </c:cat>
          <c:val>
            <c:numRef>
              <c:f>차트작업!$D$4:$D$13</c:f>
              <c:numCache>
                <c:formatCode>_(* #,##0_);_(* \(#,##0\);_(* "-"_);_(@_)</c:formatCode>
                <c:ptCount val="10"/>
                <c:pt idx="0">
                  <c:v>2653</c:v>
                </c:pt>
                <c:pt idx="1">
                  <c:v>2985</c:v>
                </c:pt>
                <c:pt idx="2">
                  <c:v>2463</c:v>
                </c:pt>
                <c:pt idx="3">
                  <c:v>3899</c:v>
                </c:pt>
                <c:pt idx="4">
                  <c:v>3125</c:v>
                </c:pt>
                <c:pt idx="5">
                  <c:v>5241</c:v>
                </c:pt>
                <c:pt idx="6">
                  <c:v>4562</c:v>
                </c:pt>
                <c:pt idx="7">
                  <c:v>4879</c:v>
                </c:pt>
                <c:pt idx="8">
                  <c:v>3546</c:v>
                </c:pt>
                <c:pt idx="9">
                  <c:v>3245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B04-430E-90B0-A7469FF25B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596300607"/>
        <c:axId val="596286463"/>
      </c:barChart>
      <c:catAx>
        <c:axId val="596300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96286463"/>
        <c:crosses val="autoZero"/>
        <c:auto val="1"/>
        <c:lblAlgn val="ctr"/>
        <c:lblOffset val="100"/>
        <c:noMultiLvlLbl val="0"/>
      </c:catAx>
      <c:valAx>
        <c:axId val="596286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596300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14</xdr:row>
      <xdr:rowOff>0</xdr:rowOff>
    </xdr:from>
    <xdr:to>
      <xdr:col>8</xdr:col>
      <xdr:colOff>0</xdr:colOff>
      <xdr:row>34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cols>
    <col min="2" max="2" width="20.58203125" customWidth="1"/>
  </cols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C17" sqref="C17"/>
    </sheetView>
  </sheetViews>
  <sheetFormatPr defaultRowHeight="17"/>
  <cols>
    <col min="7" max="7" width="13.1640625" customWidth="1"/>
    <col min="9" max="9" width="9.5" customWidth="1"/>
  </cols>
  <sheetData>
    <row r="1" spans="1:9">
      <c r="A1" s="2" t="s">
        <v>1</v>
      </c>
      <c r="B1" s="2"/>
      <c r="C1" s="2"/>
      <c r="D1" s="2"/>
      <c r="E1" s="2"/>
      <c r="F1" s="2"/>
      <c r="G1" s="2"/>
      <c r="H1" s="2"/>
      <c r="I1" s="2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  <c r="H3" s="2" t="s">
        <v>9</v>
      </c>
      <c r="I3" s="2" t="s">
        <v>10</v>
      </c>
    </row>
    <row r="4" spans="1:9">
      <c r="A4" s="1" t="s">
        <v>11</v>
      </c>
      <c r="B4" s="1" t="s">
        <v>12</v>
      </c>
      <c r="C4" s="1" t="s">
        <v>13</v>
      </c>
      <c r="D4" s="1">
        <v>231</v>
      </c>
      <c r="E4" s="1">
        <v>153</v>
      </c>
      <c r="F4" s="1">
        <v>124</v>
      </c>
      <c r="G4" s="1">
        <v>277</v>
      </c>
      <c r="H4" s="1">
        <v>5</v>
      </c>
      <c r="I4" s="1" t="s">
        <v>14</v>
      </c>
    </row>
    <row r="5" spans="1:9">
      <c r="A5" s="1"/>
      <c r="B5" s="1" t="s">
        <v>15</v>
      </c>
      <c r="C5" s="1" t="s">
        <v>16</v>
      </c>
      <c r="D5" s="1">
        <v>220</v>
      </c>
      <c r="E5" s="1">
        <v>134</v>
      </c>
      <c r="F5" s="1">
        <v>142</v>
      </c>
      <c r="G5" s="1">
        <v>276</v>
      </c>
      <c r="H5" s="1">
        <v>6</v>
      </c>
      <c r="I5" s="1" t="s">
        <v>14</v>
      </c>
    </row>
    <row r="6" spans="1:9">
      <c r="A6" s="1"/>
      <c r="B6" s="1" t="s">
        <v>17</v>
      </c>
      <c r="C6" s="1" t="s">
        <v>18</v>
      </c>
      <c r="D6" s="1">
        <v>314</v>
      </c>
      <c r="E6" s="1">
        <v>164</v>
      </c>
      <c r="F6" s="1">
        <v>162</v>
      </c>
      <c r="G6" s="1">
        <v>326</v>
      </c>
      <c r="H6" s="1">
        <v>4</v>
      </c>
      <c r="I6" s="1" t="s">
        <v>14</v>
      </c>
    </row>
    <row r="7" spans="1:9">
      <c r="A7" s="1"/>
      <c r="B7" s="1" t="s">
        <v>19</v>
      </c>
      <c r="C7" s="1" t="s">
        <v>20</v>
      </c>
      <c r="D7" s="1">
        <v>301</v>
      </c>
      <c r="E7" s="1">
        <v>180</v>
      </c>
      <c r="F7" s="1">
        <v>176</v>
      </c>
      <c r="G7" s="1">
        <v>356</v>
      </c>
      <c r="H7" s="1">
        <v>2</v>
      </c>
      <c r="I7" s="1" t="s">
        <v>21</v>
      </c>
    </row>
    <row r="8" spans="1:9">
      <c r="A8" s="1" t="s">
        <v>22</v>
      </c>
      <c r="B8" s="1" t="s">
        <v>23</v>
      </c>
      <c r="C8" s="1" t="s">
        <v>24</v>
      </c>
      <c r="D8" s="1">
        <v>215</v>
      </c>
      <c r="E8" s="1">
        <v>124</v>
      </c>
      <c r="F8" s="1">
        <v>102</v>
      </c>
      <c r="G8" s="1">
        <v>226</v>
      </c>
      <c r="H8" s="1">
        <v>8</v>
      </c>
      <c r="I8" s="1" t="s">
        <v>14</v>
      </c>
    </row>
    <row r="9" spans="1:9">
      <c r="A9" s="1"/>
      <c r="B9" s="1" t="s">
        <v>25</v>
      </c>
      <c r="C9" s="1" t="s">
        <v>26</v>
      </c>
      <c r="D9" s="1">
        <v>313</v>
      </c>
      <c r="E9" s="1">
        <v>179</v>
      </c>
      <c r="F9" s="1">
        <v>187</v>
      </c>
      <c r="G9" s="1">
        <v>366</v>
      </c>
      <c r="H9" s="1">
        <v>1</v>
      </c>
      <c r="I9" s="1" t="s">
        <v>21</v>
      </c>
    </row>
    <row r="10" spans="1:9">
      <c r="A10" s="1"/>
      <c r="B10" s="1" t="s">
        <v>27</v>
      </c>
      <c r="C10" s="1" t="s">
        <v>28</v>
      </c>
      <c r="D10" s="1">
        <v>224</v>
      </c>
      <c r="E10" s="1">
        <v>143</v>
      </c>
      <c r="F10" s="1">
        <v>131</v>
      </c>
      <c r="G10" s="1">
        <v>274</v>
      </c>
      <c r="H10" s="1">
        <v>7</v>
      </c>
      <c r="I10" s="1" t="s">
        <v>14</v>
      </c>
    </row>
    <row r="11" spans="1:9">
      <c r="A11" s="1"/>
      <c r="B11" s="1" t="s">
        <v>29</v>
      </c>
      <c r="C11" s="1" t="s">
        <v>30</v>
      </c>
      <c r="D11" s="1">
        <v>250</v>
      </c>
      <c r="E11" s="1">
        <v>167</v>
      </c>
      <c r="F11" s="1">
        <v>184</v>
      </c>
      <c r="G11" s="1">
        <v>351</v>
      </c>
      <c r="H11" s="1">
        <v>3</v>
      </c>
      <c r="I11" s="1" t="s">
        <v>14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/>
  </sheetViews>
  <sheetFormatPr defaultRowHeight="17"/>
  <cols>
    <col min="2" max="3" width="10.4140625" bestFit="1" customWidth="1"/>
    <col min="5" max="5" width="10.58203125" customWidth="1"/>
    <col min="7" max="7" width="13.1640625" bestFit="1" customWidth="1"/>
  </cols>
  <sheetData>
    <row r="1" spans="1:7" ht="26">
      <c r="A1" s="4" t="s">
        <v>31</v>
      </c>
      <c r="B1" s="4"/>
      <c r="C1" s="4"/>
      <c r="D1" s="4"/>
      <c r="E1" s="4"/>
      <c r="F1" s="4"/>
      <c r="G1" s="4"/>
    </row>
    <row r="2" spans="1:7">
      <c r="A2" s="5"/>
      <c r="B2" s="5"/>
      <c r="C2" s="5"/>
      <c r="D2" s="5"/>
      <c r="E2" s="5"/>
      <c r="F2" s="5"/>
      <c r="G2" s="5"/>
    </row>
    <row r="3" spans="1:7">
      <c r="A3" s="1"/>
      <c r="B3" s="1"/>
      <c r="C3" s="1"/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6" spans="1:7">
      <c r="A6" s="1"/>
      <c r="B6" s="1"/>
      <c r="C6" s="1"/>
      <c r="D6" s="1"/>
      <c r="E6" s="1"/>
      <c r="F6" s="1"/>
      <c r="G6" s="1"/>
    </row>
    <row r="7" spans="1:7">
      <c r="A7" s="6" t="s">
        <v>32</v>
      </c>
      <c r="B7" s="6" t="s">
        <v>33</v>
      </c>
      <c r="C7" s="6" t="s">
        <v>34</v>
      </c>
      <c r="D7" s="6" t="s">
        <v>35</v>
      </c>
      <c r="E7" s="7" t="s">
        <v>36</v>
      </c>
      <c r="F7" s="6" t="s">
        <v>37</v>
      </c>
      <c r="G7" s="7" t="s">
        <v>38</v>
      </c>
    </row>
    <row r="8" spans="1:7">
      <c r="A8" s="6" t="s">
        <v>39</v>
      </c>
      <c r="B8" s="6" t="s">
        <v>40</v>
      </c>
      <c r="C8" s="6" t="s">
        <v>41</v>
      </c>
      <c r="D8" s="8">
        <v>29000</v>
      </c>
      <c r="E8" s="9">
        <v>305</v>
      </c>
      <c r="F8" s="6" t="s">
        <v>42</v>
      </c>
      <c r="G8" s="10">
        <f>D8*E8</f>
        <v>8845000</v>
      </c>
    </row>
    <row r="9" spans="1:7">
      <c r="A9" s="6" t="s">
        <v>43</v>
      </c>
      <c r="B9" s="6" t="s">
        <v>44</v>
      </c>
      <c r="C9" s="6" t="s">
        <v>45</v>
      </c>
      <c r="D9" s="8">
        <v>32000</v>
      </c>
      <c r="E9" s="9">
        <v>157</v>
      </c>
      <c r="F9" s="6" t="s">
        <v>46</v>
      </c>
      <c r="G9" s="10">
        <f t="shared" ref="G9:G15" si="0">D9*E9</f>
        <v>5024000</v>
      </c>
    </row>
    <row r="10" spans="1:7">
      <c r="A10" s="6" t="s">
        <v>47</v>
      </c>
      <c r="B10" s="6" t="s">
        <v>48</v>
      </c>
      <c r="C10" s="6" t="s">
        <v>49</v>
      </c>
      <c r="D10" s="8">
        <v>19500</v>
      </c>
      <c r="E10" s="9">
        <v>189</v>
      </c>
      <c r="F10" s="6" t="s">
        <v>42</v>
      </c>
      <c r="G10" s="10">
        <f t="shared" si="0"/>
        <v>3685500</v>
      </c>
    </row>
    <row r="11" spans="1:7">
      <c r="A11" s="6" t="s">
        <v>50</v>
      </c>
      <c r="B11" s="6" t="s">
        <v>51</v>
      </c>
      <c r="C11" s="6" t="s">
        <v>52</v>
      </c>
      <c r="D11" s="8">
        <v>24000</v>
      </c>
      <c r="E11" s="9">
        <v>287</v>
      </c>
      <c r="F11" s="6" t="s">
        <v>53</v>
      </c>
      <c r="G11" s="10">
        <f t="shared" si="0"/>
        <v>6888000</v>
      </c>
    </row>
    <row r="12" spans="1:7">
      <c r="A12" s="6" t="s">
        <v>54</v>
      </c>
      <c r="B12" s="6" t="s">
        <v>48</v>
      </c>
      <c r="C12" s="6" t="s">
        <v>55</v>
      </c>
      <c r="D12" s="8">
        <v>25000</v>
      </c>
      <c r="E12" s="9">
        <v>111</v>
      </c>
      <c r="F12" s="6" t="s">
        <v>56</v>
      </c>
      <c r="G12" s="10">
        <f t="shared" si="0"/>
        <v>2775000</v>
      </c>
    </row>
    <row r="13" spans="1:7">
      <c r="A13" s="6" t="s">
        <v>57</v>
      </c>
      <c r="B13" s="6" t="s">
        <v>48</v>
      </c>
      <c r="C13" s="6" t="s">
        <v>58</v>
      </c>
      <c r="D13" s="8">
        <v>18000</v>
      </c>
      <c r="E13" s="9">
        <v>193</v>
      </c>
      <c r="F13" s="6" t="s">
        <v>59</v>
      </c>
      <c r="G13" s="10">
        <f t="shared" si="0"/>
        <v>3474000</v>
      </c>
    </row>
    <row r="14" spans="1:7">
      <c r="A14" s="6" t="s">
        <v>60</v>
      </c>
      <c r="B14" s="6" t="s">
        <v>40</v>
      </c>
      <c r="C14" s="6" t="s">
        <v>61</v>
      </c>
      <c r="D14" s="8">
        <v>26000</v>
      </c>
      <c r="E14" s="9">
        <v>293</v>
      </c>
      <c r="F14" s="6" t="s">
        <v>56</v>
      </c>
      <c r="G14" s="10">
        <f t="shared" si="0"/>
        <v>7618000</v>
      </c>
    </row>
    <row r="15" spans="1:7">
      <c r="A15" s="6" t="s">
        <v>62</v>
      </c>
      <c r="B15" s="6" t="s">
        <v>51</v>
      </c>
      <c r="C15" s="6" t="s">
        <v>63</v>
      </c>
      <c r="D15" s="8">
        <v>23000</v>
      </c>
      <c r="E15" s="9">
        <v>203</v>
      </c>
      <c r="F15" s="6" t="s">
        <v>53</v>
      </c>
      <c r="G15" s="10">
        <f t="shared" si="0"/>
        <v>4669000</v>
      </c>
    </row>
    <row r="16" spans="1:7">
      <c r="A16" s="57" t="s">
        <v>64</v>
      </c>
      <c r="B16" s="58"/>
      <c r="C16" s="59"/>
      <c r="D16" s="11"/>
      <c r="E16" s="11"/>
      <c r="F16" s="11"/>
      <c r="G16" s="12">
        <f>SUM(G8:G15)</f>
        <v>42978500</v>
      </c>
    </row>
  </sheetData>
  <mergeCells count="1">
    <mergeCell ref="A16:C16"/>
  </mergeCells>
  <phoneticPr fontId="1" type="noConversion"/>
  <conditionalFormatting sqref="A16 A8:G15">
    <cfRule type="expression" dxfId="1" priority="1" stopIfTrue="1">
      <formula>AND($C8="버터케익",$F8&gt;=200)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6" sqref="D6"/>
    </sheetView>
  </sheetViews>
  <sheetFormatPr defaultRowHeight="17"/>
  <cols>
    <col min="1" max="1" width="4.08203125" customWidth="1"/>
    <col min="2" max="4" width="9.4140625" customWidth="1"/>
  </cols>
  <sheetData>
    <row r="1" spans="1:4">
      <c r="A1" s="60" t="s">
        <v>65</v>
      </c>
      <c r="B1" s="14" t="s">
        <v>66</v>
      </c>
      <c r="C1" s="14" t="s">
        <v>67</v>
      </c>
      <c r="D1" s="14" t="s">
        <v>68</v>
      </c>
    </row>
    <row r="2" spans="1:4" ht="41.5" customHeight="1">
      <c r="A2" s="61"/>
      <c r="B2" s="13"/>
      <c r="C2" s="13"/>
      <c r="D2" s="13"/>
    </row>
  </sheetData>
  <mergeCells count="1">
    <mergeCell ref="A1:A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B19" sqref="B19:C19"/>
    </sheetView>
  </sheetViews>
  <sheetFormatPr defaultRowHeight="17"/>
  <cols>
    <col min="1" max="1" width="10.5" customWidth="1"/>
    <col min="2" max="2" width="13.25" customWidth="1"/>
    <col min="4" max="4" width="13.75" customWidth="1"/>
    <col min="5" max="5" width="3.58203125" customWidth="1"/>
    <col min="6" max="6" width="12.1640625" customWidth="1"/>
    <col min="8" max="8" width="11.5" customWidth="1"/>
    <col min="9" max="9" width="12.6640625" customWidth="1"/>
    <col min="10" max="10" width="15.1640625" customWidth="1"/>
    <col min="11" max="11" width="12.33203125" bestFit="1" customWidth="1"/>
  </cols>
  <sheetData>
    <row r="1" spans="1:12">
      <c r="A1" s="15" t="s">
        <v>69</v>
      </c>
      <c r="B1" s="15" t="s">
        <v>70</v>
      </c>
      <c r="C1" s="15"/>
      <c r="D1" s="15"/>
      <c r="E1" s="15"/>
      <c r="F1" s="15" t="s">
        <v>71</v>
      </c>
      <c r="G1" s="15" t="s">
        <v>72</v>
      </c>
      <c r="H1" s="15"/>
      <c r="I1" s="15"/>
      <c r="J1" s="15"/>
      <c r="K1" s="15"/>
      <c r="L1" s="15"/>
    </row>
    <row r="2" spans="1:12">
      <c r="A2" s="6" t="s">
        <v>73</v>
      </c>
      <c r="B2" s="6" t="s">
        <v>74</v>
      </c>
      <c r="C2" s="6" t="s">
        <v>75</v>
      </c>
      <c r="D2" s="7" t="s">
        <v>76</v>
      </c>
      <c r="E2" s="15"/>
      <c r="F2" s="6" t="s">
        <v>77</v>
      </c>
      <c r="G2" s="6" t="s">
        <v>78</v>
      </c>
      <c r="H2" s="7" t="s">
        <v>79</v>
      </c>
      <c r="I2" s="6" t="s">
        <v>80</v>
      </c>
      <c r="J2" s="6" t="s">
        <v>81</v>
      </c>
      <c r="K2" s="30" t="s">
        <v>82</v>
      </c>
      <c r="L2" s="15"/>
    </row>
    <row r="3" spans="1:12">
      <c r="A3" s="16" t="s">
        <v>83</v>
      </c>
      <c r="B3" s="16" t="s">
        <v>84</v>
      </c>
      <c r="C3" s="16">
        <v>160</v>
      </c>
      <c r="D3" s="16">
        <v>83</v>
      </c>
      <c r="E3" s="15"/>
      <c r="F3" s="6" t="s">
        <v>85</v>
      </c>
      <c r="G3" s="17">
        <v>3</v>
      </c>
      <c r="H3" s="18">
        <v>50000</v>
      </c>
      <c r="I3" s="19">
        <v>45000</v>
      </c>
      <c r="J3" s="19">
        <v>43000</v>
      </c>
      <c r="K3" s="8"/>
      <c r="L3" s="15"/>
    </row>
    <row r="4" spans="1:12">
      <c r="A4" s="16" t="s">
        <v>86</v>
      </c>
      <c r="B4" s="16" t="s">
        <v>87</v>
      </c>
      <c r="C4" s="16">
        <v>150</v>
      </c>
      <c r="D4" s="16">
        <v>75</v>
      </c>
      <c r="E4" s="15"/>
      <c r="F4" s="6" t="s">
        <v>85</v>
      </c>
      <c r="G4" s="17">
        <v>2</v>
      </c>
      <c r="H4" s="18">
        <v>0</v>
      </c>
      <c r="I4" s="19">
        <v>33000</v>
      </c>
      <c r="J4" s="19">
        <v>30000</v>
      </c>
      <c r="K4" s="8"/>
      <c r="L4" s="15"/>
    </row>
    <row r="5" spans="1:12">
      <c r="A5" s="16" t="s">
        <v>88</v>
      </c>
      <c r="B5" s="16" t="s">
        <v>89</v>
      </c>
      <c r="C5" s="16">
        <v>210</v>
      </c>
      <c r="D5" s="16">
        <v>160</v>
      </c>
      <c r="E5" s="15"/>
      <c r="F5" s="6" t="s">
        <v>90</v>
      </c>
      <c r="G5" s="17">
        <v>2</v>
      </c>
      <c r="H5" s="18">
        <v>50000</v>
      </c>
      <c r="I5" s="19">
        <v>41000</v>
      </c>
      <c r="J5" s="19">
        <v>37000</v>
      </c>
      <c r="K5" s="8"/>
      <c r="L5" s="15"/>
    </row>
    <row r="6" spans="1:12">
      <c r="A6" s="16" t="s">
        <v>91</v>
      </c>
      <c r="B6" s="16" t="s">
        <v>89</v>
      </c>
      <c r="C6" s="16">
        <v>420</v>
      </c>
      <c r="D6" s="16">
        <v>312</v>
      </c>
      <c r="E6" s="15"/>
      <c r="F6" s="6" t="s">
        <v>90</v>
      </c>
      <c r="G6" s="17">
        <v>3</v>
      </c>
      <c r="H6" s="18">
        <v>50000</v>
      </c>
      <c r="I6" s="19">
        <v>45000</v>
      </c>
      <c r="J6" s="19">
        <v>43000</v>
      </c>
      <c r="K6" s="8"/>
      <c r="L6" s="15"/>
    </row>
    <row r="7" spans="1:12">
      <c r="A7" s="16" t="s">
        <v>92</v>
      </c>
      <c r="B7" s="16" t="s">
        <v>89</v>
      </c>
      <c r="C7" s="16">
        <v>420</v>
      </c>
      <c r="D7" s="16">
        <v>315</v>
      </c>
      <c r="E7" s="15"/>
      <c r="F7" s="6" t="s">
        <v>85</v>
      </c>
      <c r="G7" s="17">
        <v>1</v>
      </c>
      <c r="H7" s="18">
        <v>100000</v>
      </c>
      <c r="I7" s="19">
        <v>45000</v>
      </c>
      <c r="J7" s="19">
        <v>40000</v>
      </c>
      <c r="K7" s="8"/>
      <c r="L7" s="15"/>
    </row>
    <row r="8" spans="1:12">
      <c r="A8" s="16" t="s">
        <v>93</v>
      </c>
      <c r="B8" s="16" t="s">
        <v>89</v>
      </c>
      <c r="C8" s="16">
        <v>420</v>
      </c>
      <c r="D8" s="16">
        <v>307</v>
      </c>
      <c r="E8" s="15"/>
      <c r="F8" s="6" t="s">
        <v>90</v>
      </c>
      <c r="G8" s="17">
        <v>3</v>
      </c>
      <c r="H8" s="18">
        <v>100000</v>
      </c>
      <c r="I8" s="19">
        <v>49000</v>
      </c>
      <c r="J8" s="19">
        <v>45000</v>
      </c>
      <c r="K8" s="8"/>
      <c r="L8" s="15"/>
    </row>
    <row r="9" spans="1:12">
      <c r="A9" s="16" t="s">
        <v>94</v>
      </c>
      <c r="B9" s="16" t="s">
        <v>89</v>
      </c>
      <c r="C9" s="16">
        <v>350</v>
      </c>
      <c r="D9" s="16">
        <v>275</v>
      </c>
      <c r="E9" s="15"/>
      <c r="F9" s="6" t="s">
        <v>90</v>
      </c>
      <c r="G9" s="17">
        <v>2</v>
      </c>
      <c r="H9" s="18">
        <v>50000</v>
      </c>
      <c r="I9" s="19">
        <v>35000</v>
      </c>
      <c r="J9" s="19">
        <v>33000</v>
      </c>
      <c r="K9" s="8"/>
      <c r="L9" s="15"/>
    </row>
    <row r="10" spans="1:12">
      <c r="A10" s="16" t="s">
        <v>95</v>
      </c>
      <c r="B10" s="16" t="s">
        <v>84</v>
      </c>
      <c r="C10" s="16">
        <v>140</v>
      </c>
      <c r="D10" s="16">
        <v>70</v>
      </c>
      <c r="E10" s="15"/>
      <c r="F10" s="6" t="s">
        <v>85</v>
      </c>
      <c r="G10" s="17">
        <v>1</v>
      </c>
      <c r="H10" s="18">
        <v>0</v>
      </c>
      <c r="I10" s="19">
        <v>37000</v>
      </c>
      <c r="J10" s="19">
        <v>35000</v>
      </c>
      <c r="K10" s="8"/>
      <c r="L10" s="15"/>
    </row>
    <row r="11" spans="1:1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</row>
    <row r="12" spans="1:12">
      <c r="A12" s="6"/>
      <c r="B12" s="68" t="s">
        <v>96</v>
      </c>
      <c r="C12" s="68"/>
      <c r="D12" s="68"/>
      <c r="E12" s="15"/>
      <c r="F12" s="15"/>
      <c r="G12" s="15"/>
      <c r="H12" s="15"/>
      <c r="I12" s="15"/>
      <c r="J12" s="15"/>
      <c r="K12" s="15"/>
      <c r="L12" s="15"/>
    </row>
    <row r="13" spans="1:12">
      <c r="A13" s="6"/>
      <c r="B13" s="69"/>
      <c r="C13" s="69"/>
      <c r="D13" s="69"/>
      <c r="E13" s="15"/>
      <c r="F13" s="15"/>
      <c r="G13" s="15"/>
      <c r="H13" s="15"/>
      <c r="I13" s="15"/>
      <c r="J13" s="15"/>
      <c r="K13" s="15"/>
      <c r="L13" s="15"/>
    </row>
    <row r="14" spans="1:12">
      <c r="A14" s="15"/>
      <c r="B14" s="15"/>
      <c r="C14" s="15"/>
      <c r="D14" s="15"/>
      <c r="E14" s="15"/>
      <c r="F14" s="15" t="s">
        <v>97</v>
      </c>
      <c r="G14" s="15"/>
      <c r="H14" s="15"/>
      <c r="I14" s="15"/>
      <c r="J14" s="15"/>
      <c r="K14" s="15"/>
      <c r="L14" s="15"/>
    </row>
    <row r="15" spans="1:12">
      <c r="A15" s="20" t="s">
        <v>98</v>
      </c>
      <c r="B15" s="15"/>
      <c r="C15" s="15"/>
      <c r="D15" s="15"/>
      <c r="E15" s="15"/>
      <c r="F15" s="67" t="s">
        <v>99</v>
      </c>
      <c r="G15" s="67" t="s">
        <v>100</v>
      </c>
      <c r="H15" s="67" t="s">
        <v>101</v>
      </c>
      <c r="I15" s="67" t="s">
        <v>102</v>
      </c>
      <c r="J15" s="8" t="s">
        <v>103</v>
      </c>
      <c r="K15" s="66" t="s">
        <v>104</v>
      </c>
      <c r="L15" s="15"/>
    </row>
    <row r="16" spans="1:12">
      <c r="A16" s="21" t="s">
        <v>105</v>
      </c>
      <c r="B16" s="64" t="s">
        <v>106</v>
      </c>
      <c r="C16" s="64"/>
      <c r="D16" s="29" t="s">
        <v>107</v>
      </c>
      <c r="E16" s="15"/>
      <c r="F16" s="67"/>
      <c r="G16" s="67"/>
      <c r="H16" s="67"/>
      <c r="I16" s="67"/>
      <c r="J16" s="8" t="s">
        <v>108</v>
      </c>
      <c r="K16" s="66"/>
      <c r="L16" s="15"/>
    </row>
    <row r="17" spans="1:12">
      <c r="A17" s="22" t="s">
        <v>109</v>
      </c>
      <c r="B17" s="62" t="s">
        <v>110</v>
      </c>
      <c r="C17" s="63"/>
      <c r="D17" s="23"/>
      <c r="E17" s="15"/>
      <c r="F17" s="6" t="s">
        <v>111</v>
      </c>
      <c r="G17" s="6" t="s">
        <v>112</v>
      </c>
      <c r="H17" s="24">
        <v>0.41666666666666669</v>
      </c>
      <c r="I17" s="6">
        <v>10</v>
      </c>
      <c r="J17" s="6">
        <v>3</v>
      </c>
      <c r="K17" s="25"/>
      <c r="L17" s="15"/>
    </row>
    <row r="18" spans="1:12">
      <c r="A18" s="22" t="s">
        <v>113</v>
      </c>
      <c r="B18" s="62" t="s">
        <v>114</v>
      </c>
      <c r="C18" s="63"/>
      <c r="D18" s="23"/>
      <c r="E18" s="15"/>
      <c r="F18" s="6" t="s">
        <v>115</v>
      </c>
      <c r="G18" s="6" t="s">
        <v>116</v>
      </c>
      <c r="H18" s="24">
        <v>0.40972222222222227</v>
      </c>
      <c r="I18" s="6">
        <v>8</v>
      </c>
      <c r="J18" s="6">
        <v>4</v>
      </c>
      <c r="K18" s="25"/>
      <c r="L18" s="15"/>
    </row>
    <row r="19" spans="1:12">
      <c r="A19" s="22" t="s">
        <v>117</v>
      </c>
      <c r="B19" s="62" t="s">
        <v>118</v>
      </c>
      <c r="C19" s="63"/>
      <c r="D19" s="23"/>
      <c r="E19" s="15"/>
      <c r="F19" s="6" t="s">
        <v>119</v>
      </c>
      <c r="G19" s="6" t="s">
        <v>120</v>
      </c>
      <c r="H19" s="24">
        <v>0.43055555555555558</v>
      </c>
      <c r="I19" s="6">
        <v>7</v>
      </c>
      <c r="J19" s="6">
        <v>5</v>
      </c>
      <c r="K19" s="25"/>
      <c r="L19" s="15"/>
    </row>
    <row r="20" spans="1:12">
      <c r="A20" s="22" t="s">
        <v>121</v>
      </c>
      <c r="B20" s="62" t="s">
        <v>122</v>
      </c>
      <c r="C20" s="63"/>
      <c r="D20" s="23"/>
      <c r="E20" s="15"/>
      <c r="F20" s="6" t="s">
        <v>123</v>
      </c>
      <c r="G20" s="6" t="s">
        <v>124</v>
      </c>
      <c r="H20" s="24">
        <v>0.40972222222222227</v>
      </c>
      <c r="I20" s="6">
        <v>5</v>
      </c>
      <c r="J20" s="6">
        <v>7</v>
      </c>
      <c r="K20" s="25"/>
      <c r="L20" s="15"/>
    </row>
    <row r="21" spans="1:12">
      <c r="A21" s="22" t="s">
        <v>125</v>
      </c>
      <c r="B21" s="62" t="s">
        <v>126</v>
      </c>
      <c r="C21" s="63"/>
      <c r="D21" s="23"/>
      <c r="E21" s="15"/>
      <c r="F21" s="6" t="s">
        <v>127</v>
      </c>
      <c r="G21" s="6" t="s">
        <v>128</v>
      </c>
      <c r="H21" s="24">
        <v>0.40277777777777773</v>
      </c>
      <c r="I21" s="6">
        <v>9</v>
      </c>
      <c r="J21" s="6">
        <v>4</v>
      </c>
      <c r="K21" s="25"/>
      <c r="L21" s="15"/>
    </row>
    <row r="22" spans="1:12">
      <c r="A22" s="22" t="s">
        <v>129</v>
      </c>
      <c r="B22" s="62" t="s">
        <v>130</v>
      </c>
      <c r="C22" s="63"/>
      <c r="D22" s="23"/>
      <c r="E22" s="15"/>
      <c r="F22" s="6" t="s">
        <v>131</v>
      </c>
      <c r="G22" s="6" t="s">
        <v>132</v>
      </c>
      <c r="H22" s="24">
        <v>0.40972222222222227</v>
      </c>
      <c r="I22" s="6">
        <v>11</v>
      </c>
      <c r="J22" s="6">
        <v>3</v>
      </c>
      <c r="K22" s="25"/>
      <c r="L22" s="15"/>
    </row>
    <row r="23" spans="1:12">
      <c r="A23" s="22" t="s">
        <v>133</v>
      </c>
      <c r="B23" s="64" t="s">
        <v>134</v>
      </c>
      <c r="C23" s="64"/>
      <c r="D23" s="23"/>
      <c r="E23" s="15"/>
      <c r="F23" s="6" t="s">
        <v>135</v>
      </c>
      <c r="G23" s="6" t="s">
        <v>136</v>
      </c>
      <c r="H23" s="24">
        <v>0.4236111111111111</v>
      </c>
      <c r="I23" s="6">
        <v>8</v>
      </c>
      <c r="J23" s="6">
        <v>5</v>
      </c>
      <c r="K23" s="25"/>
      <c r="L23" s="15"/>
    </row>
    <row r="24" spans="1:12">
      <c r="A24" s="15"/>
      <c r="B24" s="15"/>
      <c r="C24" s="15"/>
      <c r="D24" s="15"/>
      <c r="E24" s="15"/>
      <c r="F24" s="26"/>
      <c r="G24" s="26"/>
      <c r="H24" s="26"/>
      <c r="I24" s="26"/>
      <c r="J24" s="26"/>
      <c r="K24" s="15"/>
      <c r="L24" s="15"/>
    </row>
    <row r="25" spans="1:12">
      <c r="A25" s="15" t="s">
        <v>137</v>
      </c>
      <c r="B25" s="15" t="s">
        <v>138</v>
      </c>
      <c r="C25" s="15"/>
      <c r="D25" s="15"/>
      <c r="E25" s="15"/>
      <c r="F25" s="65" t="s">
        <v>139</v>
      </c>
      <c r="G25" s="65"/>
      <c r="H25" s="27"/>
      <c r="I25" s="27"/>
      <c r="J25" s="27"/>
      <c r="K25" s="15"/>
      <c r="L25" s="15"/>
    </row>
    <row r="26" spans="1:12">
      <c r="A26" s="21" t="s">
        <v>140</v>
      </c>
      <c r="B26" s="21" t="s">
        <v>141</v>
      </c>
      <c r="C26" s="21" t="s">
        <v>142</v>
      </c>
      <c r="D26" s="29" t="s">
        <v>143</v>
      </c>
      <c r="E26" s="15"/>
      <c r="F26" s="21" t="s">
        <v>141</v>
      </c>
      <c r="G26" s="21" t="s">
        <v>144</v>
      </c>
      <c r="H26" s="15"/>
      <c r="I26" s="15"/>
      <c r="J26" s="15"/>
      <c r="K26" s="15"/>
      <c r="L26" s="15"/>
    </row>
    <row r="27" spans="1:12">
      <c r="A27" s="21" t="s">
        <v>145</v>
      </c>
      <c r="B27" s="21" t="s">
        <v>146</v>
      </c>
      <c r="C27" s="21">
        <v>10</v>
      </c>
      <c r="D27" s="28"/>
      <c r="E27" s="15"/>
      <c r="F27" s="21" t="s">
        <v>147</v>
      </c>
      <c r="G27" s="28">
        <v>90000</v>
      </c>
      <c r="H27" s="15"/>
      <c r="I27" s="15"/>
      <c r="J27" s="15"/>
      <c r="K27" s="15"/>
      <c r="L27" s="15"/>
    </row>
    <row r="28" spans="1:12">
      <c r="A28" s="21" t="s">
        <v>148</v>
      </c>
      <c r="B28" s="21" t="s">
        <v>149</v>
      </c>
      <c r="C28" s="21">
        <v>200</v>
      </c>
      <c r="D28" s="28"/>
      <c r="E28" s="15"/>
      <c r="F28" s="21" t="s">
        <v>150</v>
      </c>
      <c r="G28" s="28">
        <v>3000</v>
      </c>
      <c r="H28" s="15"/>
      <c r="I28" s="15"/>
      <c r="J28" s="15"/>
      <c r="K28" s="15"/>
      <c r="L28" s="15"/>
    </row>
    <row r="29" spans="1:12">
      <c r="A29" s="21" t="s">
        <v>151</v>
      </c>
      <c r="B29" s="21" t="s">
        <v>152</v>
      </c>
      <c r="C29" s="21">
        <v>250</v>
      </c>
      <c r="D29" s="28"/>
      <c r="E29" s="15"/>
      <c r="F29" s="21" t="s">
        <v>153</v>
      </c>
      <c r="G29" s="28">
        <v>670</v>
      </c>
      <c r="H29" s="15"/>
      <c r="I29" s="15"/>
      <c r="J29" s="15"/>
      <c r="K29" s="15"/>
      <c r="L29" s="15"/>
    </row>
    <row r="30" spans="1:12">
      <c r="A30" s="21" t="s">
        <v>154</v>
      </c>
      <c r="B30" s="21" t="s">
        <v>155</v>
      </c>
      <c r="C30" s="21">
        <v>15</v>
      </c>
      <c r="D30" s="28"/>
      <c r="E30" s="15"/>
      <c r="F30" s="21" t="s">
        <v>156</v>
      </c>
      <c r="G30" s="28">
        <v>25000</v>
      </c>
      <c r="H30" s="15"/>
      <c r="I30" s="15"/>
      <c r="J30" s="15"/>
      <c r="K30" s="15"/>
      <c r="L30" s="15"/>
    </row>
    <row r="31" spans="1:12">
      <c r="A31" s="21" t="s">
        <v>157</v>
      </c>
      <c r="B31" s="21" t="s">
        <v>158</v>
      </c>
      <c r="C31" s="21">
        <v>30</v>
      </c>
      <c r="D31" s="28"/>
      <c r="E31" s="15"/>
      <c r="F31" s="21" t="s">
        <v>159</v>
      </c>
      <c r="G31" s="28">
        <v>45000</v>
      </c>
      <c r="H31" s="15"/>
      <c r="I31" s="15"/>
      <c r="J31" s="15"/>
      <c r="K31" s="15"/>
      <c r="L31" s="15"/>
    </row>
    <row r="32" spans="1:1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</sheetData>
  <mergeCells count="16">
    <mergeCell ref="B12:D12"/>
    <mergeCell ref="B13:D13"/>
    <mergeCell ref="F15:F16"/>
    <mergeCell ref="G15:G16"/>
    <mergeCell ref="H15:H16"/>
    <mergeCell ref="B21:C21"/>
    <mergeCell ref="B22:C22"/>
    <mergeCell ref="B23:C23"/>
    <mergeCell ref="F25:G25"/>
    <mergeCell ref="K15:K16"/>
    <mergeCell ref="B16:C16"/>
    <mergeCell ref="B17:C17"/>
    <mergeCell ref="B18:C18"/>
    <mergeCell ref="B19:C19"/>
    <mergeCell ref="B20:C20"/>
    <mergeCell ref="I15:I16"/>
  </mergeCells>
  <phoneticPr fontId="1" type="noConversion"/>
  <conditionalFormatting sqref="H3:H10 K3:K10">
    <cfRule type="expression" dxfId="0" priority="1" stopIfTrue="1">
      <formula>$C3="정수기"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workbookViewId="0">
      <selection activeCell="B12" sqref="B12"/>
    </sheetView>
  </sheetViews>
  <sheetFormatPr defaultRowHeight="17"/>
  <cols>
    <col min="1" max="1" width="14.25" customWidth="1"/>
    <col min="2" max="2" width="13.1640625" bestFit="1" customWidth="1"/>
    <col min="4" max="4" width="4" customWidth="1"/>
    <col min="6" max="6" width="15.08203125" customWidth="1"/>
  </cols>
  <sheetData>
    <row r="1" spans="1:6">
      <c r="A1" s="70" t="s">
        <v>160</v>
      </c>
      <c r="B1" s="70"/>
      <c r="C1" s="15"/>
      <c r="D1" s="15"/>
      <c r="E1" s="31"/>
      <c r="F1" s="15"/>
    </row>
    <row r="2" spans="1:6">
      <c r="A2" s="32"/>
      <c r="B2" s="32"/>
      <c r="C2" s="15"/>
      <c r="D2" s="26"/>
      <c r="E2" s="33"/>
      <c r="F2" s="30" t="s">
        <v>161</v>
      </c>
    </row>
    <row r="3" spans="1:6">
      <c r="A3" s="34" t="s">
        <v>162</v>
      </c>
      <c r="B3" s="35">
        <v>20000000</v>
      </c>
      <c r="C3" s="15"/>
      <c r="D3" s="71" t="s">
        <v>163</v>
      </c>
      <c r="E3" s="6"/>
      <c r="F3" s="36"/>
    </row>
    <row r="4" spans="1:6">
      <c r="A4" s="34" t="s">
        <v>164</v>
      </c>
      <c r="B4" s="35">
        <v>5000000</v>
      </c>
      <c r="C4" s="15"/>
      <c r="D4" s="72"/>
      <c r="E4" s="37">
        <v>24</v>
      </c>
      <c r="F4" s="38"/>
    </row>
    <row r="5" spans="1:6">
      <c r="A5" s="34" t="s">
        <v>165</v>
      </c>
      <c r="B5" s="35">
        <v>15000000</v>
      </c>
      <c r="C5" s="15"/>
      <c r="D5" s="72"/>
      <c r="E5" s="37">
        <v>25</v>
      </c>
      <c r="F5" s="38"/>
    </row>
    <row r="6" spans="1:6">
      <c r="A6" s="34" t="s">
        <v>166</v>
      </c>
      <c r="B6" s="39">
        <v>7.4999999999999997E-2</v>
      </c>
      <c r="C6" s="15"/>
      <c r="D6" s="72"/>
      <c r="E6" s="37">
        <v>26</v>
      </c>
      <c r="F6" s="38"/>
    </row>
    <row r="7" spans="1:6">
      <c r="A7" s="34" t="s">
        <v>163</v>
      </c>
      <c r="B7" s="40">
        <v>36</v>
      </c>
      <c r="C7" s="15"/>
      <c r="D7" s="72"/>
      <c r="E7" s="37">
        <v>27</v>
      </c>
      <c r="F7" s="38"/>
    </row>
    <row r="8" spans="1:6">
      <c r="A8" s="34" t="s">
        <v>161</v>
      </c>
      <c r="B8" s="35">
        <f>PMT(B6/12,B7,-B5)</f>
        <v>466593.27240984648</v>
      </c>
      <c r="C8" s="15"/>
      <c r="D8" s="72"/>
      <c r="E8" s="37">
        <v>28</v>
      </c>
      <c r="F8" s="38"/>
    </row>
    <row r="9" spans="1:6">
      <c r="A9" s="15"/>
      <c r="B9" s="15"/>
      <c r="C9" s="15"/>
      <c r="D9" s="72"/>
      <c r="E9" s="37">
        <v>29</v>
      </c>
      <c r="F9" s="38"/>
    </row>
    <row r="10" spans="1:6">
      <c r="A10" s="15"/>
      <c r="B10" s="15"/>
      <c r="C10" s="15"/>
      <c r="D10" s="72"/>
      <c r="E10" s="37">
        <v>30</v>
      </c>
      <c r="F10" s="38"/>
    </row>
    <row r="11" spans="1:6">
      <c r="A11" s="15"/>
      <c r="B11" s="15"/>
      <c r="C11" s="15"/>
      <c r="D11" s="72"/>
      <c r="E11" s="37">
        <v>31</v>
      </c>
      <c r="F11" s="38"/>
    </row>
    <row r="12" spans="1:6">
      <c r="A12" s="15"/>
      <c r="B12" s="15"/>
      <c r="C12" s="15"/>
      <c r="D12" s="72"/>
      <c r="E12" s="37">
        <v>32</v>
      </c>
      <c r="F12" s="38"/>
    </row>
    <row r="13" spans="1:6">
      <c r="A13" s="15"/>
      <c r="B13" s="15"/>
      <c r="C13" s="15"/>
      <c r="D13" s="72"/>
      <c r="E13" s="37">
        <v>33</v>
      </c>
      <c r="F13" s="38"/>
    </row>
    <row r="14" spans="1:6">
      <c r="A14" s="15"/>
      <c r="B14" s="15"/>
      <c r="C14" s="15"/>
      <c r="D14" s="72"/>
      <c r="E14" s="37">
        <v>34</v>
      </c>
      <c r="F14" s="38"/>
    </row>
    <row r="15" spans="1:6">
      <c r="A15" s="15"/>
      <c r="B15" s="15"/>
      <c r="C15" s="15"/>
      <c r="D15" s="72"/>
      <c r="E15" s="37">
        <v>35</v>
      </c>
      <c r="F15" s="38"/>
    </row>
    <row r="16" spans="1:6">
      <c r="A16" s="15"/>
      <c r="B16" s="15"/>
      <c r="C16" s="15"/>
      <c r="D16" s="73"/>
      <c r="E16" s="37">
        <v>36</v>
      </c>
      <c r="F16" s="38"/>
    </row>
  </sheetData>
  <mergeCells count="2">
    <mergeCell ref="A1:B1"/>
    <mergeCell ref="D3:D16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C16" sqref="C16"/>
    </sheetView>
  </sheetViews>
  <sheetFormatPr defaultRowHeight="17"/>
  <cols>
    <col min="1" max="1" width="9.9140625" customWidth="1"/>
    <col min="2" max="3" width="10.1640625" customWidth="1"/>
    <col min="4" max="4" width="12.25" customWidth="1"/>
    <col min="5" max="5" width="10.4140625" customWidth="1"/>
    <col min="6" max="6" width="11.6640625" bestFit="1" customWidth="1"/>
    <col min="7" max="7" width="11.75" customWidth="1"/>
  </cols>
  <sheetData>
    <row r="1" spans="1:7" ht="21">
      <c r="A1" s="74" t="s">
        <v>167</v>
      </c>
      <c r="B1" s="74"/>
      <c r="C1" s="74"/>
      <c r="D1" s="74"/>
      <c r="E1" s="74"/>
      <c r="F1" s="74"/>
      <c r="G1" s="74"/>
    </row>
    <row r="2" spans="1:7">
      <c r="A2" s="41"/>
      <c r="B2" s="41"/>
      <c r="C2" s="41"/>
      <c r="D2" s="41"/>
      <c r="E2" s="41"/>
      <c r="F2" s="41"/>
      <c r="G2" s="42"/>
    </row>
    <row r="3" spans="1:7">
      <c r="A3" s="43" t="s">
        <v>168</v>
      </c>
      <c r="B3" s="43" t="s">
        <v>169</v>
      </c>
      <c r="C3" s="43" t="s">
        <v>170</v>
      </c>
      <c r="D3" s="43" t="s">
        <v>171</v>
      </c>
      <c r="E3" s="43" t="s">
        <v>172</v>
      </c>
      <c r="F3" s="43" t="s">
        <v>173</v>
      </c>
      <c r="G3" s="44" t="s">
        <v>174</v>
      </c>
    </row>
    <row r="4" spans="1:7">
      <c r="A4" s="43" t="s">
        <v>175</v>
      </c>
      <c r="B4" s="45">
        <v>330</v>
      </c>
      <c r="C4" s="45">
        <v>2048</v>
      </c>
      <c r="D4" s="45">
        <f>B4*C4</f>
        <v>675840</v>
      </c>
      <c r="E4" s="45">
        <v>450</v>
      </c>
      <c r="F4" s="45">
        <f t="shared" ref="F4:F12" si="0">E4*C4*(1-$B$15)</f>
        <v>893952</v>
      </c>
      <c r="G4" s="46">
        <f>(F4-D4)*$B$14</f>
        <v>43622.400000000001</v>
      </c>
    </row>
    <row r="5" spans="1:7">
      <c r="A5" s="43" t="s">
        <v>176</v>
      </c>
      <c r="B5" s="45">
        <v>420</v>
      </c>
      <c r="C5" s="45">
        <v>3456</v>
      </c>
      <c r="D5" s="45">
        <f t="shared" ref="D5:D12" si="1">B5*C5</f>
        <v>1451520</v>
      </c>
      <c r="E5" s="45">
        <v>675</v>
      </c>
      <c r="F5" s="45">
        <f t="shared" si="0"/>
        <v>2262816</v>
      </c>
      <c r="G5" s="46">
        <f t="shared" ref="G5:G12" si="2">(F5-D5)*$B$14</f>
        <v>162259.20000000001</v>
      </c>
    </row>
    <row r="6" spans="1:7">
      <c r="A6" s="43" t="s">
        <v>177</v>
      </c>
      <c r="B6" s="45">
        <v>256</v>
      </c>
      <c r="C6" s="45">
        <v>4678</v>
      </c>
      <c r="D6" s="45">
        <f t="shared" si="1"/>
        <v>1197568</v>
      </c>
      <c r="E6" s="45">
        <v>354</v>
      </c>
      <c r="F6" s="45">
        <f t="shared" si="0"/>
        <v>1606331.64</v>
      </c>
      <c r="G6" s="46">
        <f t="shared" si="2"/>
        <v>81752.727999999988</v>
      </c>
    </row>
    <row r="7" spans="1:7">
      <c r="A7" s="43" t="s">
        <v>178</v>
      </c>
      <c r="B7" s="45">
        <v>540</v>
      </c>
      <c r="C7" s="45">
        <v>9845</v>
      </c>
      <c r="D7" s="45">
        <f t="shared" si="1"/>
        <v>5316300</v>
      </c>
      <c r="E7" s="45">
        <v>623</v>
      </c>
      <c r="F7" s="45">
        <f t="shared" si="0"/>
        <v>5949431.9500000002</v>
      </c>
      <c r="G7" s="46">
        <f t="shared" si="2"/>
        <v>126626.39000000004</v>
      </c>
    </row>
    <row r="8" spans="1:7">
      <c r="A8" s="43" t="s">
        <v>179</v>
      </c>
      <c r="B8" s="45">
        <v>789</v>
      </c>
      <c r="C8" s="45">
        <v>10234</v>
      </c>
      <c r="D8" s="45">
        <f t="shared" si="1"/>
        <v>8074626</v>
      </c>
      <c r="E8" s="45">
        <v>987</v>
      </c>
      <c r="F8" s="45">
        <f t="shared" si="0"/>
        <v>9797929.2599999998</v>
      </c>
      <c r="G8" s="46">
        <f t="shared" si="2"/>
        <v>344660.652</v>
      </c>
    </row>
    <row r="9" spans="1:7">
      <c r="A9" s="43" t="s">
        <v>180</v>
      </c>
      <c r="B9" s="45">
        <v>654</v>
      </c>
      <c r="C9" s="45">
        <v>4567</v>
      </c>
      <c r="D9" s="45">
        <f t="shared" si="1"/>
        <v>2986818</v>
      </c>
      <c r="E9" s="45">
        <v>769</v>
      </c>
      <c r="F9" s="45">
        <f t="shared" si="0"/>
        <v>3406662.31</v>
      </c>
      <c r="G9" s="46">
        <f t="shared" si="2"/>
        <v>83968.862000000023</v>
      </c>
    </row>
    <row r="10" spans="1:7">
      <c r="A10" s="43" t="s">
        <v>181</v>
      </c>
      <c r="B10" s="45">
        <v>1024</v>
      </c>
      <c r="C10" s="45">
        <v>7850</v>
      </c>
      <c r="D10" s="45">
        <f t="shared" si="1"/>
        <v>8038400</v>
      </c>
      <c r="E10" s="45">
        <v>1324</v>
      </c>
      <c r="F10" s="45">
        <f t="shared" si="0"/>
        <v>10081598</v>
      </c>
      <c r="G10" s="46">
        <f t="shared" si="2"/>
        <v>408639.60000000003</v>
      </c>
    </row>
    <row r="11" spans="1:7">
      <c r="A11" s="43" t="s">
        <v>182</v>
      </c>
      <c r="B11" s="45">
        <v>567</v>
      </c>
      <c r="C11" s="45">
        <v>9834</v>
      </c>
      <c r="D11" s="45">
        <f t="shared" si="1"/>
        <v>5575878</v>
      </c>
      <c r="E11" s="45">
        <v>654</v>
      </c>
      <c r="F11" s="45">
        <f t="shared" si="0"/>
        <v>6238492.9199999999</v>
      </c>
      <c r="G11" s="46">
        <f t="shared" si="2"/>
        <v>132522.984</v>
      </c>
    </row>
    <row r="12" spans="1:7">
      <c r="A12" s="43" t="s">
        <v>183</v>
      </c>
      <c r="B12" s="45">
        <v>645</v>
      </c>
      <c r="C12" s="45">
        <v>8907</v>
      </c>
      <c r="D12" s="45">
        <f t="shared" si="1"/>
        <v>5745015</v>
      </c>
      <c r="E12" s="45">
        <v>789</v>
      </c>
      <c r="F12" s="45">
        <f t="shared" si="0"/>
        <v>6816794.3099999996</v>
      </c>
      <c r="G12" s="46">
        <f t="shared" si="2"/>
        <v>214355.86199999994</v>
      </c>
    </row>
    <row r="13" spans="1:7">
      <c r="A13" s="75" t="s">
        <v>184</v>
      </c>
      <c r="B13" s="63"/>
      <c r="C13" s="47">
        <f>SUM(C4:C12)</f>
        <v>61419</v>
      </c>
      <c r="D13" s="45">
        <f>SUM(D4:D12)</f>
        <v>39061965</v>
      </c>
      <c r="E13" s="45">
        <f>SUM(E4:E12)</f>
        <v>6625</v>
      </c>
      <c r="F13" s="45">
        <f>SUM(F4:F12)</f>
        <v>47054008.390000001</v>
      </c>
      <c r="G13" s="45">
        <f>SUM(G4:G12)</f>
        <v>1598408.6780000001</v>
      </c>
    </row>
    <row r="14" spans="1:7">
      <c r="A14" s="43" t="s">
        <v>185</v>
      </c>
      <c r="B14" s="48">
        <v>0.2</v>
      </c>
      <c r="C14" s="49"/>
      <c r="D14" s="49"/>
      <c r="E14" s="49"/>
      <c r="F14" s="49"/>
      <c r="G14" s="49"/>
    </row>
    <row r="15" spans="1:7">
      <c r="A15" s="21" t="s">
        <v>186</v>
      </c>
      <c r="B15" s="50">
        <v>0.03</v>
      </c>
      <c r="C15" s="15"/>
      <c r="D15" s="15"/>
      <c r="E15" s="15"/>
      <c r="F15" s="15"/>
      <c r="G15" s="15"/>
    </row>
  </sheetData>
  <mergeCells count="2">
    <mergeCell ref="A1:G1"/>
    <mergeCell ref="A13:B13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>
      <selection sqref="A1:H1"/>
    </sheetView>
  </sheetViews>
  <sheetFormatPr defaultRowHeight="17"/>
  <cols>
    <col min="5" max="6" width="12.08203125" bestFit="1" customWidth="1"/>
    <col min="7" max="7" width="10.58203125" bestFit="1" customWidth="1"/>
    <col min="8" max="8" width="12.08203125" bestFit="1" customWidth="1"/>
    <col min="10" max="10" width="11.58203125" customWidth="1"/>
  </cols>
  <sheetData>
    <row r="1" spans="1:8" ht="25.5">
      <c r="A1" s="76" t="s">
        <v>187</v>
      </c>
      <c r="B1" s="76"/>
      <c r="C1" s="76"/>
      <c r="D1" s="76"/>
      <c r="E1" s="76"/>
      <c r="F1" s="76"/>
      <c r="G1" s="76"/>
      <c r="H1" s="76"/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51" t="s">
        <v>188</v>
      </c>
      <c r="B3" s="51" t="s">
        <v>189</v>
      </c>
      <c r="C3" s="51" t="s">
        <v>190</v>
      </c>
      <c r="D3" s="51" t="s">
        <v>191</v>
      </c>
      <c r="E3" s="51" t="s">
        <v>192</v>
      </c>
      <c r="F3" s="51" t="s">
        <v>193</v>
      </c>
      <c r="G3" s="51" t="s">
        <v>194</v>
      </c>
      <c r="H3" s="51" t="s">
        <v>195</v>
      </c>
    </row>
    <row r="4" spans="1:8">
      <c r="A4" s="51" t="s">
        <v>196</v>
      </c>
      <c r="B4" s="51" t="s">
        <v>197</v>
      </c>
      <c r="C4" s="52">
        <v>4</v>
      </c>
      <c r="D4" s="53">
        <v>0.2</v>
      </c>
      <c r="E4" s="54">
        <v>1500000</v>
      </c>
      <c r="F4" s="54">
        <f>E4*D4</f>
        <v>300000</v>
      </c>
      <c r="G4" s="54">
        <f>IF(B4="대리",100000, IF(B4="과장",150000,IF(B4="부장",200000, 0)))</f>
        <v>100000</v>
      </c>
      <c r="H4" s="54">
        <f t="shared" ref="H4:H12" si="0">E4+F4+G4</f>
        <v>1900000</v>
      </c>
    </row>
    <row r="5" spans="1:8">
      <c r="A5" s="51" t="s">
        <v>198</v>
      </c>
      <c r="B5" s="51" t="s">
        <v>199</v>
      </c>
      <c r="C5" s="52">
        <v>8</v>
      </c>
      <c r="D5" s="53">
        <v>0.3</v>
      </c>
      <c r="E5" s="54">
        <v>2500000</v>
      </c>
      <c r="F5" s="54">
        <f t="shared" ref="F5:F12" si="1">E5*D5</f>
        <v>750000</v>
      </c>
      <c r="G5" s="54">
        <f t="shared" ref="G5:G12" si="2">IF(B5="대리",100000, IF(B5="과장",150000,IF(B5="부장",200000, 0)))</f>
        <v>150000</v>
      </c>
      <c r="H5" s="54">
        <f t="shared" si="0"/>
        <v>3400000</v>
      </c>
    </row>
    <row r="6" spans="1:8">
      <c r="A6" s="51" t="s">
        <v>200</v>
      </c>
      <c r="B6" s="51" t="s">
        <v>201</v>
      </c>
      <c r="C6" s="52">
        <v>13</v>
      </c>
      <c r="D6" s="53">
        <v>0.4</v>
      </c>
      <c r="E6" s="54">
        <v>3500000</v>
      </c>
      <c r="F6" s="54">
        <f t="shared" si="1"/>
        <v>1400000</v>
      </c>
      <c r="G6" s="54">
        <f t="shared" si="2"/>
        <v>200000</v>
      </c>
      <c r="H6" s="54">
        <f t="shared" si="0"/>
        <v>5100000</v>
      </c>
    </row>
    <row r="7" spans="1:8">
      <c r="A7" s="51" t="s">
        <v>202</v>
      </c>
      <c r="B7" s="51" t="s">
        <v>199</v>
      </c>
      <c r="C7" s="52">
        <v>10</v>
      </c>
      <c r="D7" s="53">
        <v>0.4</v>
      </c>
      <c r="E7" s="54">
        <v>2600000</v>
      </c>
      <c r="F7" s="54">
        <f t="shared" si="1"/>
        <v>1040000</v>
      </c>
      <c r="G7" s="54">
        <f t="shared" si="2"/>
        <v>150000</v>
      </c>
      <c r="H7" s="54">
        <f t="shared" si="0"/>
        <v>3790000</v>
      </c>
    </row>
    <row r="8" spans="1:8">
      <c r="A8" s="51" t="s">
        <v>203</v>
      </c>
      <c r="B8" s="51" t="s">
        <v>201</v>
      </c>
      <c r="C8" s="52">
        <v>19</v>
      </c>
      <c r="D8" s="53">
        <v>0.5</v>
      </c>
      <c r="E8" s="54">
        <v>4100000</v>
      </c>
      <c r="F8" s="54">
        <f t="shared" si="1"/>
        <v>2050000</v>
      </c>
      <c r="G8" s="54">
        <f t="shared" si="2"/>
        <v>200000</v>
      </c>
      <c r="H8" s="54">
        <f t="shared" si="0"/>
        <v>6350000</v>
      </c>
    </row>
    <row r="9" spans="1:8">
      <c r="A9" s="51" t="s">
        <v>204</v>
      </c>
      <c r="B9" s="51" t="s">
        <v>199</v>
      </c>
      <c r="C9" s="52">
        <v>14</v>
      </c>
      <c r="D9" s="53">
        <v>0.4</v>
      </c>
      <c r="E9" s="54">
        <v>3000000</v>
      </c>
      <c r="F9" s="54">
        <f t="shared" si="1"/>
        <v>1200000</v>
      </c>
      <c r="G9" s="54">
        <f t="shared" si="2"/>
        <v>150000</v>
      </c>
      <c r="H9" s="54">
        <f t="shared" si="0"/>
        <v>4350000</v>
      </c>
    </row>
    <row r="10" spans="1:8">
      <c r="A10" s="51" t="s">
        <v>205</v>
      </c>
      <c r="B10" s="51" t="s">
        <v>197</v>
      </c>
      <c r="C10" s="52">
        <v>7</v>
      </c>
      <c r="D10" s="53">
        <v>0.3</v>
      </c>
      <c r="E10" s="54">
        <v>1800000</v>
      </c>
      <c r="F10" s="54">
        <f t="shared" si="1"/>
        <v>540000</v>
      </c>
      <c r="G10" s="54">
        <f t="shared" si="2"/>
        <v>100000</v>
      </c>
      <c r="H10" s="54">
        <f t="shared" si="0"/>
        <v>2440000</v>
      </c>
    </row>
    <row r="11" spans="1:8">
      <c r="A11" s="51" t="s">
        <v>206</v>
      </c>
      <c r="B11" s="51" t="s">
        <v>197</v>
      </c>
      <c r="C11" s="52">
        <v>9</v>
      </c>
      <c r="D11" s="53">
        <v>0.3</v>
      </c>
      <c r="E11" s="54">
        <v>2200000</v>
      </c>
      <c r="F11" s="54">
        <f t="shared" si="1"/>
        <v>660000</v>
      </c>
      <c r="G11" s="54">
        <f t="shared" si="2"/>
        <v>100000</v>
      </c>
      <c r="H11" s="54">
        <f t="shared" si="0"/>
        <v>2960000</v>
      </c>
    </row>
    <row r="12" spans="1:8">
      <c r="A12" s="51" t="s">
        <v>207</v>
      </c>
      <c r="B12" s="51" t="s">
        <v>201</v>
      </c>
      <c r="C12" s="52">
        <v>18</v>
      </c>
      <c r="D12" s="53">
        <v>0.5</v>
      </c>
      <c r="E12" s="54">
        <v>4000000</v>
      </c>
      <c r="F12" s="54">
        <f t="shared" si="1"/>
        <v>2000000</v>
      </c>
      <c r="G12" s="54">
        <f t="shared" si="2"/>
        <v>200000</v>
      </c>
      <c r="H12" s="54">
        <f t="shared" si="0"/>
        <v>6200000</v>
      </c>
    </row>
    <row r="13" spans="1:8">
      <c r="A13" s="77" t="s">
        <v>208</v>
      </c>
      <c r="B13" s="77"/>
      <c r="C13" s="77"/>
      <c r="D13" s="77"/>
      <c r="E13" s="54"/>
      <c r="F13" s="54"/>
      <c r="G13" s="54"/>
      <c r="H13" s="54"/>
    </row>
  </sheetData>
  <mergeCells count="2">
    <mergeCell ref="A1:H1"/>
    <mergeCell ref="A13:D1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G10" sqref="G10"/>
    </sheetView>
  </sheetViews>
  <sheetFormatPr defaultRowHeight="17"/>
  <cols>
    <col min="1" max="5" width="12.1640625" customWidth="1"/>
  </cols>
  <sheetData>
    <row r="1" spans="1:5" ht="21">
      <c r="A1" s="78" t="s">
        <v>209</v>
      </c>
      <c r="B1" s="78"/>
      <c r="C1" s="78"/>
      <c r="D1" s="78"/>
      <c r="E1" s="78"/>
    </row>
    <row r="2" spans="1:5" ht="17.5">
      <c r="A2" s="55"/>
      <c r="B2" s="15"/>
      <c r="C2" s="56"/>
      <c r="D2" s="56"/>
      <c r="E2" s="1" t="s">
        <v>210</v>
      </c>
    </row>
    <row r="3" spans="1:5">
      <c r="A3" s="44" t="s">
        <v>211</v>
      </c>
      <c r="B3" s="44" t="s">
        <v>212</v>
      </c>
      <c r="C3" s="44" t="s">
        <v>213</v>
      </c>
      <c r="D3" s="44" t="s">
        <v>214</v>
      </c>
      <c r="E3" s="44" t="s">
        <v>215</v>
      </c>
    </row>
    <row r="4" spans="1:5">
      <c r="A4" s="44" t="s">
        <v>216</v>
      </c>
      <c r="B4" s="44" t="s">
        <v>217</v>
      </c>
      <c r="C4" s="47">
        <v>2500</v>
      </c>
      <c r="D4" s="47">
        <v>2653</v>
      </c>
      <c r="E4" s="44" t="s">
        <v>218</v>
      </c>
    </row>
    <row r="5" spans="1:5">
      <c r="A5" s="44" t="s">
        <v>219</v>
      </c>
      <c r="B5" s="44" t="s">
        <v>220</v>
      </c>
      <c r="C5" s="47">
        <v>3400</v>
      </c>
      <c r="D5" s="47">
        <v>2985</v>
      </c>
      <c r="E5" s="44" t="s">
        <v>221</v>
      </c>
    </row>
    <row r="6" spans="1:5">
      <c r="A6" s="44" t="s">
        <v>222</v>
      </c>
      <c r="B6" s="44" t="s">
        <v>223</v>
      </c>
      <c r="C6" s="47">
        <v>1800</v>
      </c>
      <c r="D6" s="47">
        <v>2463</v>
      </c>
      <c r="E6" s="44" t="s">
        <v>224</v>
      </c>
    </row>
    <row r="7" spans="1:5">
      <c r="A7" s="44" t="s">
        <v>225</v>
      </c>
      <c r="B7" s="44" t="s">
        <v>226</v>
      </c>
      <c r="C7" s="47">
        <v>4200</v>
      </c>
      <c r="D7" s="47">
        <v>3899</v>
      </c>
      <c r="E7" s="44" t="s">
        <v>221</v>
      </c>
    </row>
    <row r="8" spans="1:5">
      <c r="A8" s="44" t="s">
        <v>227</v>
      </c>
      <c r="B8" s="44" t="s">
        <v>220</v>
      </c>
      <c r="C8" s="47">
        <v>2800</v>
      </c>
      <c r="D8" s="47">
        <v>3125</v>
      </c>
      <c r="E8" s="44" t="s">
        <v>218</v>
      </c>
    </row>
    <row r="9" spans="1:5">
      <c r="A9" s="44" t="s">
        <v>228</v>
      </c>
      <c r="B9" s="44" t="s">
        <v>229</v>
      </c>
      <c r="C9" s="47">
        <v>5500</v>
      </c>
      <c r="D9" s="47">
        <v>5241</v>
      </c>
      <c r="E9" s="44" t="s">
        <v>221</v>
      </c>
    </row>
    <row r="10" spans="1:5">
      <c r="A10" s="44" t="s">
        <v>230</v>
      </c>
      <c r="B10" s="44" t="s">
        <v>226</v>
      </c>
      <c r="C10" s="47">
        <v>4300</v>
      </c>
      <c r="D10" s="47">
        <v>4562</v>
      </c>
      <c r="E10" s="44" t="s">
        <v>224</v>
      </c>
    </row>
    <row r="11" spans="1:5">
      <c r="A11" s="44" t="s">
        <v>231</v>
      </c>
      <c r="B11" s="44" t="s">
        <v>217</v>
      </c>
      <c r="C11" s="47">
        <v>5200</v>
      </c>
      <c r="D11" s="47">
        <v>4879</v>
      </c>
      <c r="E11" s="44" t="s">
        <v>232</v>
      </c>
    </row>
    <row r="12" spans="1:5">
      <c r="A12" s="44" t="s">
        <v>233</v>
      </c>
      <c r="B12" s="44" t="s">
        <v>234</v>
      </c>
      <c r="C12" s="47">
        <v>3700</v>
      </c>
      <c r="D12" s="47">
        <v>3546</v>
      </c>
      <c r="E12" s="44" t="s">
        <v>235</v>
      </c>
    </row>
    <row r="13" spans="1:5">
      <c r="A13" s="44" t="s">
        <v>236</v>
      </c>
      <c r="B13" s="44" t="s">
        <v>229</v>
      </c>
      <c r="C13" s="47">
        <v>2900</v>
      </c>
      <c r="D13" s="47">
        <v>3245</v>
      </c>
      <c r="E13" s="44" t="s">
        <v>237</v>
      </c>
    </row>
  </sheetData>
  <mergeCells count="1">
    <mergeCell ref="A1:E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기본작업-1</vt:lpstr>
      <vt:lpstr>기본작업-2</vt:lpstr>
      <vt:lpstr>기본작업-3</vt:lpstr>
      <vt:lpstr>결재란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2020-04-12T11:09:39Z</dcterms:modified>
</cp:coreProperties>
</file>