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현재_통합_문서" defaultThemeVersion="124226"/>
  <bookViews>
    <workbookView xWindow="120" yWindow="135" windowWidth="26955" windowHeight="13005"/>
  </bookViews>
  <sheets>
    <sheet name="기본작업-1" sheetId="9" r:id="rId1"/>
    <sheet name="기본작업-2" sheetId="4" r:id="rId2"/>
    <sheet name="기본작업-3" sheetId="3" r:id="rId3"/>
    <sheet name="계산작업" sheetId="1" r:id="rId4"/>
    <sheet name="분석작업-1" sheetId="5" r:id="rId5"/>
    <sheet name="분석작업-2" sheetId="6" r:id="rId6"/>
    <sheet name="매크로작업" sheetId="7" r:id="rId7"/>
    <sheet name="차트작업" sheetId="8" r:id="rId8"/>
  </sheets>
  <definedNames>
    <definedName name="_xlnm._FilterDatabase" localSheetId="2" hidden="1">'기본작업-3'!$A$3:$G$16</definedName>
    <definedName name="_xlnm.Criteria" localSheetId="2">'기본작업-3'!$A$19:$B$20</definedName>
    <definedName name="_xlnm.Extract" localSheetId="2">'기본작업-3'!$A$23:$G$23</definedName>
    <definedName name="예매좌석">'기본작업-2'!$G$4:$G$15</definedName>
  </definedNames>
  <calcPr calcId="145621"/>
</workbook>
</file>

<file path=xl/calcChain.xml><?xml version="1.0" encoding="utf-8"?>
<calcChain xmlns="http://schemas.openxmlformats.org/spreadsheetml/2006/main">
  <c r="K18" i="1" l="1"/>
  <c r="K19" i="1"/>
  <c r="K20" i="1"/>
  <c r="K21" i="1"/>
  <c r="K22" i="1"/>
  <c r="K23" i="1"/>
  <c r="K24" i="1"/>
  <c r="K25" i="1"/>
  <c r="K17" i="1"/>
  <c r="D25" i="1"/>
  <c r="J4" i="1"/>
  <c r="J5" i="1"/>
  <c r="J6" i="1"/>
  <c r="J7" i="1"/>
  <c r="J8" i="1"/>
  <c r="J9" i="1"/>
  <c r="J10" i="1"/>
  <c r="J11" i="1"/>
  <c r="J12" i="1"/>
  <c r="J13" i="1"/>
  <c r="J3" i="1"/>
  <c r="E5" i="7" l="1"/>
  <c r="E6" i="7"/>
  <c r="E7" i="7"/>
  <c r="E8" i="7"/>
  <c r="E9" i="7"/>
  <c r="E10" i="7"/>
  <c r="E11" i="7"/>
  <c r="E12" i="7"/>
  <c r="E13" i="7"/>
  <c r="E4" i="7"/>
  <c r="H28" i="5" l="1"/>
  <c r="H26" i="5"/>
  <c r="H18" i="5"/>
  <c r="H10" i="5"/>
  <c r="G29" i="5"/>
  <c r="F29" i="5"/>
  <c r="E29" i="5"/>
  <c r="D29" i="5"/>
  <c r="G27" i="5"/>
  <c r="F27" i="5"/>
  <c r="E27" i="5"/>
  <c r="D27" i="5"/>
  <c r="G19" i="5"/>
  <c r="F19" i="5"/>
  <c r="E19" i="5"/>
  <c r="D19" i="5"/>
  <c r="G11" i="5"/>
  <c r="F11" i="5"/>
  <c r="E11" i="5"/>
  <c r="D11" i="5"/>
  <c r="H20" i="5" l="1"/>
  <c r="H12" i="5"/>
  <c r="H13" i="5"/>
  <c r="H21" i="5"/>
  <c r="H5" i="5"/>
  <c r="H6" i="5"/>
  <c r="H14" i="5"/>
  <c r="H15" i="5"/>
  <c r="H22" i="5"/>
  <c r="H7" i="5"/>
  <c r="H23" i="5"/>
  <c r="H24" i="5"/>
  <c r="H8" i="5"/>
  <c r="H16" i="5"/>
  <c r="H9" i="5"/>
  <c r="H25" i="5"/>
  <c r="H17" i="5"/>
  <c r="H4" i="5"/>
  <c r="D32" i="1" l="1"/>
  <c r="D36" i="1"/>
  <c r="D40" i="1"/>
  <c r="D34" i="1"/>
  <c r="D35" i="1"/>
  <c r="D38" i="1"/>
  <c r="D30" i="1"/>
  <c r="D29" i="1" l="1"/>
  <c r="D37" i="1"/>
  <c r="D33" i="1"/>
  <c r="D39" i="1"/>
  <c r="D31" i="1"/>
  <c r="E13" i="1" l="1"/>
</calcChain>
</file>

<file path=xl/sharedStrings.xml><?xml version="1.0" encoding="utf-8"?>
<sst xmlns="http://schemas.openxmlformats.org/spreadsheetml/2006/main" count="505" uniqueCount="337">
  <si>
    <t>학번</t>
    <phoneticPr fontId="1" type="noConversion"/>
  </si>
  <si>
    <t>성명</t>
    <phoneticPr fontId="1" type="noConversion"/>
  </si>
  <si>
    <t>졸업년도</t>
    <phoneticPr fontId="1" type="noConversion"/>
  </si>
  <si>
    <t>학과</t>
    <phoneticPr fontId="1" type="noConversion"/>
  </si>
  <si>
    <t>전자과</t>
    <phoneticPr fontId="1" type="noConversion"/>
  </si>
  <si>
    <t>환경과</t>
    <phoneticPr fontId="1" type="noConversion"/>
  </si>
  <si>
    <t>생물학과</t>
    <phoneticPr fontId="1" type="noConversion"/>
  </si>
  <si>
    <t>이상훈</t>
    <phoneticPr fontId="1" type="noConversion"/>
  </si>
  <si>
    <t>하효린</t>
    <phoneticPr fontId="1" type="noConversion"/>
  </si>
  <si>
    <t>김혜선</t>
    <phoneticPr fontId="1" type="noConversion"/>
  </si>
  <si>
    <t>이재환</t>
    <phoneticPr fontId="1" type="noConversion"/>
  </si>
  <si>
    <t>변호성</t>
    <phoneticPr fontId="1" type="noConversion"/>
  </si>
  <si>
    <t>김연아</t>
    <phoneticPr fontId="1" type="noConversion"/>
  </si>
  <si>
    <t>정소민</t>
    <phoneticPr fontId="1" type="noConversion"/>
  </si>
  <si>
    <t>한규종</t>
    <phoneticPr fontId="1" type="noConversion"/>
  </si>
  <si>
    <t>김시연</t>
    <phoneticPr fontId="1" type="noConversion"/>
  </si>
  <si>
    <t>교환학생</t>
    <phoneticPr fontId="1" type="noConversion"/>
  </si>
  <si>
    <t>군입대</t>
    <phoneticPr fontId="1" type="noConversion"/>
  </si>
  <si>
    <t>재학생 졸업 예정 현황</t>
    <phoneticPr fontId="1" type="noConversion"/>
  </si>
  <si>
    <t>[표2]</t>
    <phoneticPr fontId="1" type="noConversion"/>
  </si>
  <si>
    <t>성별</t>
    <phoneticPr fontId="1" type="noConversion"/>
  </si>
  <si>
    <t>비고</t>
    <phoneticPr fontId="1" type="noConversion"/>
  </si>
  <si>
    <t>성적</t>
    <phoneticPr fontId="1" type="noConversion"/>
  </si>
  <si>
    <t>여</t>
    <phoneticPr fontId="1" type="noConversion"/>
  </si>
  <si>
    <t>박민영</t>
    <phoneticPr fontId="1" type="noConversion"/>
  </si>
  <si>
    <t>손예진</t>
    <phoneticPr fontId="1" type="noConversion"/>
  </si>
  <si>
    <t>정혜인</t>
    <phoneticPr fontId="1" type="noConversion"/>
  </si>
  <si>
    <t>양수진</t>
    <phoneticPr fontId="1" type="noConversion"/>
  </si>
  <si>
    <t>장하나</t>
    <phoneticPr fontId="1" type="noConversion"/>
  </si>
  <si>
    <t>남</t>
    <phoneticPr fontId="1" type="noConversion"/>
  </si>
  <si>
    <t>김지성</t>
    <phoneticPr fontId="1" type="noConversion"/>
  </si>
  <si>
    <t>이진욱</t>
    <phoneticPr fontId="1" type="noConversion"/>
  </si>
  <si>
    <t>손흥석</t>
    <phoneticPr fontId="1" type="noConversion"/>
  </si>
  <si>
    <t>전명철</t>
    <phoneticPr fontId="1" type="noConversion"/>
  </si>
  <si>
    <t>김건식</t>
    <phoneticPr fontId="1" type="noConversion"/>
  </si>
  <si>
    <t>중간고사 결과표</t>
    <phoneticPr fontId="1" type="noConversion"/>
  </si>
  <si>
    <t>학생명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</si>
  <si>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</si>
  <si>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</si>
  <si>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</si>
  <si>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총점</t>
    <phoneticPr fontId="1" type="noConversion"/>
  </si>
  <si>
    <t>이세진</t>
    <phoneticPr fontId="1" type="noConversion"/>
  </si>
  <si>
    <t>조현상</t>
    <phoneticPr fontId="1" type="noConversion"/>
  </si>
  <si>
    <t>홍성수</t>
    <phoneticPr fontId="1" type="noConversion"/>
  </si>
  <si>
    <t>박준열</t>
    <phoneticPr fontId="1" type="noConversion"/>
  </si>
  <si>
    <t>김상욱</t>
    <phoneticPr fontId="1" type="noConversion"/>
  </si>
  <si>
    <t>최희서</t>
    <phoneticPr fontId="1" type="noConversion"/>
  </si>
  <si>
    <t>한채영</t>
    <phoneticPr fontId="1" type="noConversion"/>
  </si>
  <si>
    <t>이명선</t>
    <phoneticPr fontId="1" type="noConversion"/>
  </si>
  <si>
    <t>차여진</t>
    <phoneticPr fontId="1" type="noConversion"/>
  </si>
  <si>
    <t>평균 점수를 초과하는 학생수</t>
    <phoneticPr fontId="1" type="noConversion"/>
  </si>
  <si>
    <t>[표3]</t>
    <phoneticPr fontId="1" type="noConversion"/>
  </si>
  <si>
    <t>[표4]</t>
    <phoneticPr fontId="1" type="noConversion"/>
  </si>
  <si>
    <t>지점별 제품 판매 현황</t>
    <phoneticPr fontId="1" type="noConversion"/>
  </si>
  <si>
    <t>지점</t>
    <phoneticPr fontId="1" type="noConversion"/>
  </si>
  <si>
    <t>제품명</t>
    <phoneticPr fontId="1" type="noConversion"/>
  </si>
  <si>
    <t>판매량</t>
    <phoneticPr fontId="1" type="noConversion"/>
  </si>
  <si>
    <t>최선호</t>
    <phoneticPr fontId="1" type="noConversion"/>
  </si>
  <si>
    <t>마포점</t>
    <phoneticPr fontId="1" type="noConversion"/>
  </si>
  <si>
    <t>관악점</t>
    <phoneticPr fontId="1" type="noConversion"/>
  </si>
  <si>
    <t>노원점</t>
    <phoneticPr fontId="1" type="noConversion"/>
  </si>
  <si>
    <t>냉장고 판매량 평균</t>
    <phoneticPr fontId="1" type="noConversion"/>
  </si>
  <si>
    <t>TV</t>
    <phoneticPr fontId="1" type="noConversion"/>
  </si>
  <si>
    <t>세탁기</t>
    <phoneticPr fontId="1" type="noConversion"/>
  </si>
  <si>
    <t>냉장고</t>
    <phoneticPr fontId="1" type="noConversion"/>
  </si>
  <si>
    <t>신입생 성적 현황</t>
    <phoneticPr fontId="1" type="noConversion"/>
  </si>
  <si>
    <t>휴학</t>
    <phoneticPr fontId="1" type="noConversion"/>
  </si>
  <si>
    <t>&lt;조건&gt;</t>
    <phoneticPr fontId="1" type="noConversion"/>
  </si>
  <si>
    <t>제품명</t>
    <phoneticPr fontId="1" type="noConversion"/>
  </si>
  <si>
    <t>냉장고</t>
    <phoneticPr fontId="1" type="noConversion"/>
  </si>
  <si>
    <t>[표5]</t>
    <phoneticPr fontId="1" type="noConversion"/>
  </si>
  <si>
    <t>의류 판매 현황</t>
    <phoneticPr fontId="1" type="noConversion"/>
  </si>
  <si>
    <t>의류코드</t>
    <phoneticPr fontId="1" type="noConversion"/>
  </si>
  <si>
    <t>판매가</t>
    <phoneticPr fontId="1" type="noConversion"/>
  </si>
  <si>
    <t>판매량</t>
    <phoneticPr fontId="1" type="noConversion"/>
  </si>
  <si>
    <t>판매총액</t>
    <phoneticPr fontId="1" type="noConversion"/>
  </si>
  <si>
    <t>&lt;가격표&gt;</t>
    <phoneticPr fontId="1" type="noConversion"/>
  </si>
  <si>
    <t>사이즈</t>
    <phoneticPr fontId="1" type="noConversion"/>
  </si>
  <si>
    <t>S</t>
    <phoneticPr fontId="1" type="noConversion"/>
  </si>
  <si>
    <t>M</t>
    <phoneticPr fontId="1" type="noConversion"/>
  </si>
  <si>
    <t>L</t>
    <phoneticPr fontId="1" type="noConversion"/>
  </si>
  <si>
    <t>mk-101</t>
    <phoneticPr fontId="1" type="noConversion"/>
  </si>
  <si>
    <t>mk-102</t>
    <phoneticPr fontId="1" type="noConversion"/>
  </si>
  <si>
    <t>mk-103</t>
    <phoneticPr fontId="1" type="noConversion"/>
  </si>
  <si>
    <t>mk-104</t>
    <phoneticPr fontId="1" type="noConversion"/>
  </si>
  <si>
    <t>의류코드</t>
    <phoneticPr fontId="1" type="noConversion"/>
  </si>
  <si>
    <t>할인가</t>
    <phoneticPr fontId="1" type="noConversion"/>
  </si>
  <si>
    <t>토요일</t>
    <phoneticPr fontId="6" type="noConversion"/>
  </si>
  <si>
    <t>중학생</t>
    <phoneticPr fontId="6" type="noConversion"/>
  </si>
  <si>
    <t>좋은 습관 독서법</t>
    <phoneticPr fontId="6" type="noConversion"/>
  </si>
  <si>
    <t>SANG-009</t>
  </si>
  <si>
    <t>고등학생</t>
    <phoneticPr fontId="6" type="noConversion"/>
  </si>
  <si>
    <t>톡톡 튀는 독서 토론 논술</t>
    <phoneticPr fontId="6" type="noConversion"/>
  </si>
  <si>
    <t>SANG-008</t>
  </si>
  <si>
    <t>목요일</t>
    <phoneticPr fontId="6" type="noConversion"/>
  </si>
  <si>
    <t>초등학생</t>
    <phoneticPr fontId="6" type="noConversion"/>
  </si>
  <si>
    <t>창의력을 키워주는 미술</t>
    <phoneticPr fontId="6" type="noConversion"/>
  </si>
  <si>
    <t>SANG-007</t>
  </si>
  <si>
    <t>수요일</t>
    <phoneticPr fontId="6" type="noConversion"/>
  </si>
  <si>
    <t>전체</t>
    <phoneticPr fontId="6" type="noConversion"/>
  </si>
  <si>
    <t>피로를 풀어주는 요가</t>
    <phoneticPr fontId="6" type="noConversion"/>
  </si>
  <si>
    <t>SANG-006</t>
  </si>
  <si>
    <t>집밥! 어렵지 않아요!</t>
    <phoneticPr fontId="6" type="noConversion"/>
  </si>
  <si>
    <t>SANG-005</t>
  </si>
  <si>
    <t>금요일</t>
    <phoneticPr fontId="6" type="noConversion"/>
  </si>
  <si>
    <t>수학의 정석</t>
    <phoneticPr fontId="6" type="noConversion"/>
  </si>
  <si>
    <t>SANG-004</t>
  </si>
  <si>
    <t>월요일</t>
    <phoneticPr fontId="6" type="noConversion"/>
  </si>
  <si>
    <t>High Easy English</t>
    <phoneticPr fontId="6" type="noConversion"/>
  </si>
  <si>
    <t>SANG-003</t>
  </si>
  <si>
    <t>어린이 발리 댄스</t>
    <phoneticPr fontId="6" type="noConversion"/>
  </si>
  <si>
    <t>SANG-002</t>
  </si>
  <si>
    <t>Hot Music School</t>
    <phoneticPr fontId="6" type="noConversion"/>
  </si>
  <si>
    <t>SANG-001</t>
    <phoneticPr fontId="6" type="noConversion"/>
  </si>
  <si>
    <t>수강비</t>
    <phoneticPr fontId="6" type="noConversion"/>
  </si>
  <si>
    <t>수강요일</t>
    <phoneticPr fontId="6" type="noConversion"/>
  </si>
  <si>
    <t>모집인원</t>
    <phoneticPr fontId="6" type="noConversion"/>
  </si>
  <si>
    <t>신청대상</t>
    <phoneticPr fontId="6" type="noConversion"/>
  </si>
  <si>
    <t>수강명</t>
    <phoneticPr fontId="6" type="noConversion"/>
  </si>
  <si>
    <t>수강코드</t>
    <phoneticPr fontId="6" type="noConversion"/>
  </si>
  <si>
    <t>상반기 문화 수강생 모집 현황</t>
    <phoneticPr fontId="6" type="noConversion"/>
  </si>
  <si>
    <t>SANG-010</t>
  </si>
  <si>
    <t>전체</t>
    <phoneticPr fontId="6" type="noConversion"/>
  </si>
  <si>
    <t>금요일</t>
    <phoneticPr fontId="6" type="noConversion"/>
  </si>
  <si>
    <t>신기한 종이접기</t>
    <phoneticPr fontId="1" type="noConversion"/>
  </si>
  <si>
    <t>뮤지컬 예매 현황</t>
    <phoneticPr fontId="1" type="noConversion"/>
  </si>
  <si>
    <t>공연명</t>
    <phoneticPr fontId="1" type="noConversion"/>
  </si>
  <si>
    <t>장소</t>
    <phoneticPr fontId="1" type="noConversion"/>
  </si>
  <si>
    <t>공연시간</t>
    <phoneticPr fontId="1" type="noConversion"/>
  </si>
  <si>
    <t>관람등급</t>
    <phoneticPr fontId="1" type="noConversion"/>
  </si>
  <si>
    <t>공연료</t>
    <phoneticPr fontId="1" type="noConversion"/>
  </si>
  <si>
    <t>예매량</t>
    <phoneticPr fontId="1" type="noConversion"/>
  </si>
  <si>
    <t>좌석수</t>
    <phoneticPr fontId="1" type="noConversion"/>
  </si>
  <si>
    <t>컬처스페이스</t>
    <phoneticPr fontId="1" type="noConversion"/>
  </si>
  <si>
    <t>청춘의행진</t>
    <phoneticPr fontId="1" type="noConversion"/>
  </si>
  <si>
    <t>닥터프랑켄슈타인</t>
    <phoneticPr fontId="1" type="noConversion"/>
  </si>
  <si>
    <t>사총사</t>
    <phoneticPr fontId="1" type="noConversion"/>
  </si>
  <si>
    <t>번지점프</t>
    <phoneticPr fontId="1" type="noConversion"/>
  </si>
  <si>
    <t>바람과함께</t>
  </si>
  <si>
    <t>하모니</t>
    <phoneticPr fontId="1" type="noConversion"/>
  </si>
  <si>
    <t>파송송계란탁</t>
    <phoneticPr fontId="1" type="noConversion"/>
  </si>
  <si>
    <t>작업의정석</t>
    <phoneticPr fontId="1" type="noConversion"/>
  </si>
  <si>
    <t>20세 이상</t>
    <phoneticPr fontId="1" type="noConversion"/>
  </si>
  <si>
    <t>8세 이상</t>
    <phoneticPr fontId="1" type="noConversion"/>
  </si>
  <si>
    <t>15세 이상</t>
    <phoneticPr fontId="1" type="noConversion"/>
  </si>
  <si>
    <t>김예소찾기</t>
    <phoneticPr fontId="1" type="noConversion"/>
  </si>
  <si>
    <t>70분</t>
    <phoneticPr fontId="1" type="noConversion"/>
  </si>
  <si>
    <t>90분</t>
    <phoneticPr fontId="1" type="noConversion"/>
  </si>
  <si>
    <t>80분</t>
    <phoneticPr fontId="1" type="noConversion"/>
  </si>
  <si>
    <t>100분</t>
    <phoneticPr fontId="1" type="noConversion"/>
  </si>
  <si>
    <t>100분</t>
    <phoneticPr fontId="1" type="noConversion"/>
  </si>
  <si>
    <t>서울아트센터</t>
    <phoneticPr fontId="1" type="noConversion"/>
  </si>
  <si>
    <t>뮤지컬공간</t>
    <phoneticPr fontId="1" type="noConversion"/>
  </si>
  <si>
    <t>문화대극장</t>
    <phoneticPr fontId="1" type="noConversion"/>
  </si>
  <si>
    <t>블랙스퀘어</t>
    <phoneticPr fontId="1" type="noConversion"/>
  </si>
  <si>
    <t>뮤지컬라이프</t>
    <phoneticPr fontId="1" type="noConversion"/>
  </si>
  <si>
    <t>8세 이상</t>
    <phoneticPr fontId="1" type="noConversion"/>
  </si>
  <si>
    <t>엄마울지마</t>
    <phoneticPr fontId="1" type="noConversion"/>
  </si>
  <si>
    <t>20세 이상</t>
    <phoneticPr fontId="1" type="noConversion"/>
  </si>
  <si>
    <t>시카고살인사건</t>
    <phoneticPr fontId="1" type="noConversion"/>
  </si>
  <si>
    <t>쿵짝쿵짝</t>
    <phoneticPr fontId="1" type="noConversion"/>
  </si>
  <si>
    <t>20세 이상</t>
    <phoneticPr fontId="1" type="noConversion"/>
  </si>
  <si>
    <t>수입 화장품 판매 현황</t>
    <phoneticPr fontId="1" type="noConversion"/>
  </si>
  <si>
    <t>수입국</t>
    <phoneticPr fontId="1" type="noConversion"/>
  </si>
  <si>
    <t>수입량</t>
    <phoneticPr fontId="1" type="noConversion"/>
  </si>
  <si>
    <t>판매량</t>
    <phoneticPr fontId="1" type="noConversion"/>
  </si>
  <si>
    <t>판매가</t>
    <phoneticPr fontId="1" type="noConversion"/>
  </si>
  <si>
    <t>수입일자</t>
    <phoneticPr fontId="1" type="noConversion"/>
  </si>
  <si>
    <t>밀크버블클렌징</t>
    <phoneticPr fontId="1" type="noConversion"/>
  </si>
  <si>
    <t>쉐이킹클린팩</t>
    <phoneticPr fontId="1" type="noConversion"/>
  </si>
  <si>
    <t>베이직아이크림</t>
    <phoneticPr fontId="1" type="noConversion"/>
  </si>
  <si>
    <t>뷰티마스크팩</t>
    <phoneticPr fontId="1" type="noConversion"/>
  </si>
  <si>
    <t>화이트퍼팩터</t>
    <phoneticPr fontId="1" type="noConversion"/>
  </si>
  <si>
    <t>비타민데이크림</t>
    <phoneticPr fontId="1" type="noConversion"/>
  </si>
  <si>
    <t>퍼팩트세럼</t>
    <phoneticPr fontId="1" type="noConversion"/>
  </si>
  <si>
    <t>비타플러스</t>
    <phoneticPr fontId="1" type="noConversion"/>
  </si>
  <si>
    <t>솔트수분크림</t>
    <phoneticPr fontId="1" type="noConversion"/>
  </si>
  <si>
    <t>시크릿젤리</t>
    <phoneticPr fontId="1" type="noConversion"/>
  </si>
  <si>
    <t>얀센코스메틱</t>
    <phoneticPr fontId="1" type="noConversion"/>
  </si>
  <si>
    <t>아이케어로션</t>
    <phoneticPr fontId="1" type="noConversion"/>
  </si>
  <si>
    <t>하이드로앰플</t>
    <phoneticPr fontId="1" type="noConversion"/>
  </si>
  <si>
    <t>프랑스</t>
    <phoneticPr fontId="1" type="noConversion"/>
  </si>
  <si>
    <t>이탈리아</t>
    <phoneticPr fontId="1" type="noConversion"/>
  </si>
  <si>
    <t>일본</t>
    <phoneticPr fontId="1" type="noConversion"/>
  </si>
  <si>
    <t>미국</t>
    <phoneticPr fontId="1" type="noConversion"/>
  </si>
  <si>
    <t>판매총액</t>
    <phoneticPr fontId="1" type="noConversion"/>
  </si>
  <si>
    <t>사원명</t>
    <phoneticPr fontId="1" type="noConversion"/>
  </si>
  <si>
    <t>영업부 사원별 실적 현황</t>
    <phoneticPr fontId="1" type="noConversion"/>
  </si>
  <si>
    <t>직위</t>
    <phoneticPr fontId="1" type="noConversion"/>
  </si>
  <si>
    <t>1분기</t>
    <phoneticPr fontId="1" type="noConversion"/>
  </si>
  <si>
    <t>2분기</t>
  </si>
  <si>
    <t>3분기</t>
  </si>
  <si>
    <t>4분기</t>
  </si>
  <si>
    <t>부서명</t>
    <phoneticPr fontId="1" type="noConversion"/>
  </si>
  <si>
    <t>실적총액</t>
    <phoneticPr fontId="1" type="noConversion"/>
  </si>
  <si>
    <t>부장</t>
    <phoneticPr fontId="1" type="noConversion"/>
  </si>
  <si>
    <t>대리</t>
    <phoneticPr fontId="1" type="noConversion"/>
  </si>
  <si>
    <t>사원</t>
    <phoneticPr fontId="1" type="noConversion"/>
  </si>
  <si>
    <t>영업1팀</t>
  </si>
  <si>
    <t>영업2팀</t>
  </si>
  <si>
    <t>영업3팀</t>
  </si>
  <si>
    <t>영업3팀</t>
    <phoneticPr fontId="1" type="noConversion"/>
  </si>
  <si>
    <t>영업2팀</t>
    <phoneticPr fontId="1" type="noConversion"/>
  </si>
  <si>
    <t>영업1팀</t>
    <phoneticPr fontId="1" type="noConversion"/>
  </si>
  <si>
    <t>영업3팀</t>
    <phoneticPr fontId="1" type="noConversion"/>
  </si>
  <si>
    <t>영업1팀</t>
    <phoneticPr fontId="1" type="noConversion"/>
  </si>
  <si>
    <t>영업2팀</t>
    <phoneticPr fontId="1" type="noConversion"/>
  </si>
  <si>
    <t>과장</t>
    <phoneticPr fontId="1" type="noConversion"/>
  </si>
  <si>
    <t>사원</t>
    <phoneticPr fontId="1" type="noConversion"/>
  </si>
  <si>
    <t>부장</t>
    <phoneticPr fontId="1" type="noConversion"/>
  </si>
  <si>
    <t>대리</t>
    <phoneticPr fontId="1" type="noConversion"/>
  </si>
  <si>
    <t>김영임</t>
    <phoneticPr fontId="1" type="noConversion"/>
  </si>
  <si>
    <t>오승현</t>
    <phoneticPr fontId="1" type="noConversion"/>
  </si>
  <si>
    <t>김민서</t>
    <phoneticPr fontId="1" type="noConversion"/>
  </si>
  <si>
    <t>박인숙</t>
    <phoneticPr fontId="1" type="noConversion"/>
  </si>
  <si>
    <t>이정은</t>
    <phoneticPr fontId="1" type="noConversion"/>
  </si>
  <si>
    <t>김정희</t>
    <phoneticPr fontId="1" type="noConversion"/>
  </si>
  <si>
    <t>박신해</t>
    <phoneticPr fontId="1" type="noConversion"/>
  </si>
  <si>
    <t>이요영</t>
    <phoneticPr fontId="1" type="noConversion"/>
  </si>
  <si>
    <t>강유라</t>
    <phoneticPr fontId="1" type="noConversion"/>
  </si>
  <si>
    <t>박진석</t>
    <phoneticPr fontId="1" type="noConversion"/>
  </si>
  <si>
    <t>유성용</t>
    <phoneticPr fontId="1" type="noConversion"/>
  </si>
  <si>
    <t>손강철</t>
    <phoneticPr fontId="1" type="noConversion"/>
  </si>
  <si>
    <t>이준민</t>
    <phoneticPr fontId="1" type="noConversion"/>
  </si>
  <si>
    <t>유해진</t>
    <phoneticPr fontId="1" type="noConversion"/>
  </si>
  <si>
    <t>김종진</t>
    <phoneticPr fontId="1" type="noConversion"/>
  </si>
  <si>
    <t>윤성길</t>
    <phoneticPr fontId="1" type="noConversion"/>
  </si>
  <si>
    <t>이원구</t>
    <phoneticPr fontId="1" type="noConversion"/>
  </si>
  <si>
    <t>문재식</t>
    <phoneticPr fontId="1" type="noConversion"/>
  </si>
  <si>
    <t>영업1팀 최대값</t>
  </si>
  <si>
    <t>영업2팀 최대값</t>
  </si>
  <si>
    <t>영업3팀 최대값</t>
  </si>
  <si>
    <t>전체 최대값</t>
  </si>
  <si>
    <t>영업1팀 요약</t>
  </si>
  <si>
    <t>영업2팀 요약</t>
  </si>
  <si>
    <t>영업3팀 요약</t>
  </si>
  <si>
    <t>총합계</t>
  </si>
  <si>
    <t>축구 클럽 회원 현황</t>
    <phoneticPr fontId="1" type="noConversion"/>
  </si>
  <si>
    <t>성명</t>
    <phoneticPr fontId="1" type="noConversion"/>
  </si>
  <si>
    <t>성별</t>
    <phoneticPr fontId="1" type="noConversion"/>
  </si>
  <si>
    <t>서류</t>
    <phoneticPr fontId="1" type="noConversion"/>
  </si>
  <si>
    <t>면접</t>
    <phoneticPr fontId="1" type="noConversion"/>
  </si>
  <si>
    <t>총점</t>
    <phoneticPr fontId="1" type="noConversion"/>
  </si>
  <si>
    <t>신미경</t>
    <phoneticPr fontId="1" type="noConversion"/>
  </si>
  <si>
    <t>여</t>
    <phoneticPr fontId="1" type="noConversion"/>
  </si>
  <si>
    <t>조광희</t>
    <phoneticPr fontId="1" type="noConversion"/>
  </si>
  <si>
    <t>남</t>
    <phoneticPr fontId="1" type="noConversion"/>
  </si>
  <si>
    <t>김영택</t>
    <phoneticPr fontId="1" type="noConversion"/>
  </si>
  <si>
    <t>심경선</t>
    <phoneticPr fontId="1" type="noConversion"/>
  </si>
  <si>
    <t>여</t>
    <phoneticPr fontId="1" type="noConversion"/>
  </si>
  <si>
    <t>김종호</t>
    <phoneticPr fontId="1" type="noConversion"/>
  </si>
  <si>
    <t>김진주</t>
    <phoneticPr fontId="1" type="noConversion"/>
  </si>
  <si>
    <t>황민서</t>
    <phoneticPr fontId="1" type="noConversion"/>
  </si>
  <si>
    <t>유가영</t>
    <phoneticPr fontId="1" type="noConversion"/>
  </si>
  <si>
    <t>한승대</t>
    <phoneticPr fontId="1" type="noConversion"/>
  </si>
  <si>
    <t>최해수</t>
    <phoneticPr fontId="1" type="noConversion"/>
  </si>
  <si>
    <t>신입사원 채용 결과표</t>
    <phoneticPr fontId="1" type="noConversion"/>
  </si>
  <si>
    <t>수험번호</t>
    <phoneticPr fontId="1" type="noConversion"/>
  </si>
  <si>
    <t>등급</t>
    <phoneticPr fontId="1" type="noConversion"/>
  </si>
  <si>
    <t>1과목</t>
    <phoneticPr fontId="1" type="noConversion"/>
  </si>
  <si>
    <t>2과목</t>
    <phoneticPr fontId="1" type="noConversion"/>
  </si>
  <si>
    <t>3과목</t>
    <phoneticPr fontId="1" type="noConversion"/>
  </si>
  <si>
    <t>총점</t>
    <phoneticPr fontId="1" type="noConversion"/>
  </si>
  <si>
    <t>평균</t>
    <phoneticPr fontId="1" type="noConversion"/>
  </si>
  <si>
    <t>컴퓨터활용능력 시험 결과</t>
    <phoneticPr fontId="1" type="noConversion"/>
  </si>
  <si>
    <t>C1801</t>
    <phoneticPr fontId="1" type="noConversion"/>
  </si>
  <si>
    <t>C1802</t>
  </si>
  <si>
    <t>C1803</t>
  </si>
  <si>
    <t>C1804</t>
  </si>
  <si>
    <t>C1805</t>
  </si>
  <si>
    <t>C1806</t>
  </si>
  <si>
    <t>C1807</t>
  </si>
  <si>
    <t>C1808</t>
  </si>
  <si>
    <t>C1809</t>
  </si>
  <si>
    <t>C1810</t>
  </si>
  <si>
    <t>-</t>
    <phoneticPr fontId="1" type="noConversion"/>
  </si>
  <si>
    <t>-</t>
    <phoneticPr fontId="1" type="noConversion"/>
  </si>
  <si>
    <t>-</t>
    <phoneticPr fontId="1" type="noConversion"/>
  </si>
  <si>
    <t>1급</t>
    <phoneticPr fontId="1" type="noConversion"/>
  </si>
  <si>
    <t>2급</t>
    <phoneticPr fontId="1" type="noConversion"/>
  </si>
  <si>
    <t>판매량</t>
    <phoneticPr fontId="1" type="noConversion"/>
  </si>
  <si>
    <t>&gt;1500</t>
    <phoneticPr fontId="1" type="noConversion"/>
  </si>
  <si>
    <t>판매총액</t>
    <phoneticPr fontId="1" type="noConversion"/>
  </si>
  <si>
    <t>&gt;=90000000</t>
    <phoneticPr fontId="1" type="noConversion"/>
  </si>
  <si>
    <t>[표1]</t>
    <phoneticPr fontId="1" type="noConversion"/>
  </si>
  <si>
    <t>회원명</t>
    <phoneticPr fontId="1" type="noConversion"/>
  </si>
  <si>
    <t>나이</t>
    <phoneticPr fontId="1" type="noConversion"/>
  </si>
  <si>
    <t>가입년도</t>
    <phoneticPr fontId="1" type="noConversion"/>
  </si>
  <si>
    <t>포지션</t>
    <phoneticPr fontId="1" type="noConversion"/>
  </si>
  <si>
    <t>주소</t>
    <phoneticPr fontId="1" type="noConversion"/>
  </si>
  <si>
    <t>연락처</t>
    <phoneticPr fontId="1" type="noConversion"/>
  </si>
  <si>
    <t>김상민</t>
    <phoneticPr fontId="1" type="noConversion"/>
  </si>
  <si>
    <t>2013년</t>
    <phoneticPr fontId="1" type="noConversion"/>
  </si>
  <si>
    <t>골기퍼</t>
    <phoneticPr fontId="1" type="noConversion"/>
  </si>
  <si>
    <t>서울시 마포구 망원동</t>
    <phoneticPr fontId="1" type="noConversion"/>
  </si>
  <si>
    <t>010-6487-54**</t>
    <phoneticPr fontId="1" type="noConversion"/>
  </si>
  <si>
    <t>전진성</t>
    <phoneticPr fontId="1" type="noConversion"/>
  </si>
  <si>
    <t>2014년</t>
    <phoneticPr fontId="1" type="noConversion"/>
  </si>
  <si>
    <t>미드필더</t>
    <phoneticPr fontId="1" type="noConversion"/>
  </si>
  <si>
    <t>서울시 마포구 서교동</t>
    <phoneticPr fontId="1" type="noConversion"/>
  </si>
  <si>
    <t>010-9547-87**</t>
    <phoneticPr fontId="1" type="noConversion"/>
  </si>
  <si>
    <t>왕성현</t>
    <phoneticPr fontId="1" type="noConversion"/>
  </si>
  <si>
    <t>수비수</t>
    <phoneticPr fontId="1" type="noConversion"/>
  </si>
  <si>
    <t>서울시 마포구 성산1동</t>
    <phoneticPr fontId="1" type="noConversion"/>
  </si>
  <si>
    <t>010-9871-41**</t>
    <phoneticPr fontId="1" type="noConversion"/>
  </si>
  <si>
    <t>강성권</t>
    <phoneticPr fontId="1" type="noConversion"/>
  </si>
  <si>
    <t>서울시 마포구 합정동</t>
    <phoneticPr fontId="1" type="noConversion"/>
  </si>
  <si>
    <t>010-5568-11**</t>
    <phoneticPr fontId="1" type="noConversion"/>
  </si>
  <si>
    <t>이명철</t>
    <phoneticPr fontId="1" type="noConversion"/>
  </si>
  <si>
    <t>서울시 마포구 연남동</t>
    <phoneticPr fontId="1" type="noConversion"/>
  </si>
  <si>
    <t>010-4999-66**</t>
    <phoneticPr fontId="1" type="noConversion"/>
  </si>
  <si>
    <t>김경식</t>
    <phoneticPr fontId="1" type="noConversion"/>
  </si>
  <si>
    <t>공격수</t>
    <phoneticPr fontId="1" type="noConversion"/>
  </si>
  <si>
    <t>서울시 마포구 상암동</t>
    <phoneticPr fontId="1" type="noConversion"/>
  </si>
  <si>
    <t>010-9004-72**</t>
    <phoneticPr fontId="1" type="noConversion"/>
  </si>
  <si>
    <t>현아인</t>
    <phoneticPr fontId="1" type="noConversion"/>
  </si>
  <si>
    <t>서울시 마포구 연희동</t>
    <phoneticPr fontId="1" type="noConversion"/>
  </si>
  <si>
    <t>010-4044-98**</t>
    <phoneticPr fontId="1" type="noConversion"/>
  </si>
  <si>
    <t>노신석</t>
    <phoneticPr fontId="1" type="noConversion"/>
  </si>
  <si>
    <t>010-8542-64**</t>
    <phoneticPr fontId="1" type="noConversion"/>
  </si>
  <si>
    <t>안정환</t>
    <phoneticPr fontId="1" type="noConversion"/>
  </si>
  <si>
    <t>010-9020-33**</t>
    <phoneticPr fontId="1" type="noConversion"/>
  </si>
  <si>
    <t>박지우</t>
    <phoneticPr fontId="1" type="noConversion"/>
  </si>
  <si>
    <t>010-8514-54**</t>
    <phoneticPr fontId="1" type="noConversion"/>
  </si>
  <si>
    <t>이승유</t>
    <phoneticPr fontId="1" type="noConversion"/>
  </si>
  <si>
    <t>서울시 마포구 신공덕동</t>
    <phoneticPr fontId="1" type="noConversion"/>
  </si>
  <si>
    <t>010-8115-47**</t>
    <phoneticPr fontId="1" type="noConversion"/>
  </si>
  <si>
    <t>최현진</t>
    <phoneticPr fontId="1" type="noConversion"/>
  </si>
  <si>
    <t>010-6147-30**</t>
    <phoneticPr fontId="1" type="noConversion"/>
  </si>
  <si>
    <t>황승복</t>
    <phoneticPr fontId="1" type="noConversion"/>
  </si>
  <si>
    <t>010-9556-07**</t>
    <phoneticPr fontId="1" type="noConversion"/>
  </si>
  <si>
    <t>김선길</t>
    <phoneticPr fontId="1" type="noConversion"/>
  </si>
  <si>
    <t>010-3258-47**</t>
    <phoneticPr fontId="1" type="noConversion"/>
  </si>
  <si>
    <t>나용찬</t>
    <phoneticPr fontId="1" type="noConversion"/>
  </si>
  <si>
    <t>010-6482-94**</t>
    <phoneticPr fontId="1" type="noConversion"/>
  </si>
  <si>
    <t>유성용</t>
    <phoneticPr fontId="1" type="noConversion"/>
  </si>
  <si>
    <t>010-4478-51**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</si>
</sst>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176" formatCode="0.0"/>
  </numFmts>
  <fonts count="3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1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1" borderId="4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7" fillId="22" borderId="5" applyNumberFormat="0" applyFont="0" applyAlignment="0" applyProtection="0">
      <alignment vertical="center"/>
    </xf>
    <xf numFmtId="9" fontId="12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4" borderId="6" applyNumberFormat="0" applyAlignment="0" applyProtection="0">
      <alignment vertical="center"/>
    </xf>
    <xf numFmtId="41" fontId="1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8" borderId="4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4" fillId="21" borderId="12" applyNumberFormat="0" applyAlignment="0" applyProtection="0">
      <alignment vertical="center"/>
    </xf>
    <xf numFmtId="42" fontId="12" fillId="0" borderId="0" applyFont="0" applyFill="0" applyBorder="0" applyAlignment="0" applyProtection="0"/>
    <xf numFmtId="0" fontId="4" fillId="0" borderId="0">
      <alignment vertical="center"/>
    </xf>
    <xf numFmtId="0" fontId="27" fillId="26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5" fillId="0" borderId="0" xfId="2">
      <alignment vertical="center"/>
    </xf>
    <xf numFmtId="14" fontId="0" fillId="0" borderId="1" xfId="0" applyNumberForma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7" fillId="26" borderId="13" xfId="50" applyBorder="1" applyAlignment="1">
      <alignment horizontal="center" vertical="center"/>
    </xf>
    <xf numFmtId="0" fontId="27" fillId="26" borderId="14" xfId="50" applyBorder="1" applyAlignment="1">
      <alignment horizontal="center" vertical="center"/>
    </xf>
    <xf numFmtId="0" fontId="27" fillId="26" borderId="15" xfId="5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27" borderId="1" xfId="0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6" fontId="25" fillId="0" borderId="0" xfId="0" applyNumberFormat="1" applyFont="1" applyAlignment="1">
      <alignment horizontal="center" vertical="center"/>
    </xf>
  </cellXfs>
  <cellStyles count="51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" xfId="50" builtinId="29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백분율 2" xfId="31"/>
    <cellStyle name="백분율 3" xfId="32"/>
    <cellStyle name="보통 2" xfId="33"/>
    <cellStyle name="설명 텍스트 2" xfId="34"/>
    <cellStyle name="셀 확인 2" xfId="35"/>
    <cellStyle name="쉼표 [0]" xfId="1" builtinId="6"/>
    <cellStyle name="쉼표 [0] 2" xfId="36"/>
    <cellStyle name="쉼표 [0] 3" xfId="37"/>
    <cellStyle name="연결된 셀 2" xfId="38"/>
    <cellStyle name="요약 2" xfId="39"/>
    <cellStyle name="입력 2" xfId="40"/>
    <cellStyle name="제목 1 2" xfId="41"/>
    <cellStyle name="제목 2 2" xfId="42"/>
    <cellStyle name="제목 3 2" xfId="43"/>
    <cellStyle name="제목 4 2" xfId="44"/>
    <cellStyle name="제목 5" xfId="45"/>
    <cellStyle name="좋음 2" xfId="46"/>
    <cellStyle name="출력 2" xfId="47"/>
    <cellStyle name="통화 [0] 2" xfId="48"/>
    <cellStyle name="표준" xfId="0" builtinId="0"/>
    <cellStyle name="표준 2" xfId="2"/>
    <cellStyle name="표준 3" xfId="49"/>
  </cellStyles>
  <dxfs count="1">
    <dxf>
      <fill>
        <patternFill patternType="solid">
          <fgColor rgb="FFB7DEE8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컴퓨터활용능력</a:t>
            </a:r>
            <a:r>
              <a:rPr lang="en-US" altLang="ko-KR"/>
              <a:t>1</a:t>
            </a:r>
            <a:r>
              <a:rPr lang="ko-KR" altLang="en-US"/>
              <a:t>급 과목별 득점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차트작업!$C$3</c:f>
              <c:strCache>
                <c:ptCount val="1"/>
                <c:pt idx="0">
                  <c:v>1과목</c:v>
                </c:pt>
              </c:strCache>
            </c:strRef>
          </c:tx>
          <c:cat>
            <c:strRef>
              <c:f>차트작업!$A$4:$A$8</c:f>
              <c:strCache>
                <c:ptCount val="5"/>
                <c:pt idx="0">
                  <c:v>C1801</c:v>
                </c:pt>
                <c:pt idx="1">
                  <c:v>C1802</c:v>
                </c:pt>
                <c:pt idx="2">
                  <c:v>C1803</c:v>
                </c:pt>
                <c:pt idx="3">
                  <c:v>C1804</c:v>
                </c:pt>
                <c:pt idx="4">
                  <c:v>C1805</c:v>
                </c:pt>
              </c:strCache>
            </c:strRef>
          </c:cat>
          <c:val>
            <c:numRef>
              <c:f>차트작업!$C$4:$C$8</c:f>
              <c:numCache>
                <c:formatCode>General</c:formatCode>
                <c:ptCount val="5"/>
                <c:pt idx="0">
                  <c:v>80</c:v>
                </c:pt>
                <c:pt idx="1">
                  <c:v>75</c:v>
                </c:pt>
                <c:pt idx="2">
                  <c:v>35</c:v>
                </c:pt>
                <c:pt idx="3">
                  <c:v>50</c:v>
                </c:pt>
                <c:pt idx="4">
                  <c:v>75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차트작업!$D$3</c:f>
              <c:strCache>
                <c:ptCount val="1"/>
                <c:pt idx="0">
                  <c:v>2과목</c:v>
                </c:pt>
              </c:strCache>
            </c:strRef>
          </c:tx>
          <c:cat>
            <c:strRef>
              <c:f>차트작업!$A$4:$A$8</c:f>
              <c:strCache>
                <c:ptCount val="5"/>
                <c:pt idx="0">
                  <c:v>C1801</c:v>
                </c:pt>
                <c:pt idx="1">
                  <c:v>C1802</c:v>
                </c:pt>
                <c:pt idx="2">
                  <c:v>C1803</c:v>
                </c:pt>
                <c:pt idx="3">
                  <c:v>C1804</c:v>
                </c:pt>
                <c:pt idx="4">
                  <c:v>C1805</c:v>
                </c:pt>
              </c:strCache>
            </c:strRef>
          </c:cat>
          <c:val>
            <c:numRef>
              <c:f>차트작업!$D$4:$D$8</c:f>
              <c:numCache>
                <c:formatCode>General</c:formatCode>
                <c:ptCount val="5"/>
                <c:pt idx="0">
                  <c:v>65</c:v>
                </c:pt>
                <c:pt idx="1">
                  <c:v>80</c:v>
                </c:pt>
                <c:pt idx="2">
                  <c:v>50</c:v>
                </c:pt>
                <c:pt idx="3">
                  <c:v>60</c:v>
                </c:pt>
                <c:pt idx="4">
                  <c:v>80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차트작업!$E$3</c:f>
              <c:strCache>
                <c:ptCount val="1"/>
                <c:pt idx="0">
                  <c:v>3과목</c:v>
                </c:pt>
              </c:strCache>
            </c:strRef>
          </c:tx>
          <c:dLbls>
            <c:dLbl>
              <c:idx val="4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차트작업!$A$4:$A$8</c:f>
              <c:strCache>
                <c:ptCount val="5"/>
                <c:pt idx="0">
                  <c:v>C1801</c:v>
                </c:pt>
                <c:pt idx="1">
                  <c:v>C1802</c:v>
                </c:pt>
                <c:pt idx="2">
                  <c:v>C1803</c:v>
                </c:pt>
                <c:pt idx="3">
                  <c:v>C1804</c:v>
                </c:pt>
                <c:pt idx="4">
                  <c:v>C1805</c:v>
                </c:pt>
              </c:strCache>
            </c:strRef>
          </c:cat>
          <c:val>
            <c:numRef>
              <c:f>차트작업!$E$4:$E$8</c:f>
              <c:numCache>
                <c:formatCode>General</c:formatCode>
                <c:ptCount val="5"/>
                <c:pt idx="0">
                  <c:v>55</c:v>
                </c:pt>
                <c:pt idx="1">
                  <c:v>80</c:v>
                </c:pt>
                <c:pt idx="2">
                  <c:v>75</c:v>
                </c:pt>
                <c:pt idx="3">
                  <c:v>65</c:v>
                </c:pt>
                <c:pt idx="4">
                  <c:v>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869504"/>
        <c:axId val="62871040"/>
      </c:lineChart>
      <c:catAx>
        <c:axId val="62869504"/>
        <c:scaling>
          <c:orientation val="minMax"/>
        </c:scaling>
        <c:delete val="0"/>
        <c:axPos val="t"/>
        <c:majorTickMark val="out"/>
        <c:minorTickMark val="none"/>
        <c:tickLblPos val="nextTo"/>
        <c:crossAx val="62871040"/>
        <c:crosses val="autoZero"/>
        <c:auto val="1"/>
        <c:lblAlgn val="ctr"/>
        <c:lblOffset val="100"/>
        <c:noMultiLvlLbl val="0"/>
      </c:catAx>
      <c:valAx>
        <c:axId val="62871040"/>
        <c:scaling>
          <c:orientation val="maxMin"/>
          <c:min val="30"/>
        </c:scaling>
        <c:delete val="0"/>
        <c:axPos val="l"/>
        <c:majorGridlines/>
        <c:title>
          <c:tx>
            <c:rich>
              <a:bodyPr rot="0" vert="wordArtVertRtl"/>
              <a:lstStyle/>
              <a:p>
                <a:pPr>
                  <a:defRPr/>
                </a:pPr>
                <a:r>
                  <a:rPr lang="ko-KR" altLang="en-US"/>
                  <a:t>점수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6286950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</xdr:row>
          <xdr:rowOff>0</xdr:rowOff>
        </xdr:from>
        <xdr:to>
          <xdr:col>7</xdr:col>
          <xdr:colOff>0</xdr:colOff>
          <xdr:row>4</xdr:row>
          <xdr:rowOff>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총점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0</xdr:colOff>
      <xdr:row>5</xdr:row>
      <xdr:rowOff>0</xdr:rowOff>
    </xdr:from>
    <xdr:to>
      <xdr:col>7</xdr:col>
      <xdr:colOff>0</xdr:colOff>
      <xdr:row>7</xdr:row>
      <xdr:rowOff>0</xdr:rowOff>
    </xdr:to>
    <xdr:sp macro="[0]!채우기" textlink="">
      <xdr:nvSpPr>
        <xdr:cNvPr id="2" name="빗면 1"/>
        <xdr:cNvSpPr/>
      </xdr:nvSpPr>
      <xdr:spPr>
        <a:xfrm>
          <a:off x="3781425" y="1095375"/>
          <a:ext cx="809625" cy="4191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채우기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7</xdr:col>
      <xdr:colOff>0</xdr:colOff>
      <xdr:row>31</xdr:row>
      <xdr:rowOff>0</xdr:rowOff>
    </xdr:to>
    <xdr:graphicFrame macro="">
      <xdr:nvGraphicFramePr>
        <xdr:cNvPr id="11" name="차트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/>
  </sheetViews>
  <sheetFormatPr defaultRowHeight="16.5" x14ac:dyDescent="0.3"/>
  <cols>
    <col min="1" max="1" width="10.25" style="12" bestFit="1" customWidth="1"/>
    <col min="2" max="2" width="24.125" style="12" bestFit="1" customWidth="1"/>
    <col min="3" max="16384" width="9" style="12"/>
  </cols>
  <sheetData>
    <row r="1" spans="1:6" x14ac:dyDescent="0.3">
      <c r="A1" s="12" t="s">
        <v>120</v>
      </c>
    </row>
    <row r="3" spans="1:6" x14ac:dyDescent="0.3">
      <c r="A3" s="12" t="s">
        <v>119</v>
      </c>
      <c r="B3" s="12" t="s">
        <v>118</v>
      </c>
      <c r="C3" s="12" t="s">
        <v>117</v>
      </c>
      <c r="D3" s="12" t="s">
        <v>116</v>
      </c>
      <c r="E3" s="12" t="s">
        <v>115</v>
      </c>
      <c r="F3" s="12" t="s">
        <v>114</v>
      </c>
    </row>
    <row r="4" spans="1:6" x14ac:dyDescent="0.3">
      <c r="A4" s="12" t="s">
        <v>113</v>
      </c>
      <c r="B4" s="12" t="s">
        <v>112</v>
      </c>
      <c r="C4" s="12" t="s">
        <v>99</v>
      </c>
      <c r="D4" s="12">
        <v>30</v>
      </c>
      <c r="E4" s="12" t="s">
        <v>107</v>
      </c>
      <c r="F4" s="12">
        <v>120000</v>
      </c>
    </row>
    <row r="5" spans="1:6" x14ac:dyDescent="0.3">
      <c r="A5" s="12" t="s">
        <v>111</v>
      </c>
      <c r="B5" s="12" t="s">
        <v>110</v>
      </c>
      <c r="C5" s="12" t="s">
        <v>95</v>
      </c>
      <c r="D5" s="12">
        <v>25</v>
      </c>
      <c r="E5" s="12" t="s">
        <v>87</v>
      </c>
      <c r="F5" s="12">
        <v>80000</v>
      </c>
    </row>
    <row r="6" spans="1:6" x14ac:dyDescent="0.3">
      <c r="A6" s="12" t="s">
        <v>109</v>
      </c>
      <c r="B6" s="12" t="s">
        <v>108</v>
      </c>
      <c r="C6" s="12" t="s">
        <v>91</v>
      </c>
      <c r="D6" s="12">
        <v>30</v>
      </c>
      <c r="E6" s="12" t="s">
        <v>107</v>
      </c>
      <c r="F6" s="12">
        <v>100000</v>
      </c>
    </row>
    <row r="7" spans="1:6" x14ac:dyDescent="0.3">
      <c r="A7" s="12" t="s">
        <v>106</v>
      </c>
      <c r="B7" s="12" t="s">
        <v>105</v>
      </c>
      <c r="C7" s="12" t="s">
        <v>88</v>
      </c>
      <c r="D7" s="12">
        <v>35</v>
      </c>
      <c r="E7" s="12" t="s">
        <v>104</v>
      </c>
      <c r="F7" s="12">
        <v>100000</v>
      </c>
    </row>
    <row r="8" spans="1:6" x14ac:dyDescent="0.3">
      <c r="A8" s="12" t="s">
        <v>103</v>
      </c>
      <c r="B8" s="12" t="s">
        <v>102</v>
      </c>
      <c r="C8" s="12" t="s">
        <v>99</v>
      </c>
      <c r="D8" s="12">
        <v>20</v>
      </c>
      <c r="E8" s="12" t="s">
        <v>98</v>
      </c>
      <c r="F8" s="12">
        <v>120000</v>
      </c>
    </row>
    <row r="9" spans="1:6" x14ac:dyDescent="0.3">
      <c r="A9" s="12" t="s">
        <v>101</v>
      </c>
      <c r="B9" s="12" t="s">
        <v>100</v>
      </c>
      <c r="C9" s="12" t="s">
        <v>99</v>
      </c>
      <c r="D9" s="12">
        <v>25</v>
      </c>
      <c r="E9" s="12" t="s">
        <v>98</v>
      </c>
      <c r="F9" s="12">
        <v>150000</v>
      </c>
    </row>
    <row r="10" spans="1:6" x14ac:dyDescent="0.3">
      <c r="A10" s="12" t="s">
        <v>97</v>
      </c>
      <c r="B10" s="12" t="s">
        <v>96</v>
      </c>
      <c r="C10" s="12" t="s">
        <v>95</v>
      </c>
      <c r="D10" s="12">
        <v>30</v>
      </c>
      <c r="E10" s="12" t="s">
        <v>94</v>
      </c>
      <c r="F10" s="12">
        <v>100000</v>
      </c>
    </row>
    <row r="11" spans="1:6" x14ac:dyDescent="0.3">
      <c r="A11" s="12" t="s">
        <v>93</v>
      </c>
      <c r="B11" s="12" t="s">
        <v>92</v>
      </c>
      <c r="C11" s="12" t="s">
        <v>91</v>
      </c>
      <c r="D11" s="12">
        <v>30</v>
      </c>
      <c r="E11" s="12" t="s">
        <v>87</v>
      </c>
      <c r="F11" s="12">
        <v>100000</v>
      </c>
    </row>
    <row r="12" spans="1:6" x14ac:dyDescent="0.3">
      <c r="A12" s="12" t="s">
        <v>90</v>
      </c>
      <c r="B12" s="12" t="s">
        <v>89</v>
      </c>
      <c r="C12" s="12" t="s">
        <v>88</v>
      </c>
      <c r="D12" s="12">
        <v>25</v>
      </c>
      <c r="E12" s="12" t="s">
        <v>87</v>
      </c>
      <c r="F12" s="12">
        <v>120000</v>
      </c>
    </row>
    <row r="13" spans="1:6" x14ac:dyDescent="0.3">
      <c r="A13" s="12" t="s">
        <v>121</v>
      </c>
      <c r="B13" s="12" t="s">
        <v>124</v>
      </c>
      <c r="C13" s="12" t="s">
        <v>122</v>
      </c>
      <c r="D13" s="12">
        <v>20</v>
      </c>
      <c r="E13" s="12" t="s">
        <v>123</v>
      </c>
      <c r="F13" s="12">
        <v>120000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sqref="A1:G1"/>
    </sheetView>
  </sheetViews>
  <sheetFormatPr defaultRowHeight="16.5" x14ac:dyDescent="0.3"/>
  <cols>
    <col min="1" max="1" width="17.25" bestFit="1" customWidth="1"/>
    <col min="2" max="2" width="13" bestFit="1" customWidth="1"/>
    <col min="3" max="3" width="9.75" bestFit="1" customWidth="1"/>
  </cols>
  <sheetData>
    <row r="1" spans="1:7" ht="30" customHeight="1" x14ac:dyDescent="0.3">
      <c r="A1" s="33" t="s">
        <v>125</v>
      </c>
      <c r="B1" s="34"/>
      <c r="C1" s="34"/>
      <c r="D1" s="34"/>
      <c r="E1" s="34"/>
      <c r="F1" s="34"/>
      <c r="G1" s="34"/>
    </row>
    <row r="2" spans="1:7" ht="17.25" thickBot="1" x14ac:dyDescent="0.35"/>
    <row r="3" spans="1:7" x14ac:dyDescent="0.3">
      <c r="A3" s="26" t="s">
        <v>126</v>
      </c>
      <c r="B3" s="27" t="s">
        <v>127</v>
      </c>
      <c r="C3" s="27" t="s">
        <v>129</v>
      </c>
      <c r="D3" s="27" t="s">
        <v>128</v>
      </c>
      <c r="E3" s="27" t="s">
        <v>130</v>
      </c>
      <c r="F3" s="27" t="s">
        <v>132</v>
      </c>
      <c r="G3" s="28" t="s">
        <v>131</v>
      </c>
    </row>
    <row r="4" spans="1:7" x14ac:dyDescent="0.3">
      <c r="A4" s="21" t="s">
        <v>139</v>
      </c>
      <c r="B4" s="35" t="s">
        <v>133</v>
      </c>
      <c r="C4" s="7" t="s">
        <v>143</v>
      </c>
      <c r="D4" s="7" t="s">
        <v>146</v>
      </c>
      <c r="E4" s="7">
        <v>12000</v>
      </c>
      <c r="F4" s="7">
        <v>300</v>
      </c>
      <c r="G4" s="22">
        <v>246</v>
      </c>
    </row>
    <row r="5" spans="1:7" x14ac:dyDescent="0.3">
      <c r="A5" s="21" t="s">
        <v>134</v>
      </c>
      <c r="B5" s="35"/>
      <c r="C5" s="7" t="s">
        <v>142</v>
      </c>
      <c r="D5" s="7" t="s">
        <v>147</v>
      </c>
      <c r="E5" s="7">
        <v>18000</v>
      </c>
      <c r="F5" s="7">
        <v>400</v>
      </c>
      <c r="G5" s="22">
        <v>333</v>
      </c>
    </row>
    <row r="6" spans="1:7" x14ac:dyDescent="0.3">
      <c r="A6" s="21" t="s">
        <v>135</v>
      </c>
      <c r="B6" s="35" t="s">
        <v>151</v>
      </c>
      <c r="C6" s="7" t="s">
        <v>144</v>
      </c>
      <c r="D6" s="7" t="s">
        <v>146</v>
      </c>
      <c r="E6" s="7">
        <v>13500</v>
      </c>
      <c r="F6" s="7">
        <v>300</v>
      </c>
      <c r="G6" s="22">
        <v>247</v>
      </c>
    </row>
    <row r="7" spans="1:7" x14ac:dyDescent="0.3">
      <c r="A7" s="21" t="s">
        <v>157</v>
      </c>
      <c r="B7" s="35"/>
      <c r="C7" s="7" t="s">
        <v>156</v>
      </c>
      <c r="D7" s="7" t="s">
        <v>148</v>
      </c>
      <c r="E7" s="7">
        <v>15000</v>
      </c>
      <c r="F7" s="7">
        <v>500</v>
      </c>
      <c r="G7" s="22">
        <v>446</v>
      </c>
    </row>
    <row r="8" spans="1:7" x14ac:dyDescent="0.3">
      <c r="A8" s="21" t="s">
        <v>136</v>
      </c>
      <c r="B8" s="35" t="s">
        <v>152</v>
      </c>
      <c r="C8" s="7" t="s">
        <v>143</v>
      </c>
      <c r="D8" s="7" t="s">
        <v>148</v>
      </c>
      <c r="E8" s="7">
        <v>12500</v>
      </c>
      <c r="F8" s="7">
        <v>350</v>
      </c>
      <c r="G8" s="22">
        <v>315</v>
      </c>
    </row>
    <row r="9" spans="1:7" x14ac:dyDescent="0.3">
      <c r="A9" s="21" t="s">
        <v>137</v>
      </c>
      <c r="B9" s="35"/>
      <c r="C9" s="7" t="s">
        <v>144</v>
      </c>
      <c r="D9" s="7" t="s">
        <v>147</v>
      </c>
      <c r="E9" s="7">
        <v>13000</v>
      </c>
      <c r="F9" s="7">
        <v>400</v>
      </c>
      <c r="G9" s="22">
        <v>386</v>
      </c>
    </row>
    <row r="10" spans="1:7" x14ac:dyDescent="0.3">
      <c r="A10" s="21" t="s">
        <v>159</v>
      </c>
      <c r="B10" s="35" t="s">
        <v>154</v>
      </c>
      <c r="C10" s="7" t="s">
        <v>158</v>
      </c>
      <c r="D10" s="7" t="s">
        <v>147</v>
      </c>
      <c r="E10" s="7">
        <v>14500</v>
      </c>
      <c r="F10" s="7">
        <v>300</v>
      </c>
      <c r="G10" s="22">
        <v>255</v>
      </c>
    </row>
    <row r="11" spans="1:7" x14ac:dyDescent="0.3">
      <c r="A11" s="21" t="s">
        <v>160</v>
      </c>
      <c r="B11" s="35"/>
      <c r="C11" s="7" t="s">
        <v>143</v>
      </c>
      <c r="D11" s="7" t="s">
        <v>150</v>
      </c>
      <c r="E11" s="7">
        <v>20000</v>
      </c>
      <c r="F11" s="7">
        <v>500</v>
      </c>
      <c r="G11" s="22">
        <v>495</v>
      </c>
    </row>
    <row r="12" spans="1:7" x14ac:dyDescent="0.3">
      <c r="A12" s="21" t="s">
        <v>145</v>
      </c>
      <c r="B12" s="35" t="s">
        <v>153</v>
      </c>
      <c r="C12" s="7" t="s">
        <v>143</v>
      </c>
      <c r="D12" s="7" t="s">
        <v>147</v>
      </c>
      <c r="E12" s="7">
        <v>12000</v>
      </c>
      <c r="F12" s="7">
        <v>400</v>
      </c>
      <c r="G12" s="22">
        <v>348</v>
      </c>
    </row>
    <row r="13" spans="1:7" x14ac:dyDescent="0.3">
      <c r="A13" s="21" t="s">
        <v>138</v>
      </c>
      <c r="B13" s="35"/>
      <c r="C13" s="7" t="s">
        <v>161</v>
      </c>
      <c r="D13" s="7" t="s">
        <v>146</v>
      </c>
      <c r="E13" s="7">
        <v>13000</v>
      </c>
      <c r="F13" s="7">
        <v>300</v>
      </c>
      <c r="G13" s="22">
        <v>267</v>
      </c>
    </row>
    <row r="14" spans="1:7" x14ac:dyDescent="0.3">
      <c r="A14" s="21" t="s">
        <v>140</v>
      </c>
      <c r="B14" s="35" t="s">
        <v>155</v>
      </c>
      <c r="C14" s="7" t="s">
        <v>144</v>
      </c>
      <c r="D14" s="7" t="s">
        <v>148</v>
      </c>
      <c r="E14" s="7">
        <v>15500</v>
      </c>
      <c r="F14" s="7">
        <v>300</v>
      </c>
      <c r="G14" s="22">
        <v>288</v>
      </c>
    </row>
    <row r="15" spans="1:7" ht="17.25" thickBot="1" x14ac:dyDescent="0.35">
      <c r="A15" s="23" t="s">
        <v>141</v>
      </c>
      <c r="B15" s="36"/>
      <c r="C15" s="24" t="s">
        <v>142</v>
      </c>
      <c r="D15" s="24" t="s">
        <v>149</v>
      </c>
      <c r="E15" s="24">
        <v>17500</v>
      </c>
      <c r="F15" s="24">
        <v>250</v>
      </c>
      <c r="G15" s="25">
        <v>229</v>
      </c>
    </row>
  </sheetData>
  <mergeCells count="7">
    <mergeCell ref="A1:G1"/>
    <mergeCell ref="B14:B15"/>
    <mergeCell ref="B12:B13"/>
    <mergeCell ref="B10:B11"/>
    <mergeCell ref="B8:B9"/>
    <mergeCell ref="B6:B7"/>
    <mergeCell ref="B4:B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sqref="A1:G1"/>
    </sheetView>
  </sheetViews>
  <sheetFormatPr defaultRowHeight="16.5" x14ac:dyDescent="0.3"/>
  <cols>
    <col min="1" max="1" width="11.125" bestFit="1" customWidth="1"/>
    <col min="2" max="2" width="15.125" bestFit="1" customWidth="1"/>
    <col min="7" max="7" width="13" bestFit="1" customWidth="1"/>
  </cols>
  <sheetData>
    <row r="1" spans="1:7" ht="20.25" x14ac:dyDescent="0.3">
      <c r="A1" s="37" t="s">
        <v>162</v>
      </c>
      <c r="B1" s="37"/>
      <c r="C1" s="37"/>
      <c r="D1" s="37"/>
      <c r="E1" s="37"/>
      <c r="F1" s="37"/>
      <c r="G1" s="37"/>
    </row>
    <row r="3" spans="1:7" x14ac:dyDescent="0.3">
      <c r="A3" s="7" t="s">
        <v>167</v>
      </c>
      <c r="B3" s="7" t="s">
        <v>68</v>
      </c>
      <c r="C3" s="7" t="s">
        <v>163</v>
      </c>
      <c r="D3" s="7" t="s">
        <v>164</v>
      </c>
      <c r="E3" s="7" t="s">
        <v>165</v>
      </c>
      <c r="F3" s="7" t="s">
        <v>166</v>
      </c>
      <c r="G3" s="7" t="s">
        <v>185</v>
      </c>
    </row>
    <row r="4" spans="1:7" x14ac:dyDescent="0.3">
      <c r="A4" s="13">
        <v>43103</v>
      </c>
      <c r="B4" s="7" t="s">
        <v>168</v>
      </c>
      <c r="C4" s="7" t="s">
        <v>181</v>
      </c>
      <c r="D4" s="11">
        <v>1500</v>
      </c>
      <c r="E4" s="11">
        <v>1159</v>
      </c>
      <c r="F4" s="11">
        <v>55000</v>
      </c>
      <c r="G4" s="11">
        <v>63745000</v>
      </c>
    </row>
    <row r="5" spans="1:7" x14ac:dyDescent="0.3">
      <c r="A5" s="13">
        <v>43105</v>
      </c>
      <c r="B5" s="7" t="s">
        <v>169</v>
      </c>
      <c r="C5" s="7" t="s">
        <v>182</v>
      </c>
      <c r="D5" s="11">
        <v>2000</v>
      </c>
      <c r="E5" s="11">
        <v>1678</v>
      </c>
      <c r="F5" s="11">
        <v>50000</v>
      </c>
      <c r="G5" s="11">
        <v>83900000</v>
      </c>
    </row>
    <row r="6" spans="1:7" x14ac:dyDescent="0.3">
      <c r="A6" s="13">
        <v>43108</v>
      </c>
      <c r="B6" s="7" t="s">
        <v>170</v>
      </c>
      <c r="C6" s="7" t="s">
        <v>183</v>
      </c>
      <c r="D6" s="11">
        <v>2000</v>
      </c>
      <c r="E6" s="11">
        <v>1888</v>
      </c>
      <c r="F6" s="11">
        <v>54000</v>
      </c>
      <c r="G6" s="11">
        <v>101952000</v>
      </c>
    </row>
    <row r="7" spans="1:7" x14ac:dyDescent="0.3">
      <c r="A7" s="13">
        <v>43108</v>
      </c>
      <c r="B7" s="7" t="s">
        <v>171</v>
      </c>
      <c r="C7" s="7" t="s">
        <v>183</v>
      </c>
      <c r="D7" s="11">
        <v>1800</v>
      </c>
      <c r="E7" s="11">
        <v>1547</v>
      </c>
      <c r="F7" s="11">
        <v>38000</v>
      </c>
      <c r="G7" s="11">
        <v>58786000</v>
      </c>
    </row>
    <row r="8" spans="1:7" x14ac:dyDescent="0.3">
      <c r="A8" s="13">
        <v>43103</v>
      </c>
      <c r="B8" s="7" t="s">
        <v>172</v>
      </c>
      <c r="C8" s="7" t="s">
        <v>181</v>
      </c>
      <c r="D8" s="11">
        <v>1600</v>
      </c>
      <c r="E8" s="11">
        <v>1454</v>
      </c>
      <c r="F8" s="11">
        <v>65000</v>
      </c>
      <c r="G8" s="11">
        <v>94510000</v>
      </c>
    </row>
    <row r="9" spans="1:7" x14ac:dyDescent="0.3">
      <c r="A9" s="13">
        <v>43109</v>
      </c>
      <c r="B9" s="7" t="s">
        <v>173</v>
      </c>
      <c r="C9" s="7" t="s">
        <v>184</v>
      </c>
      <c r="D9" s="11">
        <v>2200</v>
      </c>
      <c r="E9" s="11">
        <v>2041</v>
      </c>
      <c r="F9" s="11">
        <v>40000</v>
      </c>
      <c r="G9" s="11">
        <v>81640000</v>
      </c>
    </row>
    <row r="10" spans="1:7" x14ac:dyDescent="0.3">
      <c r="A10" s="13">
        <v>43108</v>
      </c>
      <c r="B10" s="7" t="s">
        <v>174</v>
      </c>
      <c r="C10" s="7" t="s">
        <v>183</v>
      </c>
      <c r="D10" s="11">
        <v>2000</v>
      </c>
      <c r="E10" s="11">
        <v>1957</v>
      </c>
      <c r="F10" s="11">
        <v>52000</v>
      </c>
      <c r="G10" s="11">
        <v>101764000</v>
      </c>
    </row>
    <row r="11" spans="1:7" x14ac:dyDescent="0.3">
      <c r="A11" s="13">
        <v>43105</v>
      </c>
      <c r="B11" s="7" t="s">
        <v>175</v>
      </c>
      <c r="C11" s="7" t="s">
        <v>182</v>
      </c>
      <c r="D11" s="11">
        <v>1800</v>
      </c>
      <c r="E11" s="11">
        <v>1635</v>
      </c>
      <c r="F11" s="11">
        <v>44000</v>
      </c>
      <c r="G11" s="11">
        <v>71940000</v>
      </c>
    </row>
    <row r="12" spans="1:7" x14ac:dyDescent="0.3">
      <c r="A12" s="13">
        <v>43105</v>
      </c>
      <c r="B12" s="7" t="s">
        <v>176</v>
      </c>
      <c r="C12" s="7" t="s">
        <v>182</v>
      </c>
      <c r="D12" s="11">
        <v>1500</v>
      </c>
      <c r="E12" s="11">
        <v>1337</v>
      </c>
      <c r="F12" s="11">
        <v>45000</v>
      </c>
      <c r="G12" s="11">
        <v>60165000</v>
      </c>
    </row>
    <row r="13" spans="1:7" x14ac:dyDescent="0.3">
      <c r="A13" s="13">
        <v>43103</v>
      </c>
      <c r="B13" s="7" t="s">
        <v>177</v>
      </c>
      <c r="C13" s="7" t="s">
        <v>181</v>
      </c>
      <c r="D13" s="11">
        <v>1500</v>
      </c>
      <c r="E13" s="11">
        <v>1254</v>
      </c>
      <c r="F13" s="11">
        <v>50000</v>
      </c>
      <c r="G13" s="11">
        <v>62700000</v>
      </c>
    </row>
    <row r="14" spans="1:7" x14ac:dyDescent="0.3">
      <c r="A14" s="13">
        <v>43109</v>
      </c>
      <c r="B14" s="7" t="s">
        <v>178</v>
      </c>
      <c r="C14" s="7" t="s">
        <v>184</v>
      </c>
      <c r="D14" s="11">
        <v>1600</v>
      </c>
      <c r="E14" s="11">
        <v>1500</v>
      </c>
      <c r="F14" s="11">
        <v>62000</v>
      </c>
      <c r="G14" s="11">
        <v>93000000</v>
      </c>
    </row>
    <row r="15" spans="1:7" x14ac:dyDescent="0.3">
      <c r="A15" s="13">
        <v>43105</v>
      </c>
      <c r="B15" s="7" t="s">
        <v>179</v>
      </c>
      <c r="C15" s="7" t="s">
        <v>182</v>
      </c>
      <c r="D15" s="11">
        <v>2000</v>
      </c>
      <c r="E15" s="11">
        <v>1988</v>
      </c>
      <c r="F15" s="11">
        <v>48000</v>
      </c>
      <c r="G15" s="11">
        <v>95424000</v>
      </c>
    </row>
    <row r="16" spans="1:7" x14ac:dyDescent="0.3">
      <c r="A16" s="13">
        <v>43103</v>
      </c>
      <c r="B16" s="7" t="s">
        <v>180</v>
      </c>
      <c r="C16" s="7" t="s">
        <v>181</v>
      </c>
      <c r="D16" s="11">
        <v>1800</v>
      </c>
      <c r="E16" s="11">
        <v>1644</v>
      </c>
      <c r="F16" s="11">
        <v>45000</v>
      </c>
      <c r="G16" s="11">
        <v>73980000</v>
      </c>
    </row>
    <row r="19" spans="1:7" x14ac:dyDescent="0.3">
      <c r="A19" t="s">
        <v>280</v>
      </c>
      <c r="B19" s="30" t="s">
        <v>282</v>
      </c>
    </row>
    <row r="20" spans="1:7" x14ac:dyDescent="0.3">
      <c r="A20" t="s">
        <v>281</v>
      </c>
      <c r="B20" s="30" t="s">
        <v>283</v>
      </c>
    </row>
    <row r="23" spans="1:7" x14ac:dyDescent="0.3">
      <c r="A23" s="20" t="s">
        <v>167</v>
      </c>
      <c r="B23" s="20" t="s">
        <v>55</v>
      </c>
      <c r="C23" s="20" t="s">
        <v>163</v>
      </c>
      <c r="D23" s="20" t="s">
        <v>164</v>
      </c>
      <c r="E23" s="20" t="s">
        <v>56</v>
      </c>
      <c r="F23" s="20" t="s">
        <v>73</v>
      </c>
      <c r="G23" s="20" t="s">
        <v>75</v>
      </c>
    </row>
    <row r="24" spans="1:7" x14ac:dyDescent="0.3">
      <c r="A24" s="13">
        <v>43108</v>
      </c>
      <c r="B24" s="20" t="s">
        <v>170</v>
      </c>
      <c r="C24" s="20" t="s">
        <v>183</v>
      </c>
      <c r="D24" s="11">
        <v>2000</v>
      </c>
      <c r="E24" s="11">
        <v>1888</v>
      </c>
      <c r="F24" s="11">
        <v>54000</v>
      </c>
      <c r="G24" s="11">
        <v>101952000</v>
      </c>
    </row>
    <row r="25" spans="1:7" x14ac:dyDescent="0.3">
      <c r="A25" s="13">
        <v>43108</v>
      </c>
      <c r="B25" s="20" t="s">
        <v>174</v>
      </c>
      <c r="C25" s="20" t="s">
        <v>183</v>
      </c>
      <c r="D25" s="11">
        <v>2000</v>
      </c>
      <c r="E25" s="11">
        <v>1957</v>
      </c>
      <c r="F25" s="11">
        <v>52000</v>
      </c>
      <c r="G25" s="11">
        <v>101764000</v>
      </c>
    </row>
    <row r="26" spans="1:7" x14ac:dyDescent="0.3">
      <c r="A26" s="13">
        <v>43105</v>
      </c>
      <c r="B26" s="20" t="s">
        <v>179</v>
      </c>
      <c r="C26" s="20" t="s">
        <v>182</v>
      </c>
      <c r="D26" s="11">
        <v>2000</v>
      </c>
      <c r="E26" s="11">
        <v>1988</v>
      </c>
      <c r="F26" s="11">
        <v>48000</v>
      </c>
      <c r="G26" s="11">
        <v>95424000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workbookViewId="0"/>
  </sheetViews>
  <sheetFormatPr defaultRowHeight="16.5" x14ac:dyDescent="0.3"/>
  <cols>
    <col min="4" max="4" width="11.875" bestFit="1" customWidth="1"/>
  </cols>
  <sheetData>
    <row r="1" spans="1:11" x14ac:dyDescent="0.3">
      <c r="A1" s="1" t="s">
        <v>284</v>
      </c>
      <c r="B1" s="2" t="s">
        <v>35</v>
      </c>
      <c r="G1" s="1" t="s">
        <v>19</v>
      </c>
      <c r="H1" s="2" t="s">
        <v>65</v>
      </c>
    </row>
    <row r="2" spans="1:11" x14ac:dyDescent="0.3">
      <c r="A2" s="3" t="s">
        <v>36</v>
      </c>
      <c r="B2" s="5" t="s">
        <v>37</v>
      </c>
      <c r="C2" s="5" t="s">
        <v>38</v>
      </c>
      <c r="D2" s="5" t="s">
        <v>39</v>
      </c>
      <c r="E2" s="5" t="s">
        <v>40</v>
      </c>
      <c r="G2" s="5" t="s">
        <v>1</v>
      </c>
      <c r="H2" s="5" t="s">
        <v>20</v>
      </c>
      <c r="I2" s="5" t="s">
        <v>22</v>
      </c>
      <c r="J2" s="4" t="s">
        <v>21</v>
      </c>
    </row>
    <row r="3" spans="1:11" x14ac:dyDescent="0.3">
      <c r="A3" s="3" t="s">
        <v>42</v>
      </c>
      <c r="B3" s="3">
        <v>88</v>
      </c>
      <c r="C3" s="3">
        <v>81</v>
      </c>
      <c r="D3" s="3">
        <v>84</v>
      </c>
      <c r="E3" s="3">
        <v>253</v>
      </c>
      <c r="G3" s="3" t="s">
        <v>26</v>
      </c>
      <c r="H3" s="3" t="s">
        <v>23</v>
      </c>
      <c r="I3" s="3">
        <v>84</v>
      </c>
      <c r="J3" s="3" t="str">
        <f>IFERROR(CHOOSE(RANK(I3,$I$3:$I$13),"수석","차석"),"")</f>
        <v/>
      </c>
    </row>
    <row r="4" spans="1:11" x14ac:dyDescent="0.3">
      <c r="A4" s="3" t="s">
        <v>46</v>
      </c>
      <c r="B4" s="3">
        <v>76</v>
      </c>
      <c r="C4" s="3">
        <v>88</v>
      </c>
      <c r="D4" s="3">
        <v>81</v>
      </c>
      <c r="E4" s="3">
        <v>245</v>
      </c>
      <c r="G4" s="3" t="s">
        <v>32</v>
      </c>
      <c r="H4" s="3" t="s">
        <v>29</v>
      </c>
      <c r="I4" s="3">
        <v>95</v>
      </c>
      <c r="J4" s="29" t="str">
        <f t="shared" ref="J4:J13" si="0">IFERROR(CHOOSE(RANK(I4,$I$3:$I$13),"수석","차석"),"")</f>
        <v>차석</v>
      </c>
    </row>
    <row r="5" spans="1:11" x14ac:dyDescent="0.3">
      <c r="A5" s="3" t="s">
        <v>47</v>
      </c>
      <c r="B5" s="3">
        <v>94</v>
      </c>
      <c r="C5" s="3">
        <v>76</v>
      </c>
      <c r="D5" s="3">
        <v>92</v>
      </c>
      <c r="E5" s="3">
        <v>262</v>
      </c>
      <c r="G5" s="3" t="s">
        <v>33</v>
      </c>
      <c r="H5" s="3" t="s">
        <v>29</v>
      </c>
      <c r="I5" s="3">
        <v>88</v>
      </c>
      <c r="J5" s="29" t="str">
        <f t="shared" si="0"/>
        <v/>
      </c>
    </row>
    <row r="6" spans="1:11" x14ac:dyDescent="0.3">
      <c r="A6" s="3" t="s">
        <v>43</v>
      </c>
      <c r="B6" s="3">
        <v>86</v>
      </c>
      <c r="C6" s="3">
        <v>92</v>
      </c>
      <c r="D6" s="3">
        <v>99</v>
      </c>
      <c r="E6" s="3">
        <v>277</v>
      </c>
      <c r="G6" s="3" t="s">
        <v>28</v>
      </c>
      <c r="H6" s="3" t="s">
        <v>23</v>
      </c>
      <c r="I6" s="3">
        <v>94</v>
      </c>
      <c r="J6" s="29" t="str">
        <f t="shared" si="0"/>
        <v/>
      </c>
    </row>
    <row r="7" spans="1:11" x14ac:dyDescent="0.3">
      <c r="A7" s="3" t="s">
        <v>48</v>
      </c>
      <c r="B7" s="3">
        <v>95</v>
      </c>
      <c r="C7" s="3">
        <v>76</v>
      </c>
      <c r="D7" s="3">
        <v>78</v>
      </c>
      <c r="E7" s="3">
        <v>249</v>
      </c>
      <c r="G7" s="3" t="s">
        <v>34</v>
      </c>
      <c r="H7" s="3" t="s">
        <v>29</v>
      </c>
      <c r="I7" s="3">
        <v>75</v>
      </c>
      <c r="J7" s="29" t="str">
        <f t="shared" si="0"/>
        <v/>
      </c>
    </row>
    <row r="8" spans="1:11" x14ac:dyDescent="0.3">
      <c r="A8" s="3" t="s">
        <v>49</v>
      </c>
      <c r="B8" s="3">
        <v>84</v>
      </c>
      <c r="C8" s="3">
        <v>84</v>
      </c>
      <c r="D8" s="3">
        <v>82</v>
      </c>
      <c r="E8" s="3">
        <v>250</v>
      </c>
      <c r="G8" s="3" t="s">
        <v>27</v>
      </c>
      <c r="H8" s="3" t="s">
        <v>23</v>
      </c>
      <c r="I8" s="3">
        <v>99</v>
      </c>
      <c r="J8" s="29" t="str">
        <f t="shared" si="0"/>
        <v>수석</v>
      </c>
    </row>
    <row r="9" spans="1:11" x14ac:dyDescent="0.3">
      <c r="A9" s="3" t="s">
        <v>44</v>
      </c>
      <c r="B9" s="3">
        <v>76</v>
      </c>
      <c r="C9" s="3">
        <v>92</v>
      </c>
      <c r="D9" s="3">
        <v>93</v>
      </c>
      <c r="E9" s="3">
        <v>261</v>
      </c>
      <c r="G9" s="3" t="s">
        <v>30</v>
      </c>
      <c r="H9" s="3" t="s">
        <v>29</v>
      </c>
      <c r="I9" s="3">
        <v>84</v>
      </c>
      <c r="J9" s="29" t="str">
        <f t="shared" si="0"/>
        <v/>
      </c>
    </row>
    <row r="10" spans="1:11" x14ac:dyDescent="0.3">
      <c r="A10" s="3" t="s">
        <v>9</v>
      </c>
      <c r="B10" s="3">
        <v>85</v>
      </c>
      <c r="C10" s="3">
        <v>97</v>
      </c>
      <c r="D10" s="3">
        <v>87</v>
      </c>
      <c r="E10" s="3">
        <v>269</v>
      </c>
      <c r="G10" s="3" t="s">
        <v>31</v>
      </c>
      <c r="H10" s="3" t="s">
        <v>29</v>
      </c>
      <c r="I10" s="3">
        <v>92</v>
      </c>
      <c r="J10" s="29" t="str">
        <f t="shared" si="0"/>
        <v/>
      </c>
    </row>
    <row r="11" spans="1:11" x14ac:dyDescent="0.3">
      <c r="A11" s="3" t="s">
        <v>41</v>
      </c>
      <c r="B11" s="3">
        <v>92</v>
      </c>
      <c r="C11" s="3">
        <v>85</v>
      </c>
      <c r="D11" s="3">
        <v>82</v>
      </c>
      <c r="E11" s="3">
        <v>259</v>
      </c>
      <c r="G11" s="3" t="s">
        <v>24</v>
      </c>
      <c r="H11" s="3" t="s">
        <v>23</v>
      </c>
      <c r="I11" s="3">
        <v>91</v>
      </c>
      <c r="J11" s="29" t="str">
        <f t="shared" si="0"/>
        <v/>
      </c>
    </row>
    <row r="12" spans="1:11" x14ac:dyDescent="0.3">
      <c r="A12" s="3" t="s">
        <v>45</v>
      </c>
      <c r="B12" s="3">
        <v>73</v>
      </c>
      <c r="C12" s="3">
        <v>67</v>
      </c>
      <c r="D12" s="3">
        <v>94</v>
      </c>
      <c r="E12" s="3">
        <v>234</v>
      </c>
      <c r="G12" s="3" t="s">
        <v>25</v>
      </c>
      <c r="H12" s="3" t="s">
        <v>23</v>
      </c>
      <c r="I12" s="3">
        <v>87</v>
      </c>
      <c r="J12" s="29" t="str">
        <f t="shared" si="0"/>
        <v/>
      </c>
    </row>
    <row r="13" spans="1:11" x14ac:dyDescent="0.3">
      <c r="A13" s="38" t="s">
        <v>50</v>
      </c>
      <c r="B13" s="38"/>
      <c r="C13" s="38"/>
      <c r="D13" s="38"/>
      <c r="E13" s="3">
        <f>COUNTIF(E3:E12,"&gt;"&amp;AVERAGE(E3:E12))</f>
        <v>5</v>
      </c>
      <c r="G13" s="3" t="s">
        <v>57</v>
      </c>
      <c r="H13" s="3" t="s">
        <v>29</v>
      </c>
      <c r="I13" s="3">
        <v>80</v>
      </c>
      <c r="J13" s="29" t="str">
        <f t="shared" si="0"/>
        <v/>
      </c>
    </row>
    <row r="15" spans="1:11" x14ac:dyDescent="0.3">
      <c r="A15" s="1" t="s">
        <v>51</v>
      </c>
      <c r="B15" s="2" t="s">
        <v>53</v>
      </c>
      <c r="G15" s="1" t="s">
        <v>52</v>
      </c>
      <c r="H15" s="2" t="s">
        <v>18</v>
      </c>
      <c r="I15" s="2"/>
    </row>
    <row r="16" spans="1:11" x14ac:dyDescent="0.3">
      <c r="A16" s="3" t="s">
        <v>54</v>
      </c>
      <c r="B16" s="3" t="s">
        <v>55</v>
      </c>
      <c r="C16" s="3" t="s">
        <v>56</v>
      </c>
      <c r="G16" s="3" t="s">
        <v>0</v>
      </c>
      <c r="H16" s="3" t="s">
        <v>1</v>
      </c>
      <c r="I16" s="3" t="s">
        <v>3</v>
      </c>
      <c r="J16" s="3" t="s">
        <v>66</v>
      </c>
      <c r="K16" s="4" t="s">
        <v>2</v>
      </c>
    </row>
    <row r="17" spans="1:11" x14ac:dyDescent="0.3">
      <c r="A17" s="3" t="s">
        <v>58</v>
      </c>
      <c r="B17" s="3" t="s">
        <v>62</v>
      </c>
      <c r="C17" s="3">
        <v>128</v>
      </c>
      <c r="G17" s="3">
        <v>4015023</v>
      </c>
      <c r="H17" s="3" t="s">
        <v>7</v>
      </c>
      <c r="I17" s="3" t="s">
        <v>4</v>
      </c>
      <c r="J17" s="3" t="s">
        <v>17</v>
      </c>
      <c r="K17" s="3">
        <f>2000+MID(G17,3,2)+IF(J17="교환학생",1,IF(J17="군입대",2,0))+3</f>
        <v>2020</v>
      </c>
    </row>
    <row r="18" spans="1:11" x14ac:dyDescent="0.3">
      <c r="A18" s="3" t="s">
        <v>58</v>
      </c>
      <c r="B18" s="3" t="s">
        <v>63</v>
      </c>
      <c r="C18" s="3">
        <v>112</v>
      </c>
      <c r="G18" s="3">
        <v>3014042</v>
      </c>
      <c r="H18" s="3" t="s">
        <v>8</v>
      </c>
      <c r="I18" s="3" t="s">
        <v>5</v>
      </c>
      <c r="J18" s="3"/>
      <c r="K18" s="29">
        <f t="shared" ref="K18:K25" si="1">2000+MID(G18,3,2)+IF(J18="교환학생",1,IF(J18="군입대",2,0))+3</f>
        <v>2017</v>
      </c>
    </row>
    <row r="19" spans="1:11" x14ac:dyDescent="0.3">
      <c r="A19" s="3" t="s">
        <v>58</v>
      </c>
      <c r="B19" s="3" t="s">
        <v>64</v>
      </c>
      <c r="C19" s="3">
        <v>137</v>
      </c>
      <c r="G19" s="3">
        <v>4014037</v>
      </c>
      <c r="H19" s="3" t="s">
        <v>9</v>
      </c>
      <c r="I19" s="3" t="s">
        <v>4</v>
      </c>
      <c r="J19" s="3" t="s">
        <v>16</v>
      </c>
      <c r="K19" s="29">
        <f t="shared" si="1"/>
        <v>2018</v>
      </c>
    </row>
    <row r="20" spans="1:11" x14ac:dyDescent="0.3">
      <c r="A20" s="3" t="s">
        <v>59</v>
      </c>
      <c r="B20" s="3" t="s">
        <v>62</v>
      </c>
      <c r="C20" s="3">
        <v>168</v>
      </c>
      <c r="E20" s="8" t="s">
        <v>67</v>
      </c>
      <c r="G20" s="3">
        <v>5015094</v>
      </c>
      <c r="H20" s="3" t="s">
        <v>10</v>
      </c>
      <c r="I20" s="3" t="s">
        <v>6</v>
      </c>
      <c r="J20" s="3"/>
      <c r="K20" s="29">
        <f t="shared" si="1"/>
        <v>2018</v>
      </c>
    </row>
    <row r="21" spans="1:11" x14ac:dyDescent="0.3">
      <c r="A21" s="3" t="s">
        <v>59</v>
      </c>
      <c r="B21" s="3" t="s">
        <v>63</v>
      </c>
      <c r="C21" s="3">
        <v>154</v>
      </c>
      <c r="E21" s="3" t="s">
        <v>68</v>
      </c>
      <c r="G21" s="3">
        <v>5016078</v>
      </c>
      <c r="H21" s="3" t="s">
        <v>11</v>
      </c>
      <c r="I21" s="3" t="s">
        <v>6</v>
      </c>
      <c r="J21" s="3" t="s">
        <v>17</v>
      </c>
      <c r="K21" s="29">
        <f t="shared" si="1"/>
        <v>2021</v>
      </c>
    </row>
    <row r="22" spans="1:11" x14ac:dyDescent="0.3">
      <c r="A22" s="3" t="s">
        <v>59</v>
      </c>
      <c r="B22" s="3" t="s">
        <v>64</v>
      </c>
      <c r="C22" s="3">
        <v>165</v>
      </c>
      <c r="E22" s="3" t="s">
        <v>69</v>
      </c>
      <c r="G22" s="3">
        <v>3014048</v>
      </c>
      <c r="H22" s="3" t="s">
        <v>12</v>
      </c>
      <c r="I22" s="3" t="s">
        <v>5</v>
      </c>
      <c r="J22" s="3"/>
      <c r="K22" s="29">
        <f t="shared" si="1"/>
        <v>2017</v>
      </c>
    </row>
    <row r="23" spans="1:11" x14ac:dyDescent="0.3">
      <c r="A23" s="3" t="s">
        <v>60</v>
      </c>
      <c r="B23" s="3" t="s">
        <v>62</v>
      </c>
      <c r="C23" s="3">
        <v>132</v>
      </c>
      <c r="G23" s="3">
        <v>4015053</v>
      </c>
      <c r="H23" s="3" t="s">
        <v>13</v>
      </c>
      <c r="I23" s="3" t="s">
        <v>4</v>
      </c>
      <c r="J23" s="3"/>
      <c r="K23" s="29">
        <f t="shared" si="1"/>
        <v>2018</v>
      </c>
    </row>
    <row r="24" spans="1:11" x14ac:dyDescent="0.3">
      <c r="A24" s="3" t="s">
        <v>60</v>
      </c>
      <c r="B24" s="3" t="s">
        <v>63</v>
      </c>
      <c r="C24" s="3">
        <v>195</v>
      </c>
      <c r="D24" s="38" t="s">
        <v>61</v>
      </c>
      <c r="E24" s="38"/>
      <c r="G24" s="3">
        <v>4013061</v>
      </c>
      <c r="H24" s="3" t="s">
        <v>14</v>
      </c>
      <c r="I24" s="3" t="s">
        <v>4</v>
      </c>
      <c r="J24" s="3" t="s">
        <v>16</v>
      </c>
      <c r="K24" s="29">
        <f t="shared" si="1"/>
        <v>2017</v>
      </c>
    </row>
    <row r="25" spans="1:11" x14ac:dyDescent="0.3">
      <c r="A25" s="3" t="s">
        <v>60</v>
      </c>
      <c r="B25" s="3" t="s">
        <v>64</v>
      </c>
      <c r="C25" s="3">
        <v>144</v>
      </c>
      <c r="D25" s="39">
        <f t="shared" ref="D25:E25" si="2">ROUNDUP(DAVERAGE(A16:C25,3,E21:E22),1)</f>
        <v>148.69999999999999</v>
      </c>
      <c r="E25" s="40"/>
      <c r="G25" s="3">
        <v>3015019</v>
      </c>
      <c r="H25" s="3" t="s">
        <v>15</v>
      </c>
      <c r="I25" s="3" t="s">
        <v>5</v>
      </c>
      <c r="J25" s="3"/>
      <c r="K25" s="29">
        <f t="shared" si="1"/>
        <v>2018</v>
      </c>
    </row>
    <row r="27" spans="1:11" x14ac:dyDescent="0.3">
      <c r="A27" s="1" t="s">
        <v>70</v>
      </c>
      <c r="B27" s="2" t="s">
        <v>71</v>
      </c>
      <c r="F27" t="s">
        <v>76</v>
      </c>
      <c r="G27" s="1"/>
      <c r="H27" s="2"/>
    </row>
    <row r="28" spans="1:11" x14ac:dyDescent="0.3">
      <c r="A28" s="5" t="s">
        <v>72</v>
      </c>
      <c r="B28" s="5" t="s">
        <v>77</v>
      </c>
      <c r="C28" s="7" t="s">
        <v>74</v>
      </c>
      <c r="D28" s="6" t="s">
        <v>75</v>
      </c>
      <c r="F28" s="5" t="s">
        <v>85</v>
      </c>
      <c r="G28" s="7" t="s">
        <v>81</v>
      </c>
      <c r="H28" s="7" t="s">
        <v>82</v>
      </c>
      <c r="I28" s="7" t="s">
        <v>83</v>
      </c>
      <c r="J28" s="7" t="s">
        <v>84</v>
      </c>
    </row>
    <row r="29" spans="1:11" x14ac:dyDescent="0.3">
      <c r="A29" s="7" t="s">
        <v>81</v>
      </c>
      <c r="B29" s="7" t="s">
        <v>78</v>
      </c>
      <c r="C29" s="10">
        <v>315</v>
      </c>
      <c r="D29" s="9">
        <f>C29*INDEX($G$29:$J$30,2,MATCH(A29,$G$28:$J$28,0))</f>
        <v>8032500</v>
      </c>
      <c r="F29" s="7" t="s">
        <v>73</v>
      </c>
      <c r="G29" s="11">
        <v>30000</v>
      </c>
      <c r="H29" s="11">
        <v>32500</v>
      </c>
      <c r="I29" s="11">
        <v>36000</v>
      </c>
      <c r="J29" s="11">
        <v>37500</v>
      </c>
    </row>
    <row r="30" spans="1:11" x14ac:dyDescent="0.3">
      <c r="A30" s="7" t="s">
        <v>81</v>
      </c>
      <c r="B30" s="7" t="s">
        <v>79</v>
      </c>
      <c r="C30" s="10">
        <v>294</v>
      </c>
      <c r="D30" s="9">
        <f t="shared" ref="D30:D40" si="3">C30*INDEX($G$29:$J$30,2,MATCH(A30,$G$28:$J$28,0))</f>
        <v>7497000</v>
      </c>
      <c r="F30" s="7" t="s">
        <v>86</v>
      </c>
      <c r="G30" s="11">
        <v>25500</v>
      </c>
      <c r="H30" s="11">
        <v>27625</v>
      </c>
      <c r="I30" s="11">
        <v>29520</v>
      </c>
      <c r="J30" s="11">
        <v>30000</v>
      </c>
    </row>
    <row r="31" spans="1:11" x14ac:dyDescent="0.3">
      <c r="A31" s="7" t="s">
        <v>81</v>
      </c>
      <c r="B31" s="7" t="s">
        <v>80</v>
      </c>
      <c r="C31" s="10">
        <v>388</v>
      </c>
      <c r="D31" s="9">
        <f t="shared" si="3"/>
        <v>9894000</v>
      </c>
    </row>
    <row r="32" spans="1:11" x14ac:dyDescent="0.3">
      <c r="A32" s="7" t="s">
        <v>82</v>
      </c>
      <c r="B32" s="7" t="s">
        <v>78</v>
      </c>
      <c r="C32" s="10">
        <v>357</v>
      </c>
      <c r="D32" s="9">
        <f t="shared" si="3"/>
        <v>9862125</v>
      </c>
    </row>
    <row r="33" spans="1:4" x14ac:dyDescent="0.3">
      <c r="A33" s="7" t="s">
        <v>82</v>
      </c>
      <c r="B33" s="7" t="s">
        <v>79</v>
      </c>
      <c r="C33" s="10">
        <v>248</v>
      </c>
      <c r="D33" s="9">
        <f t="shared" si="3"/>
        <v>6851000</v>
      </c>
    </row>
    <row r="34" spans="1:4" x14ac:dyDescent="0.3">
      <c r="A34" s="7" t="s">
        <v>82</v>
      </c>
      <c r="B34" s="7" t="s">
        <v>80</v>
      </c>
      <c r="C34" s="10">
        <v>323</v>
      </c>
      <c r="D34" s="9">
        <f t="shared" si="3"/>
        <v>8922875</v>
      </c>
    </row>
    <row r="35" spans="1:4" x14ac:dyDescent="0.3">
      <c r="A35" s="7" t="s">
        <v>83</v>
      </c>
      <c r="B35" s="7" t="s">
        <v>78</v>
      </c>
      <c r="C35" s="10">
        <v>287</v>
      </c>
      <c r="D35" s="9">
        <f t="shared" si="3"/>
        <v>8472240</v>
      </c>
    </row>
    <row r="36" spans="1:4" x14ac:dyDescent="0.3">
      <c r="A36" s="7" t="s">
        <v>83</v>
      </c>
      <c r="B36" s="7" t="s">
        <v>79</v>
      </c>
      <c r="C36" s="10">
        <v>355</v>
      </c>
      <c r="D36" s="9">
        <f t="shared" si="3"/>
        <v>10479600</v>
      </c>
    </row>
    <row r="37" spans="1:4" x14ac:dyDescent="0.3">
      <c r="A37" s="7" t="s">
        <v>83</v>
      </c>
      <c r="B37" s="7" t="s">
        <v>80</v>
      </c>
      <c r="C37" s="10">
        <v>346</v>
      </c>
      <c r="D37" s="9">
        <f t="shared" si="3"/>
        <v>10213920</v>
      </c>
    </row>
    <row r="38" spans="1:4" x14ac:dyDescent="0.3">
      <c r="A38" s="7" t="s">
        <v>84</v>
      </c>
      <c r="B38" s="7" t="s">
        <v>78</v>
      </c>
      <c r="C38" s="10">
        <v>385</v>
      </c>
      <c r="D38" s="9">
        <f t="shared" si="3"/>
        <v>11550000</v>
      </c>
    </row>
    <row r="39" spans="1:4" x14ac:dyDescent="0.3">
      <c r="A39" s="7" t="s">
        <v>84</v>
      </c>
      <c r="B39" s="7" t="s">
        <v>79</v>
      </c>
      <c r="C39" s="10">
        <v>366</v>
      </c>
      <c r="D39" s="9">
        <f t="shared" si="3"/>
        <v>10980000</v>
      </c>
    </row>
    <row r="40" spans="1:4" x14ac:dyDescent="0.3">
      <c r="A40" s="7" t="s">
        <v>84</v>
      </c>
      <c r="B40" s="7" t="s">
        <v>80</v>
      </c>
      <c r="C40" s="10">
        <v>374</v>
      </c>
      <c r="D40" s="9">
        <f t="shared" si="3"/>
        <v>11220000</v>
      </c>
    </row>
  </sheetData>
  <mergeCells count="3">
    <mergeCell ref="A13:D13"/>
    <mergeCell ref="D25:E25"/>
    <mergeCell ref="D24:E24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workbookViewId="0">
      <selection sqref="A1:H1"/>
    </sheetView>
  </sheetViews>
  <sheetFormatPr defaultRowHeight="16.5" outlineLevelRow="3" x14ac:dyDescent="0.3"/>
  <cols>
    <col min="1" max="1" width="15.25" bestFit="1" customWidth="1"/>
  </cols>
  <sheetData>
    <row r="1" spans="1:8" ht="20.25" x14ac:dyDescent="0.3">
      <c r="A1" s="37" t="s">
        <v>187</v>
      </c>
      <c r="B1" s="37"/>
      <c r="C1" s="37"/>
      <c r="D1" s="37"/>
      <c r="E1" s="37"/>
      <c r="F1" s="37"/>
      <c r="G1" s="37"/>
      <c r="H1" s="37"/>
    </row>
    <row r="3" spans="1:8" x14ac:dyDescent="0.3">
      <c r="A3" s="7" t="s">
        <v>193</v>
      </c>
      <c r="B3" s="7" t="s">
        <v>186</v>
      </c>
      <c r="C3" s="7" t="s">
        <v>188</v>
      </c>
      <c r="D3" s="7" t="s">
        <v>189</v>
      </c>
      <c r="E3" s="7" t="s">
        <v>190</v>
      </c>
      <c r="F3" s="7" t="s">
        <v>191</v>
      </c>
      <c r="G3" s="7" t="s">
        <v>192</v>
      </c>
      <c r="H3" s="7" t="s">
        <v>194</v>
      </c>
    </row>
    <row r="4" spans="1:8" outlineLevel="3" x14ac:dyDescent="0.3">
      <c r="A4" s="7" t="s">
        <v>198</v>
      </c>
      <c r="B4" s="7" t="s">
        <v>212</v>
      </c>
      <c r="C4" s="7" t="s">
        <v>208</v>
      </c>
      <c r="D4" s="11">
        <v>5684</v>
      </c>
      <c r="E4" s="11">
        <v>6593</v>
      </c>
      <c r="F4" s="11">
        <v>5868</v>
      </c>
      <c r="G4" s="11">
        <v>6631</v>
      </c>
      <c r="H4" s="11">
        <f t="shared" ref="H4:H9" si="0">SUM(D4:G4)</f>
        <v>24776</v>
      </c>
    </row>
    <row r="5" spans="1:8" outlineLevel="3" x14ac:dyDescent="0.3">
      <c r="A5" s="7" t="s">
        <v>203</v>
      </c>
      <c r="B5" s="7" t="s">
        <v>223</v>
      </c>
      <c r="C5" s="7" t="s">
        <v>209</v>
      </c>
      <c r="D5" s="11">
        <v>4485</v>
      </c>
      <c r="E5" s="11">
        <v>5203</v>
      </c>
      <c r="F5" s="11">
        <v>5250</v>
      </c>
      <c r="G5" s="11">
        <v>5933</v>
      </c>
      <c r="H5" s="11">
        <f t="shared" si="0"/>
        <v>20871</v>
      </c>
    </row>
    <row r="6" spans="1:8" outlineLevel="3" x14ac:dyDescent="0.3">
      <c r="A6" s="7" t="s">
        <v>198</v>
      </c>
      <c r="B6" s="7" t="s">
        <v>216</v>
      </c>
      <c r="C6" s="7" t="s">
        <v>196</v>
      </c>
      <c r="D6" s="11">
        <v>6127</v>
      </c>
      <c r="E6" s="11">
        <v>5582</v>
      </c>
      <c r="F6" s="11">
        <v>5632</v>
      </c>
      <c r="G6" s="11">
        <v>6364</v>
      </c>
      <c r="H6" s="11">
        <f t="shared" si="0"/>
        <v>23705</v>
      </c>
    </row>
    <row r="7" spans="1:8" outlineLevel="3" x14ac:dyDescent="0.3">
      <c r="A7" s="7" t="s">
        <v>203</v>
      </c>
      <c r="B7" s="7" t="s">
        <v>226</v>
      </c>
      <c r="C7" s="7" t="s">
        <v>196</v>
      </c>
      <c r="D7" s="11">
        <v>4339</v>
      </c>
      <c r="E7" s="11">
        <v>3953</v>
      </c>
      <c r="F7" s="11">
        <v>3518</v>
      </c>
      <c r="G7" s="11">
        <v>3975</v>
      </c>
      <c r="H7" s="11">
        <f t="shared" si="0"/>
        <v>15785</v>
      </c>
    </row>
    <row r="8" spans="1:8" outlineLevel="3" x14ac:dyDescent="0.3">
      <c r="A8" s="7" t="s">
        <v>205</v>
      </c>
      <c r="B8" s="7" t="s">
        <v>227</v>
      </c>
      <c r="C8" s="7" t="s">
        <v>197</v>
      </c>
      <c r="D8" s="11">
        <v>5791</v>
      </c>
      <c r="E8" s="11">
        <v>7065</v>
      </c>
      <c r="F8" s="11">
        <v>6288</v>
      </c>
      <c r="G8" s="11">
        <v>5282</v>
      </c>
      <c r="H8" s="11">
        <f t="shared" si="0"/>
        <v>24426</v>
      </c>
    </row>
    <row r="9" spans="1:8" outlineLevel="3" x14ac:dyDescent="0.3">
      <c r="A9" s="7" t="s">
        <v>203</v>
      </c>
      <c r="B9" s="7" t="s">
        <v>215</v>
      </c>
      <c r="C9" s="7" t="s">
        <v>207</v>
      </c>
      <c r="D9" s="11">
        <v>6658</v>
      </c>
      <c r="E9" s="11">
        <v>7723</v>
      </c>
      <c r="F9" s="11">
        <v>7793</v>
      </c>
      <c r="G9" s="11">
        <v>6546</v>
      </c>
      <c r="H9" s="11">
        <f t="shared" si="0"/>
        <v>28720</v>
      </c>
    </row>
    <row r="10" spans="1:8" outlineLevel="2" x14ac:dyDescent="0.3">
      <c r="A10" s="14" t="s">
        <v>233</v>
      </c>
      <c r="B10" s="20"/>
      <c r="C10" s="20"/>
      <c r="D10" s="11"/>
      <c r="E10" s="11"/>
      <c r="F10" s="11"/>
      <c r="G10" s="11"/>
      <c r="H10" s="11">
        <f>SUBTOTAL(9,H4:H9)</f>
        <v>138283</v>
      </c>
    </row>
    <row r="11" spans="1:8" outlineLevel="1" x14ac:dyDescent="0.3">
      <c r="A11" s="14" t="s">
        <v>229</v>
      </c>
      <c r="B11" s="20"/>
      <c r="C11" s="20"/>
      <c r="D11" s="11">
        <f>SUBTOTAL(4,D4:D9)</f>
        <v>6658</v>
      </c>
      <c r="E11" s="11">
        <f>SUBTOTAL(4,E4:E9)</f>
        <v>7723</v>
      </c>
      <c r="F11" s="11">
        <f>SUBTOTAL(4,F4:F9)</f>
        <v>7793</v>
      </c>
      <c r="G11" s="11">
        <f>SUBTOTAL(4,G4:G9)</f>
        <v>6631</v>
      </c>
      <c r="H11" s="11"/>
    </row>
    <row r="12" spans="1:8" outlineLevel="3" x14ac:dyDescent="0.3">
      <c r="A12" s="7" t="s">
        <v>202</v>
      </c>
      <c r="B12" s="7" t="s">
        <v>219</v>
      </c>
      <c r="C12" s="7" t="s">
        <v>207</v>
      </c>
      <c r="D12" s="11">
        <v>4485</v>
      </c>
      <c r="E12" s="11">
        <v>4086</v>
      </c>
      <c r="F12" s="11">
        <v>3637</v>
      </c>
      <c r="G12" s="11">
        <v>4110</v>
      </c>
      <c r="H12" s="11">
        <f t="shared" ref="H12:H17" si="1">SUM(D12:G12)</f>
        <v>16318</v>
      </c>
    </row>
    <row r="13" spans="1:8" outlineLevel="3" x14ac:dyDescent="0.3">
      <c r="A13" s="7" t="s">
        <v>202</v>
      </c>
      <c r="B13" s="7" t="s">
        <v>222</v>
      </c>
      <c r="C13" s="7" t="s">
        <v>209</v>
      </c>
      <c r="D13" s="11">
        <v>6842</v>
      </c>
      <c r="E13" s="11">
        <v>7937</v>
      </c>
      <c r="F13" s="11">
        <v>8008</v>
      </c>
      <c r="G13" s="11">
        <v>6727</v>
      </c>
      <c r="H13" s="11">
        <f t="shared" si="1"/>
        <v>29514</v>
      </c>
    </row>
    <row r="14" spans="1:8" outlineLevel="3" x14ac:dyDescent="0.3">
      <c r="A14" s="7" t="s">
        <v>202</v>
      </c>
      <c r="B14" s="7" t="s">
        <v>224</v>
      </c>
      <c r="C14" s="7" t="s">
        <v>208</v>
      </c>
      <c r="D14" s="11">
        <v>7324</v>
      </c>
      <c r="E14" s="11">
        <v>8496</v>
      </c>
      <c r="F14" s="11">
        <v>7561</v>
      </c>
      <c r="G14" s="11">
        <v>8544</v>
      </c>
      <c r="H14" s="11">
        <f t="shared" si="1"/>
        <v>31925</v>
      </c>
    </row>
    <row r="15" spans="1:8" outlineLevel="3" x14ac:dyDescent="0.3">
      <c r="A15" s="7" t="s">
        <v>199</v>
      </c>
      <c r="B15" s="7" t="s">
        <v>225</v>
      </c>
      <c r="C15" s="7" t="s">
        <v>196</v>
      </c>
      <c r="D15" s="11">
        <v>5598</v>
      </c>
      <c r="E15" s="11">
        <v>5100</v>
      </c>
      <c r="F15" s="11">
        <v>5146</v>
      </c>
      <c r="G15" s="11">
        <v>5815</v>
      </c>
      <c r="H15" s="11">
        <f t="shared" si="1"/>
        <v>21659</v>
      </c>
    </row>
    <row r="16" spans="1:8" outlineLevel="3" x14ac:dyDescent="0.3">
      <c r="A16" s="7" t="s">
        <v>206</v>
      </c>
      <c r="B16" s="7" t="s">
        <v>228</v>
      </c>
      <c r="C16" s="7" t="s">
        <v>197</v>
      </c>
      <c r="D16" s="11">
        <v>5793</v>
      </c>
      <c r="E16" s="11">
        <v>7067</v>
      </c>
      <c r="F16" s="11">
        <v>7131</v>
      </c>
      <c r="G16" s="11">
        <v>5990</v>
      </c>
      <c r="H16" s="11">
        <f t="shared" si="1"/>
        <v>25981</v>
      </c>
    </row>
    <row r="17" spans="1:8" outlineLevel="3" x14ac:dyDescent="0.3">
      <c r="A17" s="7" t="s">
        <v>202</v>
      </c>
      <c r="B17" s="7" t="s">
        <v>218</v>
      </c>
      <c r="C17" s="7" t="s">
        <v>210</v>
      </c>
      <c r="D17" s="11">
        <v>5719</v>
      </c>
      <c r="E17" s="11">
        <v>6977</v>
      </c>
      <c r="F17" s="11">
        <v>6210</v>
      </c>
      <c r="G17" s="11">
        <v>5216</v>
      </c>
      <c r="H17" s="11">
        <f t="shared" si="1"/>
        <v>24122</v>
      </c>
    </row>
    <row r="18" spans="1:8" outlineLevel="2" x14ac:dyDescent="0.3">
      <c r="A18" s="14" t="s">
        <v>234</v>
      </c>
      <c r="B18" s="20"/>
      <c r="C18" s="20"/>
      <c r="D18" s="11"/>
      <c r="E18" s="11"/>
      <c r="F18" s="11"/>
      <c r="G18" s="11"/>
      <c r="H18" s="11">
        <f>SUBTOTAL(9,H12:H17)</f>
        <v>149519</v>
      </c>
    </row>
    <row r="19" spans="1:8" outlineLevel="1" x14ac:dyDescent="0.3">
      <c r="A19" s="14" t="s">
        <v>230</v>
      </c>
      <c r="B19" s="20"/>
      <c r="C19" s="20"/>
      <c r="D19" s="11">
        <f>SUBTOTAL(4,D12:D17)</f>
        <v>7324</v>
      </c>
      <c r="E19" s="11">
        <f>SUBTOTAL(4,E12:E17)</f>
        <v>8496</v>
      </c>
      <c r="F19" s="11">
        <f>SUBTOTAL(4,F12:F17)</f>
        <v>8008</v>
      </c>
      <c r="G19" s="11">
        <f>SUBTOTAL(4,G12:G17)</f>
        <v>8544</v>
      </c>
      <c r="H19" s="11"/>
    </row>
    <row r="20" spans="1:8" outlineLevel="3" x14ac:dyDescent="0.3">
      <c r="A20" s="7" t="s">
        <v>201</v>
      </c>
      <c r="B20" s="7" t="s">
        <v>221</v>
      </c>
      <c r="C20" s="7" t="s">
        <v>195</v>
      </c>
      <c r="D20" s="11">
        <v>8651</v>
      </c>
      <c r="E20" s="11">
        <v>7881</v>
      </c>
      <c r="F20" s="11">
        <v>7952</v>
      </c>
      <c r="G20" s="11">
        <v>6680</v>
      </c>
      <c r="H20" s="11">
        <f t="shared" ref="H20:H25" si="2">SUM(D20:G20)</f>
        <v>31164</v>
      </c>
    </row>
    <row r="21" spans="1:8" outlineLevel="3" x14ac:dyDescent="0.3">
      <c r="A21" s="7" t="s">
        <v>201</v>
      </c>
      <c r="B21" s="7" t="s">
        <v>213</v>
      </c>
      <c r="C21" s="7" t="s">
        <v>210</v>
      </c>
      <c r="D21" s="11">
        <v>6559</v>
      </c>
      <c r="E21" s="11">
        <v>5975</v>
      </c>
      <c r="F21" s="11">
        <v>5318</v>
      </c>
      <c r="G21" s="11">
        <v>6009</v>
      </c>
      <c r="H21" s="11">
        <f t="shared" si="2"/>
        <v>23861</v>
      </c>
    </row>
    <row r="22" spans="1:8" outlineLevel="3" x14ac:dyDescent="0.3">
      <c r="A22" s="7" t="s">
        <v>204</v>
      </c>
      <c r="B22" s="7" t="s">
        <v>214</v>
      </c>
      <c r="C22" s="7" t="s">
        <v>208</v>
      </c>
      <c r="D22" s="11">
        <v>4869</v>
      </c>
      <c r="E22" s="11">
        <v>5648</v>
      </c>
      <c r="F22" s="11">
        <v>5699</v>
      </c>
      <c r="G22" s="11">
        <v>6440</v>
      </c>
      <c r="H22" s="11">
        <f t="shared" si="2"/>
        <v>22656</v>
      </c>
    </row>
    <row r="23" spans="1:8" outlineLevel="3" x14ac:dyDescent="0.3">
      <c r="A23" s="7" t="s">
        <v>200</v>
      </c>
      <c r="B23" s="7" t="s">
        <v>217</v>
      </c>
      <c r="C23" s="7" t="s">
        <v>207</v>
      </c>
      <c r="D23" s="11">
        <v>5579</v>
      </c>
      <c r="E23" s="11">
        <v>6806</v>
      </c>
      <c r="F23" s="11">
        <v>6867</v>
      </c>
      <c r="G23" s="11">
        <v>5768</v>
      </c>
      <c r="H23" s="11">
        <f t="shared" si="2"/>
        <v>25020</v>
      </c>
    </row>
    <row r="24" spans="1:8" outlineLevel="3" x14ac:dyDescent="0.3">
      <c r="A24" s="7" t="s">
        <v>201</v>
      </c>
      <c r="B24" s="7" t="s">
        <v>211</v>
      </c>
      <c r="C24" s="7" t="s">
        <v>197</v>
      </c>
      <c r="D24" s="11">
        <v>6984</v>
      </c>
      <c r="E24" s="11">
        <v>8101</v>
      </c>
      <c r="F24" s="11">
        <v>8174</v>
      </c>
      <c r="G24" s="11">
        <v>6866</v>
      </c>
      <c r="H24" s="11">
        <f t="shared" si="2"/>
        <v>30125</v>
      </c>
    </row>
    <row r="25" spans="1:8" outlineLevel="3" x14ac:dyDescent="0.3">
      <c r="A25" s="7" t="s">
        <v>200</v>
      </c>
      <c r="B25" s="7" t="s">
        <v>220</v>
      </c>
      <c r="C25" s="7" t="s">
        <v>210</v>
      </c>
      <c r="D25" s="11">
        <v>4991</v>
      </c>
      <c r="E25" s="11">
        <v>6089</v>
      </c>
      <c r="F25" s="11">
        <v>6144</v>
      </c>
      <c r="G25" s="11">
        <v>5161</v>
      </c>
      <c r="H25" s="11">
        <f t="shared" si="2"/>
        <v>22385</v>
      </c>
    </row>
    <row r="26" spans="1:8" outlineLevel="2" x14ac:dyDescent="0.3">
      <c r="A26" s="17" t="s">
        <v>235</v>
      </c>
      <c r="B26" s="15"/>
      <c r="C26" s="15"/>
      <c r="D26" s="16"/>
      <c r="E26" s="16"/>
      <c r="F26" s="16"/>
      <c r="G26" s="16"/>
      <c r="H26" s="16">
        <f>SUBTOTAL(9,H20:H25)</f>
        <v>155211</v>
      </c>
    </row>
    <row r="27" spans="1:8" outlineLevel="1" x14ac:dyDescent="0.3">
      <c r="A27" s="17" t="s">
        <v>231</v>
      </c>
      <c r="B27" s="15"/>
      <c r="C27" s="15"/>
      <c r="D27" s="16">
        <f>SUBTOTAL(4,D20:D25)</f>
        <v>8651</v>
      </c>
      <c r="E27" s="16">
        <f>SUBTOTAL(4,E20:E25)</f>
        <v>8101</v>
      </c>
      <c r="F27" s="16">
        <f>SUBTOTAL(4,F20:F25)</f>
        <v>8174</v>
      </c>
      <c r="G27" s="16">
        <f>SUBTOTAL(4,G20:G25)</f>
        <v>6866</v>
      </c>
      <c r="H27" s="16"/>
    </row>
    <row r="28" spans="1:8" x14ac:dyDescent="0.3">
      <c r="A28" s="17" t="s">
        <v>236</v>
      </c>
      <c r="B28" s="15"/>
      <c r="C28" s="15"/>
      <c r="D28" s="16"/>
      <c r="E28" s="16"/>
      <c r="F28" s="16"/>
      <c r="G28" s="16"/>
      <c r="H28" s="16">
        <f>SUBTOTAL(9,H4:H25)</f>
        <v>443013</v>
      </c>
    </row>
    <row r="29" spans="1:8" x14ac:dyDescent="0.3">
      <c r="A29" s="17" t="s">
        <v>232</v>
      </c>
      <c r="B29" s="15"/>
      <c r="C29" s="15"/>
      <c r="D29" s="16">
        <f>SUBTOTAL(4,D4:D25)</f>
        <v>8651</v>
      </c>
      <c r="E29" s="16">
        <f>SUBTOTAL(4,E4:E25)</f>
        <v>8496</v>
      </c>
      <c r="F29" s="16">
        <f>SUBTOTAL(4,F4:F25)</f>
        <v>8174</v>
      </c>
      <c r="G29" s="16">
        <f>SUBTOTAL(4,G4:G25)</f>
        <v>8544</v>
      </c>
      <c r="H29" s="16"/>
    </row>
  </sheetData>
  <sortState ref="A4:H21">
    <sortCondition ref="A4:A21"/>
  </sortState>
  <mergeCells count="1">
    <mergeCell ref="A1:H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sqref="A1:F1"/>
    </sheetView>
  </sheetViews>
  <sheetFormatPr defaultRowHeight="16.5" x14ac:dyDescent="0.3"/>
  <cols>
    <col min="1" max="4" width="9" style="31"/>
    <col min="5" max="5" width="22.75" style="31" bestFit="1" customWidth="1"/>
    <col min="6" max="6" width="13.875" style="31" bestFit="1" customWidth="1"/>
    <col min="7" max="16384" width="9" style="31"/>
  </cols>
  <sheetData>
    <row r="1" spans="1:6" ht="20.25" x14ac:dyDescent="0.3">
      <c r="A1" s="41" t="s">
        <v>237</v>
      </c>
      <c r="B1" s="41"/>
      <c r="C1" s="41"/>
      <c r="D1" s="41"/>
      <c r="E1" s="41"/>
      <c r="F1" s="41"/>
    </row>
    <row r="3" spans="1:6" x14ac:dyDescent="0.3">
      <c r="A3" s="5" t="s">
        <v>285</v>
      </c>
      <c r="B3" s="5" t="s">
        <v>286</v>
      </c>
      <c r="C3" s="5" t="s">
        <v>287</v>
      </c>
      <c r="D3" s="5" t="s">
        <v>288</v>
      </c>
      <c r="E3" s="5" t="s">
        <v>289</v>
      </c>
      <c r="F3" s="5" t="s">
        <v>290</v>
      </c>
    </row>
    <row r="4" spans="1:6" x14ac:dyDescent="0.3">
      <c r="A4" s="5" t="s">
        <v>331</v>
      </c>
      <c r="B4" s="5">
        <v>38</v>
      </c>
      <c r="C4" s="18" t="s">
        <v>292</v>
      </c>
      <c r="D4" s="5" t="s">
        <v>312</v>
      </c>
      <c r="E4" s="5" t="s">
        <v>316</v>
      </c>
      <c r="F4" s="5" t="s">
        <v>332</v>
      </c>
    </row>
    <row r="5" spans="1:6" x14ac:dyDescent="0.3">
      <c r="A5" s="5" t="s">
        <v>311</v>
      </c>
      <c r="B5" s="5">
        <v>33</v>
      </c>
      <c r="C5" s="5" t="s">
        <v>297</v>
      </c>
      <c r="D5" s="5" t="s">
        <v>312</v>
      </c>
      <c r="E5" s="5" t="s">
        <v>313</v>
      </c>
      <c r="F5" s="5" t="s">
        <v>314</v>
      </c>
    </row>
    <row r="6" spans="1:6" x14ac:dyDescent="0.3">
      <c r="A6" s="5" t="s">
        <v>324</v>
      </c>
      <c r="B6" s="5">
        <v>41</v>
      </c>
      <c r="C6" s="5" t="s">
        <v>297</v>
      </c>
      <c r="D6" s="5" t="s">
        <v>312</v>
      </c>
      <c r="E6" s="5" t="s">
        <v>325</v>
      </c>
      <c r="F6" s="5" t="s">
        <v>326</v>
      </c>
    </row>
    <row r="7" spans="1:6" x14ac:dyDescent="0.3">
      <c r="A7" s="5" t="s">
        <v>335</v>
      </c>
      <c r="B7" s="5">
        <v>36</v>
      </c>
      <c r="C7" s="5" t="s">
        <v>297</v>
      </c>
      <c r="D7" s="5" t="s">
        <v>312</v>
      </c>
      <c r="E7" s="5" t="s">
        <v>309</v>
      </c>
      <c r="F7" s="5" t="s">
        <v>336</v>
      </c>
    </row>
    <row r="8" spans="1:6" x14ac:dyDescent="0.3">
      <c r="A8" s="5" t="s">
        <v>329</v>
      </c>
      <c r="B8" s="5">
        <v>42</v>
      </c>
      <c r="C8" s="18" t="s">
        <v>292</v>
      </c>
      <c r="D8" s="5" t="s">
        <v>298</v>
      </c>
      <c r="E8" s="5" t="s">
        <v>306</v>
      </c>
      <c r="F8" s="5" t="s">
        <v>330</v>
      </c>
    </row>
    <row r="9" spans="1:6" x14ac:dyDescent="0.3">
      <c r="A9" s="5" t="s">
        <v>333</v>
      </c>
      <c r="B9" s="5">
        <v>37</v>
      </c>
      <c r="C9" s="18" t="s">
        <v>292</v>
      </c>
      <c r="D9" s="5" t="s">
        <v>298</v>
      </c>
      <c r="E9" s="5" t="s">
        <v>325</v>
      </c>
      <c r="F9" s="5" t="s">
        <v>334</v>
      </c>
    </row>
    <row r="10" spans="1:6" x14ac:dyDescent="0.3">
      <c r="A10" s="5" t="s">
        <v>296</v>
      </c>
      <c r="B10" s="5">
        <v>32</v>
      </c>
      <c r="C10" s="5" t="s">
        <v>297</v>
      </c>
      <c r="D10" s="5" t="s">
        <v>298</v>
      </c>
      <c r="E10" s="5" t="s">
        <v>299</v>
      </c>
      <c r="F10" s="5" t="s">
        <v>300</v>
      </c>
    </row>
    <row r="11" spans="1:6" x14ac:dyDescent="0.3">
      <c r="A11" s="5" t="s">
        <v>305</v>
      </c>
      <c r="B11" s="5">
        <v>27</v>
      </c>
      <c r="C11" s="5" t="s">
        <v>297</v>
      </c>
      <c r="D11" s="5" t="s">
        <v>298</v>
      </c>
      <c r="E11" s="5" t="s">
        <v>306</v>
      </c>
      <c r="F11" s="5" t="s">
        <v>307</v>
      </c>
    </row>
    <row r="12" spans="1:6" x14ac:dyDescent="0.3">
      <c r="A12" s="5" t="s">
        <v>315</v>
      </c>
      <c r="B12" s="5">
        <v>40</v>
      </c>
      <c r="C12" s="5" t="s">
        <v>297</v>
      </c>
      <c r="D12" s="5" t="s">
        <v>298</v>
      </c>
      <c r="E12" s="5" t="s">
        <v>316</v>
      </c>
      <c r="F12" s="5" t="s">
        <v>317</v>
      </c>
    </row>
    <row r="13" spans="1:6" x14ac:dyDescent="0.3">
      <c r="A13" s="5" t="s">
        <v>322</v>
      </c>
      <c r="B13" s="5">
        <v>35</v>
      </c>
      <c r="C13" s="5" t="s">
        <v>297</v>
      </c>
      <c r="D13" s="5" t="s">
        <v>298</v>
      </c>
      <c r="E13" s="5" t="s">
        <v>303</v>
      </c>
      <c r="F13" s="5" t="s">
        <v>323</v>
      </c>
    </row>
    <row r="14" spans="1:6" x14ac:dyDescent="0.3">
      <c r="A14" s="5" t="s">
        <v>301</v>
      </c>
      <c r="B14" s="5">
        <v>43</v>
      </c>
      <c r="C14" s="18" t="s">
        <v>292</v>
      </c>
      <c r="D14" s="5" t="s">
        <v>302</v>
      </c>
      <c r="E14" s="5" t="s">
        <v>303</v>
      </c>
      <c r="F14" s="5" t="s">
        <v>304</v>
      </c>
    </row>
    <row r="15" spans="1:6" x14ac:dyDescent="0.3">
      <c r="A15" s="5" t="s">
        <v>308</v>
      </c>
      <c r="B15" s="5">
        <v>35</v>
      </c>
      <c r="C15" s="18" t="s">
        <v>292</v>
      </c>
      <c r="D15" s="5" t="s">
        <v>302</v>
      </c>
      <c r="E15" s="5" t="s">
        <v>309</v>
      </c>
      <c r="F15" s="5" t="s">
        <v>310</v>
      </c>
    </row>
    <row r="16" spans="1:6" x14ac:dyDescent="0.3">
      <c r="A16" s="5" t="s">
        <v>320</v>
      </c>
      <c r="B16" s="5">
        <v>48</v>
      </c>
      <c r="C16" s="18" t="s">
        <v>292</v>
      </c>
      <c r="D16" s="5" t="s">
        <v>302</v>
      </c>
      <c r="E16" s="5" t="s">
        <v>294</v>
      </c>
      <c r="F16" s="5" t="s">
        <v>321</v>
      </c>
    </row>
    <row r="17" spans="1:6" x14ac:dyDescent="0.3">
      <c r="A17" s="5" t="s">
        <v>327</v>
      </c>
      <c r="B17" s="5">
        <v>33</v>
      </c>
      <c r="C17" s="18" t="s">
        <v>292</v>
      </c>
      <c r="D17" s="5" t="s">
        <v>302</v>
      </c>
      <c r="E17" s="5" t="s">
        <v>313</v>
      </c>
      <c r="F17" s="5" t="s">
        <v>328</v>
      </c>
    </row>
    <row r="18" spans="1:6" x14ac:dyDescent="0.3">
      <c r="A18" s="5" t="s">
        <v>291</v>
      </c>
      <c r="B18" s="5">
        <v>28</v>
      </c>
      <c r="C18" s="18" t="s">
        <v>292</v>
      </c>
      <c r="D18" s="5" t="s">
        <v>293</v>
      </c>
      <c r="E18" s="5" t="s">
        <v>294</v>
      </c>
      <c r="F18" s="5" t="s">
        <v>295</v>
      </c>
    </row>
    <row r="19" spans="1:6" x14ac:dyDescent="0.3">
      <c r="A19" s="5" t="s">
        <v>318</v>
      </c>
      <c r="B19" s="5">
        <v>33</v>
      </c>
      <c r="C19" s="5" t="s">
        <v>297</v>
      </c>
      <c r="D19" s="5" t="s">
        <v>293</v>
      </c>
      <c r="E19" s="5" t="s">
        <v>299</v>
      </c>
      <c r="F19" s="5" t="s">
        <v>319</v>
      </c>
    </row>
  </sheetData>
  <sortState ref="A4:F19">
    <sortCondition ref="D4:D19" customList="공격수,미드필더,수비수,골기퍼"/>
    <sortCondition sortBy="cellColor" ref="C4:C19" dxfId="0"/>
  </sortState>
  <mergeCells count="1">
    <mergeCell ref="A1:F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3"/>
  <sheetViews>
    <sheetView workbookViewId="0">
      <selection sqref="A1:E1"/>
    </sheetView>
  </sheetViews>
  <sheetFormatPr defaultRowHeight="16.5" x14ac:dyDescent="0.3"/>
  <cols>
    <col min="6" max="6" width="4.625" customWidth="1"/>
    <col min="7" max="7" width="10.625" customWidth="1"/>
  </cols>
  <sheetData>
    <row r="1" spans="1:5" ht="20.25" x14ac:dyDescent="0.3">
      <c r="A1" s="37" t="s">
        <v>256</v>
      </c>
      <c r="B1" s="37"/>
      <c r="C1" s="37"/>
      <c r="D1" s="37"/>
      <c r="E1" s="37"/>
    </row>
    <row r="3" spans="1:5" x14ac:dyDescent="0.3">
      <c r="A3" s="32" t="s">
        <v>238</v>
      </c>
      <c r="B3" s="32" t="s">
        <v>239</v>
      </c>
      <c r="C3" s="32" t="s">
        <v>240</v>
      </c>
      <c r="D3" s="32" t="s">
        <v>241</v>
      </c>
      <c r="E3" s="32" t="s">
        <v>242</v>
      </c>
    </row>
    <row r="4" spans="1:5" x14ac:dyDescent="0.3">
      <c r="A4" s="7" t="s">
        <v>243</v>
      </c>
      <c r="B4" s="7" t="s">
        <v>244</v>
      </c>
      <c r="C4" s="7">
        <v>84</v>
      </c>
      <c r="D4" s="7">
        <v>83</v>
      </c>
      <c r="E4" s="7">
        <f>SUM(C4:D4)</f>
        <v>167</v>
      </c>
    </row>
    <row r="5" spans="1:5" x14ac:dyDescent="0.3">
      <c r="A5" s="7" t="s">
        <v>245</v>
      </c>
      <c r="B5" s="7" t="s">
        <v>246</v>
      </c>
      <c r="C5" s="7">
        <v>67</v>
      </c>
      <c r="D5" s="7">
        <v>77</v>
      </c>
      <c r="E5" s="20">
        <f t="shared" ref="E5:E13" si="0">SUM(C5:D5)</f>
        <v>144</v>
      </c>
    </row>
    <row r="6" spans="1:5" x14ac:dyDescent="0.3">
      <c r="A6" s="7" t="s">
        <v>247</v>
      </c>
      <c r="B6" s="7" t="s">
        <v>246</v>
      </c>
      <c r="C6" s="7">
        <v>58</v>
      </c>
      <c r="D6" s="7">
        <v>59</v>
      </c>
      <c r="E6" s="20">
        <f t="shared" si="0"/>
        <v>117</v>
      </c>
    </row>
    <row r="7" spans="1:5" x14ac:dyDescent="0.3">
      <c r="A7" s="7" t="s">
        <v>248</v>
      </c>
      <c r="B7" s="7" t="s">
        <v>249</v>
      </c>
      <c r="C7" s="7">
        <v>94</v>
      </c>
      <c r="D7" s="7">
        <v>84</v>
      </c>
      <c r="E7" s="20">
        <f t="shared" si="0"/>
        <v>178</v>
      </c>
    </row>
    <row r="8" spans="1:5" x14ac:dyDescent="0.3">
      <c r="A8" s="7" t="s">
        <v>250</v>
      </c>
      <c r="B8" s="7" t="s">
        <v>246</v>
      </c>
      <c r="C8" s="7">
        <v>77</v>
      </c>
      <c r="D8" s="7">
        <v>83</v>
      </c>
      <c r="E8" s="20">
        <f t="shared" si="0"/>
        <v>160</v>
      </c>
    </row>
    <row r="9" spans="1:5" x14ac:dyDescent="0.3">
      <c r="A9" s="7" t="s">
        <v>251</v>
      </c>
      <c r="B9" s="7" t="s">
        <v>249</v>
      </c>
      <c r="C9" s="7">
        <v>92</v>
      </c>
      <c r="D9" s="7">
        <v>95</v>
      </c>
      <c r="E9" s="20">
        <f t="shared" si="0"/>
        <v>187</v>
      </c>
    </row>
    <row r="10" spans="1:5" x14ac:dyDescent="0.3">
      <c r="A10" s="7" t="s">
        <v>252</v>
      </c>
      <c r="B10" s="7" t="s">
        <v>249</v>
      </c>
      <c r="C10" s="7">
        <v>84</v>
      </c>
      <c r="D10" s="7">
        <v>87</v>
      </c>
      <c r="E10" s="20">
        <f t="shared" si="0"/>
        <v>171</v>
      </c>
    </row>
    <row r="11" spans="1:5" x14ac:dyDescent="0.3">
      <c r="A11" s="7" t="s">
        <v>253</v>
      </c>
      <c r="B11" s="7" t="s">
        <v>249</v>
      </c>
      <c r="C11" s="7">
        <v>78</v>
      </c>
      <c r="D11" s="7">
        <v>80</v>
      </c>
      <c r="E11" s="20">
        <f t="shared" si="0"/>
        <v>158</v>
      </c>
    </row>
    <row r="12" spans="1:5" x14ac:dyDescent="0.3">
      <c r="A12" s="7" t="s">
        <v>254</v>
      </c>
      <c r="B12" s="7" t="s">
        <v>246</v>
      </c>
      <c r="C12" s="7">
        <v>92</v>
      </c>
      <c r="D12" s="7">
        <v>90</v>
      </c>
      <c r="E12" s="20">
        <f t="shared" si="0"/>
        <v>182</v>
      </c>
    </row>
    <row r="13" spans="1:5" x14ac:dyDescent="0.3">
      <c r="A13" s="7" t="s">
        <v>255</v>
      </c>
      <c r="B13" s="7" t="s">
        <v>246</v>
      </c>
      <c r="C13" s="7">
        <v>86</v>
      </c>
      <c r="D13" s="7">
        <v>81</v>
      </c>
      <c r="E13" s="20">
        <f t="shared" si="0"/>
        <v>167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총점">
                <anchor moveWithCells="1" sizeWithCells="1">
                  <from>
                    <xdr:col>6</xdr:col>
                    <xdr:colOff>0</xdr:colOff>
                    <xdr:row>2</xdr:row>
                    <xdr:rowOff>0</xdr:rowOff>
                  </from>
                  <to>
                    <xdr:col>7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sqref="A1:G1"/>
    </sheetView>
  </sheetViews>
  <sheetFormatPr defaultRowHeight="16.5" x14ac:dyDescent="0.3"/>
  <sheetData>
    <row r="1" spans="1:7" ht="20.25" x14ac:dyDescent="0.3">
      <c r="A1" s="42" t="s">
        <v>264</v>
      </c>
      <c r="B1" s="42"/>
      <c r="C1" s="42"/>
      <c r="D1" s="42"/>
      <c r="E1" s="42"/>
      <c r="F1" s="42"/>
      <c r="G1" s="42"/>
    </row>
    <row r="3" spans="1:7" x14ac:dyDescent="0.3">
      <c r="A3" s="7" t="s">
        <v>257</v>
      </c>
      <c r="B3" s="7" t="s">
        <v>258</v>
      </c>
      <c r="C3" s="7" t="s">
        <v>259</v>
      </c>
      <c r="D3" s="7" t="s">
        <v>260</v>
      </c>
      <c r="E3" s="7" t="s">
        <v>261</v>
      </c>
      <c r="F3" s="7" t="s">
        <v>262</v>
      </c>
      <c r="G3" s="7" t="s">
        <v>263</v>
      </c>
    </row>
    <row r="4" spans="1:7" x14ac:dyDescent="0.3">
      <c r="A4" s="7" t="s">
        <v>265</v>
      </c>
      <c r="B4" s="7" t="s">
        <v>278</v>
      </c>
      <c r="C4" s="7">
        <v>80</v>
      </c>
      <c r="D4" s="7">
        <v>65</v>
      </c>
      <c r="E4" s="7">
        <v>55</v>
      </c>
      <c r="F4" s="7">
        <v>200</v>
      </c>
      <c r="G4" s="19">
        <v>66.666666666666671</v>
      </c>
    </row>
    <row r="5" spans="1:7" x14ac:dyDescent="0.3">
      <c r="A5" s="7" t="s">
        <v>266</v>
      </c>
      <c r="B5" s="7" t="s">
        <v>278</v>
      </c>
      <c r="C5" s="7">
        <v>75</v>
      </c>
      <c r="D5" s="7">
        <v>80</v>
      </c>
      <c r="E5" s="7">
        <v>80</v>
      </c>
      <c r="F5" s="7">
        <v>235</v>
      </c>
      <c r="G5" s="19">
        <v>78.333333333333329</v>
      </c>
    </row>
    <row r="6" spans="1:7" x14ac:dyDescent="0.3">
      <c r="A6" s="7" t="s">
        <v>267</v>
      </c>
      <c r="B6" s="7" t="s">
        <v>278</v>
      </c>
      <c r="C6" s="7">
        <v>35</v>
      </c>
      <c r="D6" s="7">
        <v>50</v>
      </c>
      <c r="E6" s="7">
        <v>75</v>
      </c>
      <c r="F6" s="7">
        <v>160</v>
      </c>
      <c r="G6" s="19">
        <v>53.333333333333336</v>
      </c>
    </row>
    <row r="7" spans="1:7" x14ac:dyDescent="0.3">
      <c r="A7" s="7" t="s">
        <v>268</v>
      </c>
      <c r="B7" s="7" t="s">
        <v>278</v>
      </c>
      <c r="C7" s="7">
        <v>50</v>
      </c>
      <c r="D7" s="7">
        <v>60</v>
      </c>
      <c r="E7" s="7">
        <v>65</v>
      </c>
      <c r="F7" s="7">
        <v>175</v>
      </c>
      <c r="G7" s="19">
        <v>58.333333333333336</v>
      </c>
    </row>
    <row r="8" spans="1:7" x14ac:dyDescent="0.3">
      <c r="A8" s="7" t="s">
        <v>269</v>
      </c>
      <c r="B8" s="7" t="s">
        <v>278</v>
      </c>
      <c r="C8" s="7">
        <v>75</v>
      </c>
      <c r="D8" s="7">
        <v>80</v>
      </c>
      <c r="E8" s="7">
        <v>95</v>
      </c>
      <c r="F8" s="7">
        <v>250</v>
      </c>
      <c r="G8" s="19">
        <v>83.333333333333329</v>
      </c>
    </row>
    <row r="9" spans="1:7" x14ac:dyDescent="0.3">
      <c r="A9" s="7" t="s">
        <v>270</v>
      </c>
      <c r="B9" s="7" t="s">
        <v>279</v>
      </c>
      <c r="C9" s="7">
        <v>80</v>
      </c>
      <c r="D9" s="7">
        <v>80</v>
      </c>
      <c r="E9" s="7" t="s">
        <v>275</v>
      </c>
      <c r="F9" s="7">
        <v>160</v>
      </c>
      <c r="G9" s="19">
        <v>80</v>
      </c>
    </row>
    <row r="10" spans="1:7" x14ac:dyDescent="0.3">
      <c r="A10" s="7" t="s">
        <v>271</v>
      </c>
      <c r="B10" s="7" t="s">
        <v>279</v>
      </c>
      <c r="C10" s="7">
        <v>80</v>
      </c>
      <c r="D10" s="7">
        <v>55</v>
      </c>
      <c r="E10" s="7" t="s">
        <v>276</v>
      </c>
      <c r="F10" s="7">
        <v>135</v>
      </c>
      <c r="G10" s="19">
        <v>67.5</v>
      </c>
    </row>
    <row r="11" spans="1:7" x14ac:dyDescent="0.3">
      <c r="A11" s="7" t="s">
        <v>272</v>
      </c>
      <c r="B11" s="7" t="s">
        <v>279</v>
      </c>
      <c r="C11" s="7">
        <v>30</v>
      </c>
      <c r="D11" s="7">
        <v>70</v>
      </c>
      <c r="E11" s="7" t="s">
        <v>276</v>
      </c>
      <c r="F11" s="7">
        <v>100</v>
      </c>
      <c r="G11" s="19">
        <v>50</v>
      </c>
    </row>
    <row r="12" spans="1:7" x14ac:dyDescent="0.3">
      <c r="A12" s="7" t="s">
        <v>273</v>
      </c>
      <c r="B12" s="7" t="s">
        <v>279</v>
      </c>
      <c r="C12" s="7">
        <v>80</v>
      </c>
      <c r="D12" s="7">
        <v>85</v>
      </c>
      <c r="E12" s="7" t="s">
        <v>277</v>
      </c>
      <c r="F12" s="7">
        <v>165</v>
      </c>
      <c r="G12" s="19">
        <v>82.5</v>
      </c>
    </row>
    <row r="13" spans="1:7" x14ac:dyDescent="0.3">
      <c r="A13" s="7" t="s">
        <v>274</v>
      </c>
      <c r="B13" s="7" t="s">
        <v>279</v>
      </c>
      <c r="C13" s="7">
        <v>55</v>
      </c>
      <c r="D13" s="7">
        <v>60</v>
      </c>
      <c r="E13" s="7" t="s">
        <v>275</v>
      </c>
      <c r="F13" s="7">
        <v>115</v>
      </c>
      <c r="G13" s="19">
        <v>57.5</v>
      </c>
    </row>
  </sheetData>
  <mergeCells count="1">
    <mergeCell ref="A1:G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3</vt:i4>
      </vt:variant>
    </vt:vector>
  </HeadingPairs>
  <TitlesOfParts>
    <vt:vector size="11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  <vt:lpstr>'기본작업-3'!Criteria</vt:lpstr>
      <vt:lpstr>'기본작업-3'!Extract</vt:lpstr>
      <vt:lpstr>예매좌석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김종일</dc:creator>
  <cp:lastModifiedBy>김종일</cp:lastModifiedBy>
  <dcterms:created xsi:type="dcterms:W3CDTF">2018-04-20T07:59:34Z</dcterms:created>
  <dcterms:modified xsi:type="dcterms:W3CDTF">2018-06-29T06:07:25Z</dcterms:modified>
</cp:coreProperties>
</file>