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현재_통합_문서" defaultThemeVersion="124226"/>
  <bookViews>
    <workbookView xWindow="360" yWindow="165" windowWidth="17235" windowHeight="12270"/>
  </bookViews>
  <sheets>
    <sheet name="기본작업-1" sheetId="9" r:id="rId1"/>
    <sheet name="기본작업-2" sheetId="2" r:id="rId2"/>
    <sheet name="기본작업-3" sheetId="19" r:id="rId3"/>
    <sheet name="계산작업" sheetId="26" r:id="rId4"/>
    <sheet name="분석작업-1" sheetId="11" r:id="rId5"/>
    <sheet name="분석작업-2" sheetId="23" r:id="rId6"/>
    <sheet name="매크로작업" sheetId="24" r:id="rId7"/>
    <sheet name="차트작업" sheetId="25" r:id="rId8"/>
  </sheets>
  <definedNames>
    <definedName name="시간당금액">#REF!</definedName>
    <definedName name="실수령액">#REF!</definedName>
    <definedName name="오픈일자">'기본작업-1'!$O$6:$O$13</definedName>
    <definedName name="학점이" localSheetId="0">#REF!</definedName>
    <definedName name="학점이">#REF!</definedName>
    <definedName name="학점표" localSheetId="0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C5" i="11" l="1"/>
  <c r="C10" i="11"/>
  <c r="D38" i="26" l="1"/>
  <c r="D37" i="26"/>
  <c r="D36" i="26"/>
  <c r="D35" i="26"/>
  <c r="D34" i="26"/>
  <c r="D33" i="26"/>
  <c r="D32" i="26"/>
  <c r="D31" i="26"/>
  <c r="D30" i="26"/>
  <c r="K26" i="26"/>
  <c r="E26" i="26"/>
  <c r="K25" i="26"/>
  <c r="K24" i="26"/>
  <c r="K23" i="26"/>
  <c r="K22" i="26"/>
  <c r="K21" i="26"/>
  <c r="K20" i="26"/>
  <c r="K19" i="26"/>
  <c r="K18" i="26"/>
  <c r="K17" i="26"/>
  <c r="K16" i="26"/>
  <c r="J12" i="26"/>
  <c r="D12" i="26"/>
  <c r="D11" i="26"/>
  <c r="D10" i="26"/>
  <c r="D9" i="26"/>
  <c r="D8" i="26"/>
  <c r="D7" i="26"/>
  <c r="D6" i="26"/>
  <c r="D5" i="26"/>
  <c r="D4" i="26"/>
  <c r="D3" i="26"/>
  <c r="G14" i="25" l="1"/>
  <c r="G13" i="25"/>
  <c r="G12" i="25"/>
  <c r="G11" i="25"/>
  <c r="G10" i="25"/>
  <c r="G9" i="25"/>
  <c r="G8" i="25"/>
  <c r="G7" i="25"/>
  <c r="G6" i="25"/>
  <c r="G5" i="25"/>
</calcChain>
</file>

<file path=xl/sharedStrings.xml><?xml version="1.0" encoding="utf-8"?>
<sst xmlns="http://schemas.openxmlformats.org/spreadsheetml/2006/main" count="422" uniqueCount="328">
  <si>
    <t>투자금</t>
    <phoneticPr fontId="1" type="noConversion"/>
  </si>
  <si>
    <t>투자기간(년)</t>
    <phoneticPr fontId="1" type="noConversion"/>
  </si>
  <si>
    <t>수익율</t>
    <phoneticPr fontId="1" type="noConversion"/>
  </si>
  <si>
    <t>수익금</t>
    <phoneticPr fontId="1" type="noConversion"/>
  </si>
  <si>
    <t>수익률</t>
    <phoneticPr fontId="1" type="noConversion"/>
  </si>
  <si>
    <t>지역</t>
    <phoneticPr fontId="4" type="noConversion"/>
  </si>
  <si>
    <t>관리코드</t>
    <phoneticPr fontId="4" type="noConversion"/>
  </si>
  <si>
    <t>매장위치</t>
    <phoneticPr fontId="4" type="noConversion"/>
  </si>
  <si>
    <t>담당자</t>
    <phoneticPr fontId="4" type="noConversion"/>
  </si>
  <si>
    <t>개장일</t>
    <phoneticPr fontId="4" type="noConversion"/>
  </si>
  <si>
    <t>직원수</t>
    <phoneticPr fontId="4" type="noConversion"/>
  </si>
  <si>
    <t>서울</t>
    <phoneticPr fontId="4" type="noConversion"/>
  </si>
  <si>
    <t>경기도</t>
    <phoneticPr fontId="4" type="noConversion"/>
  </si>
  <si>
    <t>강원도</t>
    <phoneticPr fontId="4" type="noConversion"/>
  </si>
  <si>
    <t>충청북도</t>
    <phoneticPr fontId="4" type="noConversion"/>
  </si>
  <si>
    <t>충청남도</t>
    <phoneticPr fontId="4" type="noConversion"/>
  </si>
  <si>
    <t>경상북도</t>
    <phoneticPr fontId="4" type="noConversion"/>
  </si>
  <si>
    <t>경상남도</t>
    <phoneticPr fontId="4" type="noConversion"/>
  </si>
  <si>
    <t>전라북도</t>
    <phoneticPr fontId="4" type="noConversion"/>
  </si>
  <si>
    <t>전라남도</t>
    <phoneticPr fontId="4" type="noConversion"/>
  </si>
  <si>
    <t>제주도</t>
    <phoneticPr fontId="4" type="noConversion"/>
  </si>
  <si>
    <t>박주호</t>
    <phoneticPr fontId="1" type="noConversion"/>
  </si>
  <si>
    <t>김재철</t>
    <phoneticPr fontId="1" type="noConversion"/>
  </si>
  <si>
    <t>강정호</t>
    <phoneticPr fontId="1" type="noConversion"/>
  </si>
  <si>
    <t>이중희</t>
    <phoneticPr fontId="1" type="noConversion"/>
  </si>
  <si>
    <t>김상욱</t>
    <phoneticPr fontId="1" type="noConversion"/>
  </si>
  <si>
    <t>송하율</t>
    <phoneticPr fontId="1" type="noConversion"/>
  </si>
  <si>
    <t>서현진</t>
    <phoneticPr fontId="1" type="noConversion"/>
  </si>
  <si>
    <t>강하늬</t>
    <phoneticPr fontId="1" type="noConversion"/>
  </si>
  <si>
    <t>한지민</t>
    <phoneticPr fontId="1" type="noConversion"/>
  </si>
  <si>
    <t>유지민</t>
    <phoneticPr fontId="1" type="noConversion"/>
  </si>
  <si>
    <t>구분</t>
    <phoneticPr fontId="1" type="noConversion"/>
  </si>
  <si>
    <t>분식</t>
    <phoneticPr fontId="1" type="noConversion"/>
  </si>
  <si>
    <t>덮밥</t>
    <phoneticPr fontId="1" type="noConversion"/>
  </si>
  <si>
    <t>김밥</t>
    <phoneticPr fontId="1" type="noConversion"/>
  </si>
  <si>
    <t>떡볶이</t>
    <phoneticPr fontId="1" type="noConversion"/>
  </si>
  <si>
    <t>9월 음식 판매 현황</t>
    <phoneticPr fontId="1" type="noConversion"/>
  </si>
  <si>
    <t>라면</t>
    <phoneticPr fontId="1" type="noConversion"/>
  </si>
  <si>
    <t>찌개</t>
    <phoneticPr fontId="1" type="noConversion"/>
  </si>
  <si>
    <t>김치찌개</t>
    <phoneticPr fontId="1" type="noConversion"/>
  </si>
  <si>
    <t>된장찌개</t>
    <phoneticPr fontId="1" type="noConversion"/>
  </si>
  <si>
    <t>순두부찌개</t>
    <phoneticPr fontId="1" type="noConversion"/>
  </si>
  <si>
    <t>제육덮밥</t>
    <phoneticPr fontId="1" type="noConversion"/>
  </si>
  <si>
    <t>불고기덮밥</t>
    <phoneticPr fontId="1" type="noConversion"/>
  </si>
  <si>
    <t>오징어덮밥</t>
    <phoneticPr fontId="1" type="noConversion"/>
  </si>
  <si>
    <t>구이</t>
    <phoneticPr fontId="1" type="noConversion"/>
  </si>
  <si>
    <t>고등어구이</t>
    <phoneticPr fontId="1" type="noConversion"/>
  </si>
  <si>
    <t>갈치구이</t>
    <phoneticPr fontId="1" type="noConversion"/>
  </si>
  <si>
    <t>삼치구이</t>
    <phoneticPr fontId="1" type="noConversion"/>
  </si>
  <si>
    <t>음식명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</si>
  <si>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</si>
  <si>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</si>
  <si>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</si>
  <si>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</si>
  <si>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금액</t>
    <phoneticPr fontId="1" type="noConversion"/>
  </si>
  <si>
    <t>판매량</t>
    <phoneticPr fontId="1" type="noConversion"/>
  </si>
  <si>
    <t>판매총액</t>
    <phoneticPr fontId="1" type="noConversion"/>
  </si>
  <si>
    <t>상공도서관 도서구입현황</t>
    <phoneticPr fontId="1" type="noConversion"/>
  </si>
  <si>
    <t>투자기간(년)</t>
    <phoneticPr fontId="1" type="noConversion"/>
  </si>
  <si>
    <t>성명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</si>
  <si>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</si>
  <si>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</si>
  <si>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</si>
  <si>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</si>
  <si>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김창용</t>
    <phoneticPr fontId="1" type="noConversion"/>
  </si>
  <si>
    <t>정시윤</t>
    <phoneticPr fontId="1" type="noConversion"/>
  </si>
  <si>
    <t>임소희</t>
    <phoneticPr fontId="1" type="noConversion"/>
  </si>
  <si>
    <t>유영석</t>
    <phoneticPr fontId="1" type="noConversion"/>
  </si>
  <si>
    <t>이민호</t>
    <phoneticPr fontId="1" type="noConversion"/>
  </si>
  <si>
    <t>한가희</t>
    <phoneticPr fontId="1" type="noConversion"/>
  </si>
  <si>
    <t>한지섭</t>
    <phoneticPr fontId="1" type="noConversion"/>
  </si>
  <si>
    <t>[표1] 중간고사 성적표</t>
    <phoneticPr fontId="1" type="noConversion"/>
  </si>
  <si>
    <t>[표3] 1학년 성적표</t>
    <phoneticPr fontId="1" type="noConversion"/>
  </si>
  <si>
    <t>[표2] 기말고사 성적표</t>
    <phoneticPr fontId="1" type="noConversion"/>
  </si>
  <si>
    <t>모바일 게임 매출 순위</t>
    <phoneticPr fontId="1" type="noConversion"/>
  </si>
  <si>
    <t>순위</t>
    <phoneticPr fontId="1" type="noConversion"/>
  </si>
  <si>
    <t>게임명</t>
    <phoneticPr fontId="1" type="noConversion"/>
  </si>
  <si>
    <t>유통사</t>
    <phoneticPr fontId="1" type="noConversion"/>
  </si>
  <si>
    <t>평점</t>
    <phoneticPr fontId="1" type="noConversion"/>
  </si>
  <si>
    <t>붉은사막</t>
    <phoneticPr fontId="1" type="noConversion"/>
  </si>
  <si>
    <t>넷어비스</t>
    <phoneticPr fontId="1" type="noConversion"/>
  </si>
  <si>
    <t>마블세계</t>
    <phoneticPr fontId="1" type="noConversion"/>
  </si>
  <si>
    <t>마블코리아</t>
    <phoneticPr fontId="1" type="noConversion"/>
  </si>
  <si>
    <t>축구차자</t>
    <phoneticPr fontId="1" type="noConversion"/>
  </si>
  <si>
    <t>G글로벌</t>
    <phoneticPr fontId="1" type="noConversion"/>
  </si>
  <si>
    <t>로드플레이</t>
    <phoneticPr fontId="1" type="noConversion"/>
  </si>
  <si>
    <t>가온모바일</t>
    <phoneticPr fontId="1" type="noConversion"/>
  </si>
  <si>
    <t>던전스토리</t>
    <phoneticPr fontId="1" type="noConversion"/>
  </si>
  <si>
    <t>스마트웹젠</t>
    <phoneticPr fontId="1" type="noConversion"/>
  </si>
  <si>
    <t>나르스</t>
    <phoneticPr fontId="1" type="noConversion"/>
  </si>
  <si>
    <t>레드컴퍼니</t>
    <phoneticPr fontId="1" type="noConversion"/>
  </si>
  <si>
    <t>영원한도시</t>
    <phoneticPr fontId="1" type="noConversion"/>
  </si>
  <si>
    <t>뮤스타일</t>
    <phoneticPr fontId="1" type="noConversion"/>
  </si>
  <si>
    <t>리니자드</t>
    <phoneticPr fontId="1" type="noConversion"/>
  </si>
  <si>
    <t>포커포커</t>
    <phoneticPr fontId="1" type="noConversion"/>
  </si>
  <si>
    <t>상공무역 거래 현황</t>
    <phoneticPr fontId="1" type="noConversion"/>
  </si>
  <si>
    <t>제품코드</t>
    <phoneticPr fontId="1" type="noConversion"/>
  </si>
  <si>
    <t>거래처명</t>
    <phoneticPr fontId="1" type="noConversion"/>
  </si>
  <si>
    <t>지역</t>
    <phoneticPr fontId="1" type="noConversion"/>
  </si>
  <si>
    <t>단가</t>
    <phoneticPr fontId="1" type="noConversion"/>
  </si>
  <si>
    <t>거래량</t>
    <phoneticPr fontId="1" type="noConversion"/>
  </si>
  <si>
    <t>거래총액</t>
    <phoneticPr fontId="1" type="noConversion"/>
  </si>
  <si>
    <t>A-1001</t>
    <phoneticPr fontId="1" type="noConversion"/>
  </si>
  <si>
    <t>성실유통</t>
    <phoneticPr fontId="1" type="noConversion"/>
  </si>
  <si>
    <t>서울</t>
    <phoneticPr fontId="1" type="noConversion"/>
  </si>
  <si>
    <t>A-1001</t>
    <phoneticPr fontId="1" type="noConversion"/>
  </si>
  <si>
    <t>하나유통</t>
    <phoneticPr fontId="1" type="noConversion"/>
  </si>
  <si>
    <t>경기</t>
    <phoneticPr fontId="1" type="noConversion"/>
  </si>
  <si>
    <t>A-1001</t>
    <phoneticPr fontId="1" type="noConversion"/>
  </si>
  <si>
    <t>유진실업</t>
    <phoneticPr fontId="1" type="noConversion"/>
  </si>
  <si>
    <t>부산</t>
    <phoneticPr fontId="1" type="noConversion"/>
  </si>
  <si>
    <t>튼튼해운</t>
    <phoneticPr fontId="1" type="noConversion"/>
  </si>
  <si>
    <t>광주</t>
    <phoneticPr fontId="1" type="noConversion"/>
  </si>
  <si>
    <t>토탈실업</t>
    <phoneticPr fontId="1" type="noConversion"/>
  </si>
  <si>
    <t>강원</t>
    <phoneticPr fontId="1" type="noConversion"/>
  </si>
  <si>
    <t>B-1001</t>
    <phoneticPr fontId="1" type="noConversion"/>
  </si>
  <si>
    <t>월드해운</t>
    <phoneticPr fontId="1" type="noConversion"/>
  </si>
  <si>
    <t>대전</t>
    <phoneticPr fontId="1" type="noConversion"/>
  </si>
  <si>
    <t>글로비즈</t>
    <phoneticPr fontId="1" type="noConversion"/>
  </si>
  <si>
    <t>대구</t>
    <phoneticPr fontId="1" type="noConversion"/>
  </si>
  <si>
    <t>해진무역</t>
    <phoneticPr fontId="1" type="noConversion"/>
  </si>
  <si>
    <t>제주</t>
    <phoneticPr fontId="1" type="noConversion"/>
  </si>
  <si>
    <t>한다실업</t>
    <phoneticPr fontId="1" type="noConversion"/>
  </si>
  <si>
    <t>충북</t>
    <phoneticPr fontId="1" type="noConversion"/>
  </si>
  <si>
    <t>만우무역</t>
    <phoneticPr fontId="1" type="noConversion"/>
  </si>
  <si>
    <t>인천</t>
    <phoneticPr fontId="1" type="noConversion"/>
  </si>
  <si>
    <t>[표1]</t>
    <phoneticPr fontId="1" type="noConversion"/>
  </si>
  <si>
    <t>신제품 출시 현황</t>
    <phoneticPr fontId="1" type="noConversion"/>
  </si>
  <si>
    <t>[표2]</t>
    <phoneticPr fontId="1" type="noConversion"/>
  </si>
  <si>
    <t>공연 예매 현황</t>
    <phoneticPr fontId="1" type="noConversion"/>
  </si>
  <si>
    <t>제품코드</t>
    <phoneticPr fontId="1" type="noConversion"/>
  </si>
  <si>
    <t>판매량</t>
    <phoneticPr fontId="1" type="noConversion"/>
  </si>
  <si>
    <t>판매총액</t>
    <phoneticPr fontId="1" type="noConversion"/>
  </si>
  <si>
    <t>결과</t>
    <phoneticPr fontId="1" type="noConversion"/>
  </si>
  <si>
    <t>구분</t>
    <phoneticPr fontId="1" type="noConversion"/>
  </si>
  <si>
    <t>공연명</t>
    <phoneticPr fontId="1" type="noConversion"/>
  </si>
  <si>
    <t>공연장</t>
    <phoneticPr fontId="1" type="noConversion"/>
  </si>
  <si>
    <t>공연료</t>
    <phoneticPr fontId="1" type="noConversion"/>
  </si>
  <si>
    <t>예매량</t>
    <phoneticPr fontId="1" type="noConversion"/>
  </si>
  <si>
    <t>BH001</t>
    <phoneticPr fontId="1" type="noConversion"/>
  </si>
  <si>
    <t>뮤지컬</t>
    <phoneticPr fontId="1" type="noConversion"/>
  </si>
  <si>
    <t>워싱턴</t>
    <phoneticPr fontId="1" type="noConversion"/>
  </si>
  <si>
    <t>공간</t>
    <phoneticPr fontId="1" type="noConversion"/>
  </si>
  <si>
    <t>BH002</t>
  </si>
  <si>
    <t>연극</t>
    <phoneticPr fontId="1" type="noConversion"/>
  </si>
  <si>
    <t>우리상회</t>
    <phoneticPr fontId="1" type="noConversion"/>
  </si>
  <si>
    <t>호소극장</t>
    <phoneticPr fontId="1" type="noConversion"/>
  </si>
  <si>
    <t>BH003</t>
  </si>
  <si>
    <t>무용</t>
    <phoneticPr fontId="1" type="noConversion"/>
  </si>
  <si>
    <t>마타하리</t>
    <phoneticPr fontId="1" type="noConversion"/>
  </si>
  <si>
    <t>무용공간</t>
    <phoneticPr fontId="1" type="noConversion"/>
  </si>
  <si>
    <t>BH004</t>
  </si>
  <si>
    <t>연극</t>
    <phoneticPr fontId="1" type="noConversion"/>
  </si>
  <si>
    <t>골든타임</t>
    <phoneticPr fontId="1" type="noConversion"/>
  </si>
  <si>
    <t>상상마당</t>
    <phoneticPr fontId="1" type="noConversion"/>
  </si>
  <si>
    <t>BH005</t>
  </si>
  <si>
    <t>뮤지컬</t>
    <phoneticPr fontId="1" type="noConversion"/>
  </si>
  <si>
    <t>굿마스크</t>
    <phoneticPr fontId="1" type="noConversion"/>
  </si>
  <si>
    <t>아트센터</t>
    <phoneticPr fontId="1" type="noConversion"/>
  </si>
  <si>
    <t>BH006</t>
  </si>
  <si>
    <t>바야데르</t>
    <phoneticPr fontId="1" type="noConversion"/>
  </si>
  <si>
    <t>더춤</t>
    <phoneticPr fontId="1" type="noConversion"/>
  </si>
  <si>
    <t>BH007</t>
  </si>
  <si>
    <t>시크릿</t>
    <phoneticPr fontId="1" type="noConversion"/>
  </si>
  <si>
    <t>롤링홀</t>
    <phoneticPr fontId="1" type="noConversion"/>
  </si>
  <si>
    <t>BH008</t>
  </si>
  <si>
    <t>라이온킹</t>
    <phoneticPr fontId="1" type="noConversion"/>
  </si>
  <si>
    <t>늘아트홀</t>
    <phoneticPr fontId="1" type="noConversion"/>
  </si>
  <si>
    <t>&lt;조건&gt;</t>
    <phoneticPr fontId="1" type="noConversion"/>
  </si>
  <si>
    <t>BH009</t>
  </si>
  <si>
    <t>돈키호테</t>
    <phoneticPr fontId="1" type="noConversion"/>
  </si>
  <si>
    <t>수무용</t>
    <phoneticPr fontId="1" type="noConversion"/>
  </si>
  <si>
    <t>구분</t>
    <phoneticPr fontId="1" type="noConversion"/>
  </si>
  <si>
    <t>BH010</t>
  </si>
  <si>
    <t>연극 예매량 합계</t>
    <phoneticPr fontId="1" type="noConversion"/>
  </si>
  <si>
    <t>[표3]</t>
    <phoneticPr fontId="1" type="noConversion"/>
  </si>
  <si>
    <t>성과급 지급 현황</t>
    <phoneticPr fontId="1" type="noConversion"/>
  </si>
  <si>
    <t>[표4]</t>
    <phoneticPr fontId="1" type="noConversion"/>
  </si>
  <si>
    <t>동호회 회원 현황</t>
    <phoneticPr fontId="1" type="noConversion"/>
  </si>
  <si>
    <t>성별</t>
    <phoneticPr fontId="1" type="noConversion"/>
  </si>
  <si>
    <t>직위</t>
    <phoneticPr fontId="1" type="noConversion"/>
  </si>
  <si>
    <t>호봉</t>
    <phoneticPr fontId="1" type="noConversion"/>
  </si>
  <si>
    <t>성과급</t>
    <phoneticPr fontId="1" type="noConversion"/>
  </si>
  <si>
    <t>지역</t>
    <phoneticPr fontId="1" type="noConversion"/>
  </si>
  <si>
    <t>주민등록번호</t>
    <phoneticPr fontId="1" type="noConversion"/>
  </si>
  <si>
    <t>생년월일</t>
    <phoneticPr fontId="1" type="noConversion"/>
  </si>
  <si>
    <t>고회식</t>
    <phoneticPr fontId="1" type="noConversion"/>
  </si>
  <si>
    <t>남</t>
    <phoneticPr fontId="1" type="noConversion"/>
  </si>
  <si>
    <t>과장</t>
    <phoneticPr fontId="1" type="noConversion"/>
  </si>
  <si>
    <t>조수홍</t>
    <phoneticPr fontId="1" type="noConversion"/>
  </si>
  <si>
    <t>마포구</t>
    <phoneticPr fontId="1" type="noConversion"/>
  </si>
  <si>
    <t>800621-1******</t>
    <phoneticPr fontId="1" type="noConversion"/>
  </si>
  <si>
    <t>조광희</t>
    <phoneticPr fontId="1" type="noConversion"/>
  </si>
  <si>
    <t>대리</t>
    <phoneticPr fontId="1" type="noConversion"/>
  </si>
  <si>
    <t>최유영</t>
    <phoneticPr fontId="1" type="noConversion"/>
  </si>
  <si>
    <t>서초구</t>
    <phoneticPr fontId="1" type="noConversion"/>
  </si>
  <si>
    <t>930823-2******</t>
    <phoneticPr fontId="1" type="noConversion"/>
  </si>
  <si>
    <t>이진녀</t>
    <phoneticPr fontId="1" type="noConversion"/>
  </si>
  <si>
    <t>여</t>
    <phoneticPr fontId="1" type="noConversion"/>
  </si>
  <si>
    <t>윤정민</t>
    <phoneticPr fontId="1" type="noConversion"/>
  </si>
  <si>
    <t>노원구</t>
    <phoneticPr fontId="1" type="noConversion"/>
  </si>
  <si>
    <t>881201-1******</t>
    <phoneticPr fontId="1" type="noConversion"/>
  </si>
  <si>
    <t>최중성</t>
    <phoneticPr fontId="1" type="noConversion"/>
  </si>
  <si>
    <t>조인성</t>
    <phoneticPr fontId="1" type="noConversion"/>
  </si>
  <si>
    <t>관악구</t>
    <phoneticPr fontId="1" type="noConversion"/>
  </si>
  <si>
    <t>830725-1******</t>
    <phoneticPr fontId="1" type="noConversion"/>
  </si>
  <si>
    <t>권지향</t>
    <phoneticPr fontId="1" type="noConversion"/>
  </si>
  <si>
    <t>유현진</t>
    <phoneticPr fontId="1" type="noConversion"/>
  </si>
  <si>
    <t>860903-1******</t>
    <phoneticPr fontId="1" type="noConversion"/>
  </si>
  <si>
    <t>김영택</t>
    <phoneticPr fontId="1" type="noConversion"/>
  </si>
  <si>
    <t>현상화</t>
    <phoneticPr fontId="1" type="noConversion"/>
  </si>
  <si>
    <t>920817-2******</t>
    <phoneticPr fontId="1" type="noConversion"/>
  </si>
  <si>
    <t>조정휴</t>
    <phoneticPr fontId="1" type="noConversion"/>
  </si>
  <si>
    <t>유시연</t>
    <phoneticPr fontId="1" type="noConversion"/>
  </si>
  <si>
    <t>841113-2******</t>
    <phoneticPr fontId="1" type="noConversion"/>
  </si>
  <si>
    <t>고인숙</t>
    <phoneticPr fontId="1" type="noConversion"/>
  </si>
  <si>
    <t>신선미</t>
    <phoneticPr fontId="1" type="noConversion"/>
  </si>
  <si>
    <t>811023-2******</t>
    <phoneticPr fontId="1" type="noConversion"/>
  </si>
  <si>
    <t>변효정</t>
    <phoneticPr fontId="1" type="noConversion"/>
  </si>
  <si>
    <t>이동현</t>
    <phoneticPr fontId="1" type="noConversion"/>
  </si>
  <si>
    <t>910103-1******</t>
    <phoneticPr fontId="1" type="noConversion"/>
  </si>
  <si>
    <t>정은경</t>
    <phoneticPr fontId="1" type="noConversion"/>
  </si>
  <si>
    <t>김강준</t>
    <phoneticPr fontId="1" type="noConversion"/>
  </si>
  <si>
    <t>880802-1******</t>
    <phoneticPr fontId="1" type="noConversion"/>
  </si>
  <si>
    <t>직위가 대리인 여사원 성과급 평균</t>
    <phoneticPr fontId="1" type="noConversion"/>
  </si>
  <si>
    <t>박혜리</t>
    <phoneticPr fontId="1" type="noConversion"/>
  </si>
  <si>
    <t>900617-2******</t>
    <phoneticPr fontId="1" type="noConversion"/>
  </si>
  <si>
    <t>[표5]</t>
    <phoneticPr fontId="1" type="noConversion"/>
  </si>
  <si>
    <t>사원 관리 현황</t>
    <phoneticPr fontId="1" type="noConversion"/>
  </si>
  <si>
    <t>사원코드</t>
    <phoneticPr fontId="1" type="noConversion"/>
  </si>
  <si>
    <t>부서명</t>
    <phoneticPr fontId="1" type="noConversion"/>
  </si>
  <si>
    <t>P-101</t>
    <phoneticPr fontId="1" type="noConversion"/>
  </si>
  <si>
    <t>부장</t>
    <phoneticPr fontId="1" type="noConversion"/>
  </si>
  <si>
    <t>E-301</t>
    <phoneticPr fontId="1" type="noConversion"/>
  </si>
  <si>
    <t>B-501</t>
    <phoneticPr fontId="1" type="noConversion"/>
  </si>
  <si>
    <t>E-302</t>
    <phoneticPr fontId="1" type="noConversion"/>
  </si>
  <si>
    <t>P-103</t>
    <phoneticPr fontId="1" type="noConversion"/>
  </si>
  <si>
    <t>B-503</t>
    <phoneticPr fontId="1" type="noConversion"/>
  </si>
  <si>
    <t>B-504</t>
    <phoneticPr fontId="1" type="noConversion"/>
  </si>
  <si>
    <t>사원</t>
    <phoneticPr fontId="1" type="noConversion"/>
  </si>
  <si>
    <t>&lt;부서코드&gt;</t>
    <phoneticPr fontId="1" type="noConversion"/>
  </si>
  <si>
    <t>E-303</t>
    <phoneticPr fontId="1" type="noConversion"/>
  </si>
  <si>
    <t>코드</t>
    <phoneticPr fontId="1" type="noConversion"/>
  </si>
  <si>
    <t>P</t>
    <phoneticPr fontId="1" type="noConversion"/>
  </si>
  <si>
    <t>B</t>
    <phoneticPr fontId="1" type="noConversion"/>
  </si>
  <si>
    <t>E</t>
    <phoneticPr fontId="1" type="noConversion"/>
  </si>
  <si>
    <t>P-104</t>
    <phoneticPr fontId="1" type="noConversion"/>
  </si>
  <si>
    <t>생산부</t>
    <phoneticPr fontId="1" type="noConversion"/>
  </si>
  <si>
    <t>영업부</t>
    <phoneticPr fontId="1" type="noConversion"/>
  </si>
  <si>
    <t>관리부</t>
    <phoneticPr fontId="1" type="noConversion"/>
  </si>
  <si>
    <t>상공푸드 매장 관리현황</t>
    <phoneticPr fontId="4" type="noConversion"/>
  </si>
  <si>
    <t>gangwon#01</t>
    <phoneticPr fontId="1" type="noConversion"/>
  </si>
  <si>
    <t>jeonbuk#06</t>
    <phoneticPr fontId="1" type="noConversion"/>
  </si>
  <si>
    <t>jeju#04</t>
    <phoneticPr fontId="1" type="noConversion"/>
  </si>
  <si>
    <t>gyeonggi#05</t>
    <phoneticPr fontId="1" type="noConversion"/>
  </si>
  <si>
    <t>chugnam#02</t>
    <phoneticPr fontId="1" type="noConversion"/>
  </si>
  <si>
    <t>gyeongnam#07</t>
    <phoneticPr fontId="1" type="noConversion"/>
  </si>
  <si>
    <t>jeonnam#08</t>
    <phoneticPr fontId="1" type="noConversion"/>
  </si>
  <si>
    <t>chugbuk#03</t>
    <phoneticPr fontId="1" type="noConversion"/>
  </si>
  <si>
    <t>gyeongbuk#09</t>
    <phoneticPr fontId="1" type="noConversion"/>
  </si>
  <si>
    <t>seoul#10</t>
    <phoneticPr fontId="1" type="noConversion"/>
  </si>
  <si>
    <t>원주시 단계동</t>
    <phoneticPr fontId="4" type="noConversion"/>
  </si>
  <si>
    <t>군산시 경암동</t>
    <phoneticPr fontId="4" type="noConversion"/>
  </si>
  <si>
    <t>제주시 도남동</t>
    <phoneticPr fontId="4" type="noConversion"/>
  </si>
  <si>
    <t>안산시 신길동</t>
    <phoneticPr fontId="4" type="noConversion"/>
  </si>
  <si>
    <t>천안시 동남구 구룡동</t>
    <phoneticPr fontId="4" type="noConversion"/>
  </si>
  <si>
    <t>진주시 가좌동</t>
    <phoneticPr fontId="4" type="noConversion"/>
  </si>
  <si>
    <t>여수시 교동</t>
    <phoneticPr fontId="4" type="noConversion"/>
  </si>
  <si>
    <t>청주시 서원구 모충동</t>
    <phoneticPr fontId="4" type="noConversion"/>
  </si>
  <si>
    <t>경주시 구정동</t>
    <phoneticPr fontId="4" type="noConversion"/>
  </si>
  <si>
    <t>마포구 성산동</t>
    <phoneticPr fontId="4" type="noConversion"/>
  </si>
  <si>
    <t>구입일자</t>
  </si>
  <si>
    <t>구분</t>
  </si>
  <si>
    <t>도서명</t>
  </si>
  <si>
    <t>출판사</t>
  </si>
  <si>
    <t>지은이</t>
  </si>
  <si>
    <t>구입가격</t>
  </si>
  <si>
    <t>구입수량</t>
  </si>
  <si>
    <t>소설</t>
  </si>
  <si>
    <t>아몬드</t>
  </si>
  <si>
    <t>믿음사</t>
  </si>
  <si>
    <t>전미연</t>
  </si>
  <si>
    <t>취미</t>
  </si>
  <si>
    <t>골프의 핵심</t>
  </si>
  <si>
    <t>북미디어</t>
  </si>
  <si>
    <t>김수혁</t>
  </si>
  <si>
    <t>경제경영</t>
  </si>
  <si>
    <t>경제 알려주는 남자</t>
  </si>
  <si>
    <t>행복출판사</t>
  </si>
  <si>
    <t>김승연</t>
  </si>
  <si>
    <t>유아</t>
  </si>
  <si>
    <t>멜론 수영장</t>
  </si>
  <si>
    <t>북친구</t>
  </si>
  <si>
    <t>앤서니 브라운</t>
  </si>
  <si>
    <t>난생 처음 주식 투자</t>
  </si>
  <si>
    <t>가온북</t>
  </si>
  <si>
    <t>김광석</t>
  </si>
  <si>
    <t>강아지</t>
  </si>
  <si>
    <t>열린출판사</t>
  </si>
  <si>
    <t>베르나르 실바</t>
  </si>
  <si>
    <t>나만의 손글씨</t>
  </si>
  <si>
    <t>해피북스</t>
  </si>
  <si>
    <t>이영란</t>
  </si>
  <si>
    <t>옷수선 배우기</t>
  </si>
  <si>
    <t>위즈하우스</t>
  </si>
  <si>
    <t>김민정</t>
  </si>
  <si>
    <t>특별한 종이접기</t>
  </si>
  <si>
    <t>상상마당</t>
  </si>
  <si>
    <t>효모리 미사</t>
  </si>
  <si>
    <t>미래전략</t>
  </si>
  <si>
    <t>다산출판사</t>
  </si>
  <si>
    <t>마이클 무어</t>
  </si>
  <si>
    <t>피자피자</t>
  </si>
  <si>
    <t>상공주니어</t>
  </si>
  <si>
    <t>최수희</t>
  </si>
  <si>
    <t>사이다경영</t>
  </si>
  <si>
    <t>더북스</t>
  </si>
  <si>
    <t>김중희</t>
  </si>
  <si>
    <t>이상한 아빠</t>
  </si>
  <si>
    <t>책읽는사자</t>
  </si>
  <si>
    <t>윌터 조던</t>
  </si>
  <si>
    <t>돌이킬 수 없는 시간</t>
  </si>
  <si>
    <t>북클래스</t>
  </si>
  <si>
    <t>야쿠마루 미즈키</t>
  </si>
  <si>
    <t>해리해리</t>
  </si>
  <si>
    <t>햇님출판사</t>
  </si>
  <si>
    <t>이지영</t>
  </si>
  <si>
    <t>투자기간별 수익율에 따른 수익금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</si>
</sst>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&quot;원&quot;"/>
    <numFmt numFmtId="178" formatCode="0.0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rgb="FF7030A0"/>
      <name val="궁서체"/>
      <family val="1"/>
      <charset val="129"/>
    </font>
    <font>
      <sz val="11"/>
      <color rgb="FF000000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" fillId="0" borderId="0">
      <alignment vertical="center"/>
    </xf>
    <xf numFmtId="0" fontId="10" fillId="0" borderId="0">
      <alignment vertical="center"/>
    </xf>
    <xf numFmtId="0" fontId="2" fillId="25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2">
      <alignment vertical="center"/>
    </xf>
    <xf numFmtId="14" fontId="3" fillId="0" borderId="0" xfId="2" applyNumberFormat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24" fillId="0" borderId="0" xfId="0" applyFont="1" applyAlignment="1">
      <alignment horizontal="center" vertical="center"/>
    </xf>
    <xf numFmtId="9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1" fontId="0" fillId="0" borderId="10" xfId="1" applyFont="1" applyFill="1" applyBorder="1">
      <alignment vertical="center"/>
    </xf>
    <xf numFmtId="9" fontId="0" fillId="0" borderId="10" xfId="1" applyNumberFormat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5" fillId="0" borderId="0" xfId="0" applyFont="1">
      <alignment vertical="center"/>
    </xf>
    <xf numFmtId="176" fontId="0" fillId="0" borderId="10" xfId="1" applyNumberFormat="1" applyFont="1" applyBorder="1">
      <alignment vertical="center"/>
    </xf>
    <xf numFmtId="0" fontId="0" fillId="24" borderId="10" xfId="0" applyFill="1" applyBorder="1" applyAlignment="1">
      <alignment horizontal="center" vertical="center"/>
    </xf>
    <xf numFmtId="0" fontId="0" fillId="0" borderId="10" xfId="1" applyNumberFormat="1" applyFont="1" applyBorder="1" applyAlignment="1">
      <alignment horizontal="center" vertical="center"/>
    </xf>
    <xf numFmtId="0" fontId="25" fillId="0" borderId="10" xfId="0" applyNumberFormat="1" applyFont="1" applyBorder="1" applyAlignment="1">
      <alignment horizontal="center" vertical="center"/>
    </xf>
    <xf numFmtId="0" fontId="25" fillId="0" borderId="10" xfId="0" applyNumberFormat="1" applyFont="1" applyFill="1" applyBorder="1" applyAlignment="1">
      <alignment horizontal="center" vertical="center"/>
    </xf>
    <xf numFmtId="0" fontId="25" fillId="0" borderId="10" xfId="1" applyNumberFormat="1" applyFont="1" applyBorder="1" applyAlignment="1">
      <alignment horizontal="center" vertical="center"/>
    </xf>
    <xf numFmtId="41" fontId="25" fillId="0" borderId="10" xfId="1" applyFont="1" applyBorder="1" applyAlignment="1">
      <alignment horizontal="center" vertical="center"/>
    </xf>
    <xf numFmtId="0" fontId="25" fillId="0" borderId="10" xfId="1" applyNumberFormat="1" applyFont="1" applyFill="1" applyBorder="1" applyAlignment="1">
      <alignment horizontal="center" vertical="center"/>
    </xf>
    <xf numFmtId="41" fontId="25" fillId="0" borderId="1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25" borderId="10" xfId="51" applyBorder="1" applyAlignment="1">
      <alignment horizontal="center" vertical="center"/>
    </xf>
    <xf numFmtId="177" fontId="0" fillId="0" borderId="10" xfId="0" applyNumberFormat="1" applyBorder="1">
      <alignment vertical="center"/>
    </xf>
    <xf numFmtId="177" fontId="0" fillId="0" borderId="18" xfId="0" applyNumberFormat="1" applyBorder="1">
      <alignment vertical="center"/>
    </xf>
    <xf numFmtId="0" fontId="0" fillId="0" borderId="20" xfId="0" applyBorder="1">
      <alignment vertical="center"/>
    </xf>
    <xf numFmtId="177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14" fontId="0" fillId="0" borderId="0" xfId="0" applyNumberFormat="1">
      <alignment vertical="center"/>
    </xf>
    <xf numFmtId="178" fontId="0" fillId="0" borderId="10" xfId="0" applyNumberFormat="1" applyBorder="1" applyAlignment="1">
      <alignment horizontal="center" vertical="center"/>
    </xf>
    <xf numFmtId="0" fontId="0" fillId="26" borderId="10" xfId="0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" fillId="25" borderId="17" xfId="51" applyBorder="1" applyAlignment="1">
      <alignment horizontal="center" vertical="center"/>
    </xf>
    <xf numFmtId="0" fontId="2" fillId="25" borderId="19" xfId="51" applyBorder="1" applyAlignment="1">
      <alignment horizontal="center" vertical="center"/>
    </xf>
    <xf numFmtId="0" fontId="2" fillId="25" borderId="16" xfId="51" applyBorder="1" applyAlignment="1">
      <alignment horizontal="center" vertical="center"/>
    </xf>
    <xf numFmtId="0" fontId="2" fillId="25" borderId="18" xfId="51" applyBorder="1" applyAlignment="1">
      <alignment horizontal="center" vertical="center"/>
    </xf>
    <xf numFmtId="0" fontId="2" fillId="25" borderId="15" xfId="51" applyBorder="1" applyAlignment="1">
      <alignment horizontal="center" vertical="center"/>
    </xf>
    <xf numFmtId="0" fontId="2" fillId="25" borderId="10" xfId="51" applyBorder="1" applyAlignment="1">
      <alignment horizontal="center" vertical="center"/>
    </xf>
    <xf numFmtId="0" fontId="2" fillId="25" borderId="14" xfId="5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5" fillId="0" borderId="11" xfId="0" applyNumberFormat="1" applyFont="1" applyFill="1" applyBorder="1" applyAlignment="1">
      <alignment horizontal="center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25" fillId="24" borderId="11" xfId="0" applyNumberFormat="1" applyFont="1" applyFill="1" applyBorder="1" applyAlignment="1">
      <alignment horizontal="center" vertical="center"/>
    </xf>
    <xf numFmtId="0" fontId="25" fillId="24" borderId="12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52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" xfId="51" builtinId="35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  <cellStyle name="표준 4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ko-KR"/>
              <a:t>A-1001</a:t>
            </a:r>
            <a:r>
              <a:rPr lang="en-US" altLang="ko-KR" baseline="0"/>
              <a:t> </a:t>
            </a:r>
            <a:r>
              <a:rPr lang="ko-KR" altLang="en-US" baseline="0"/>
              <a:t>제품 거래 현황</a:t>
            </a:r>
            <a:endParaRPr lang="ko-KR" alt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차트작업!$G$4</c:f>
              <c:strCache>
                <c:ptCount val="1"/>
                <c:pt idx="0">
                  <c:v>거래총액</c:v>
                </c:pt>
              </c:strCache>
            </c:strRef>
          </c:tx>
          <c:invertIfNegative val="0"/>
          <c:cat>
            <c:strRef>
              <c:f>차트작업!$C$5:$C$9</c:f>
              <c:strCache>
                <c:ptCount val="5"/>
                <c:pt idx="0">
                  <c:v>성실유통</c:v>
                </c:pt>
                <c:pt idx="1">
                  <c:v>하나유통</c:v>
                </c:pt>
                <c:pt idx="2">
                  <c:v>유진실업</c:v>
                </c:pt>
                <c:pt idx="3">
                  <c:v>튼튼해운</c:v>
                </c:pt>
                <c:pt idx="4">
                  <c:v>토탈실업</c:v>
                </c:pt>
              </c:strCache>
            </c:strRef>
          </c:cat>
          <c:val>
            <c:numRef>
              <c:f>차트작업!$G$5:$G$9</c:f>
              <c:numCache>
                <c:formatCode>#,##0_ </c:formatCode>
                <c:ptCount val="5"/>
                <c:pt idx="0">
                  <c:v>90000000</c:v>
                </c:pt>
                <c:pt idx="1">
                  <c:v>117000000</c:v>
                </c:pt>
                <c:pt idx="2">
                  <c:v>82800000</c:v>
                </c:pt>
                <c:pt idx="3">
                  <c:v>72000000</c:v>
                </c:pt>
                <c:pt idx="4">
                  <c:v>99000000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662528"/>
        <c:axId val="73021632"/>
      </c:barChart>
      <c:lineChart>
        <c:grouping val="standard"/>
        <c:varyColors val="0"/>
        <c:ser>
          <c:idx val="0"/>
          <c:order val="0"/>
          <c:tx>
            <c:strRef>
              <c:f>차트작업!$F$4</c:f>
              <c:strCache>
                <c:ptCount val="1"/>
                <c:pt idx="0">
                  <c:v>거래량</c:v>
                </c:pt>
              </c:strCache>
            </c:strRef>
          </c:tx>
          <c:cat>
            <c:strRef>
              <c:f>차트작업!$C$5:$C$9</c:f>
              <c:strCache>
                <c:ptCount val="5"/>
                <c:pt idx="0">
                  <c:v>성실유통</c:v>
                </c:pt>
                <c:pt idx="1">
                  <c:v>하나유통</c:v>
                </c:pt>
                <c:pt idx="2">
                  <c:v>유진실업</c:v>
                </c:pt>
                <c:pt idx="3">
                  <c:v>튼튼해운</c:v>
                </c:pt>
                <c:pt idx="4">
                  <c:v>토탈실업</c:v>
                </c:pt>
              </c:strCache>
            </c:strRef>
          </c:cat>
          <c:val>
            <c:numRef>
              <c:f>차트작업!$F$5:$F$9</c:f>
              <c:numCache>
                <c:formatCode>#,##0_ </c:formatCode>
                <c:ptCount val="5"/>
                <c:pt idx="0">
                  <c:v>5000</c:v>
                </c:pt>
                <c:pt idx="1">
                  <c:v>6500</c:v>
                </c:pt>
                <c:pt idx="2">
                  <c:v>4600</c:v>
                </c:pt>
                <c:pt idx="3">
                  <c:v>4000</c:v>
                </c:pt>
                <c:pt idx="4">
                  <c:v>5500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61504"/>
        <c:axId val="73021056"/>
      </c:lineChart>
      <c:catAx>
        <c:axId val="104661504"/>
        <c:scaling>
          <c:orientation val="minMax"/>
        </c:scaling>
        <c:delete val="0"/>
        <c:axPos val="b"/>
        <c:majorTickMark val="out"/>
        <c:minorTickMark val="none"/>
        <c:tickLblPos val="nextTo"/>
        <c:crossAx val="73021056"/>
        <c:crosses val="autoZero"/>
        <c:auto val="1"/>
        <c:lblAlgn val="ctr"/>
        <c:lblOffset val="100"/>
        <c:noMultiLvlLbl val="0"/>
      </c:catAx>
      <c:valAx>
        <c:axId val="73021056"/>
        <c:scaling>
          <c:orientation val="minMax"/>
          <c:min val="3000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104661504"/>
        <c:crosses val="autoZero"/>
        <c:crossBetween val="between"/>
        <c:majorUnit val="1000"/>
      </c:valAx>
      <c:valAx>
        <c:axId val="73021632"/>
        <c:scaling>
          <c:orientation val="minMax"/>
          <c:max val="120000000"/>
        </c:scaling>
        <c:delete val="0"/>
        <c:axPos val="r"/>
        <c:numFmt formatCode="#,##0_ " sourceLinked="1"/>
        <c:majorTickMark val="out"/>
        <c:minorTickMark val="none"/>
        <c:tickLblPos val="nextTo"/>
        <c:crossAx val="104662528"/>
        <c:crosses val="max"/>
        <c:crossBetween val="between"/>
        <c:majorUnit val="30000000"/>
      </c:valAx>
      <c:catAx>
        <c:axId val="104662528"/>
        <c:scaling>
          <c:orientation val="minMax"/>
        </c:scaling>
        <c:delete val="1"/>
        <c:axPos val="b"/>
        <c:majorTickMark val="out"/>
        <c:minorTickMark val="none"/>
        <c:tickLblPos val="nextTo"/>
        <c:crossAx val="73021632"/>
        <c:crosses val="autoZero"/>
        <c:auto val="1"/>
        <c:lblAlgn val="ctr"/>
        <c:lblOffset val="100"/>
        <c:noMultiLvlLbl val="0"/>
      </c:catAx>
    </c:plotArea>
    <c:legend>
      <c:legendPos val="t"/>
      <c:overlay val="0"/>
    </c:legend>
    <c:plotVisOnly val="1"/>
    <c:dispBlanksAs val="gap"/>
    <c:showDLblsOverMax val="0"/>
  </c:chart>
  <c:spPr>
    <a:ln w="25400"/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0</xdr:rowOff>
        </xdr:from>
        <xdr:to>
          <xdr:col>7</xdr:col>
          <xdr:colOff>0</xdr:colOff>
          <xdr:row>8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평점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9</xdr:row>
      <xdr:rowOff>0</xdr:rowOff>
    </xdr:from>
    <xdr:to>
      <xdr:col>7</xdr:col>
      <xdr:colOff>0</xdr:colOff>
      <xdr:row>14</xdr:row>
      <xdr:rowOff>0</xdr:rowOff>
    </xdr:to>
    <xdr:sp macro="[0]!서식" textlink="">
      <xdr:nvSpPr>
        <xdr:cNvPr id="2" name="직사각형 1"/>
        <xdr:cNvSpPr/>
      </xdr:nvSpPr>
      <xdr:spPr>
        <a:xfrm>
          <a:off x="3752850" y="1933575"/>
          <a:ext cx="685800" cy="1047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8</xdr:col>
      <xdr:colOff>0</xdr:colOff>
      <xdr:row>31</xdr:row>
      <xdr:rowOff>0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tabSelected="1" workbookViewId="0"/>
  </sheetViews>
  <sheetFormatPr defaultRowHeight="16.5" x14ac:dyDescent="0.3"/>
  <cols>
    <col min="1" max="1" width="3.625" style="1" customWidth="1"/>
    <col min="2" max="2" width="9" style="1"/>
    <col min="3" max="3" width="14.875" style="1" bestFit="1" customWidth="1"/>
    <col min="4" max="4" width="20.625" style="1" bestFit="1" customWidth="1"/>
    <col min="5" max="5" width="9" style="1"/>
    <col min="6" max="6" width="11.125" style="1" bestFit="1" customWidth="1"/>
    <col min="7" max="16384" width="9" style="1"/>
  </cols>
  <sheetData>
    <row r="2" spans="2:7" x14ac:dyDescent="0.3">
      <c r="B2" s="1" t="s">
        <v>250</v>
      </c>
    </row>
    <row r="4" spans="2:7" x14ac:dyDescent="0.3"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</row>
    <row r="5" spans="2:7" x14ac:dyDescent="0.3">
      <c r="B5" s="1" t="s">
        <v>13</v>
      </c>
      <c r="C5" s="1" t="s">
        <v>251</v>
      </c>
      <c r="D5" s="1" t="s">
        <v>261</v>
      </c>
      <c r="E5" s="1" t="s">
        <v>28</v>
      </c>
      <c r="F5" s="2">
        <v>41004</v>
      </c>
      <c r="G5" s="1">
        <v>29</v>
      </c>
    </row>
    <row r="6" spans="2:7" x14ac:dyDescent="0.3">
      <c r="B6" s="1" t="s">
        <v>18</v>
      </c>
      <c r="C6" s="1" t="s">
        <v>252</v>
      </c>
      <c r="D6" s="1" t="s">
        <v>262</v>
      </c>
      <c r="E6" s="1" t="s">
        <v>26</v>
      </c>
      <c r="F6" s="2">
        <v>39203</v>
      </c>
      <c r="G6" s="1">
        <v>23</v>
      </c>
    </row>
    <row r="7" spans="2:7" x14ac:dyDescent="0.3">
      <c r="B7" s="1" t="s">
        <v>20</v>
      </c>
      <c r="C7" s="1" t="s">
        <v>253</v>
      </c>
      <c r="D7" s="1" t="s">
        <v>263</v>
      </c>
      <c r="E7" s="1" t="s">
        <v>21</v>
      </c>
      <c r="F7" s="2">
        <v>41130</v>
      </c>
      <c r="G7" s="1">
        <v>20</v>
      </c>
    </row>
    <row r="8" spans="2:7" x14ac:dyDescent="0.3">
      <c r="B8" s="1" t="s">
        <v>12</v>
      </c>
      <c r="C8" s="1" t="s">
        <v>254</v>
      </c>
      <c r="D8" s="1" t="s">
        <v>264</v>
      </c>
      <c r="E8" s="1" t="s">
        <v>27</v>
      </c>
      <c r="F8" s="2">
        <v>40134</v>
      </c>
      <c r="G8" s="1">
        <v>24</v>
      </c>
    </row>
    <row r="9" spans="2:7" x14ac:dyDescent="0.3">
      <c r="B9" s="1" t="s">
        <v>15</v>
      </c>
      <c r="C9" s="1" t="s">
        <v>255</v>
      </c>
      <c r="D9" s="1" t="s">
        <v>265</v>
      </c>
      <c r="E9" s="1" t="s">
        <v>29</v>
      </c>
      <c r="F9" s="2">
        <v>40401</v>
      </c>
      <c r="G9" s="1">
        <v>22</v>
      </c>
    </row>
    <row r="10" spans="2:7" x14ac:dyDescent="0.3">
      <c r="B10" s="1" t="s">
        <v>17</v>
      </c>
      <c r="C10" s="1" t="s">
        <v>256</v>
      </c>
      <c r="D10" s="1" t="s">
        <v>266</v>
      </c>
      <c r="E10" s="1" t="s">
        <v>24</v>
      </c>
      <c r="F10" s="2">
        <v>42338</v>
      </c>
      <c r="G10" s="1">
        <v>24</v>
      </c>
    </row>
    <row r="11" spans="2:7" x14ac:dyDescent="0.3">
      <c r="B11" s="1" t="s">
        <v>19</v>
      </c>
      <c r="C11" s="1" t="s">
        <v>257</v>
      </c>
      <c r="D11" s="1" t="s">
        <v>267</v>
      </c>
      <c r="E11" s="1" t="s">
        <v>25</v>
      </c>
      <c r="F11" s="2">
        <v>41801</v>
      </c>
      <c r="G11" s="1">
        <v>21</v>
      </c>
    </row>
    <row r="12" spans="2:7" x14ac:dyDescent="0.3">
      <c r="B12" s="1" t="s">
        <v>14</v>
      </c>
      <c r="C12" s="1" t="s">
        <v>258</v>
      </c>
      <c r="D12" s="1" t="s">
        <v>268</v>
      </c>
      <c r="E12" s="1" t="s">
        <v>23</v>
      </c>
      <c r="F12" s="2">
        <v>41846</v>
      </c>
      <c r="G12" s="1">
        <v>30</v>
      </c>
    </row>
    <row r="13" spans="2:7" x14ac:dyDescent="0.3">
      <c r="B13" s="1" t="s">
        <v>16</v>
      </c>
      <c r="C13" s="1" t="s">
        <v>259</v>
      </c>
      <c r="D13" s="1" t="s">
        <v>269</v>
      </c>
      <c r="E13" s="1" t="s">
        <v>30</v>
      </c>
      <c r="F13" s="2">
        <v>41244</v>
      </c>
      <c r="G13" s="1">
        <v>25</v>
      </c>
    </row>
    <row r="14" spans="2:7" x14ac:dyDescent="0.3">
      <c r="B14" s="1" t="s">
        <v>11</v>
      </c>
      <c r="C14" s="1" t="s">
        <v>260</v>
      </c>
      <c r="D14" s="1" t="s">
        <v>270</v>
      </c>
      <c r="E14" s="1" t="s">
        <v>22</v>
      </c>
      <c r="F14" s="2">
        <v>41449</v>
      </c>
      <c r="G14" s="1">
        <v>31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workbookViewId="0"/>
  </sheetViews>
  <sheetFormatPr defaultRowHeight="16.5" x14ac:dyDescent="0.3"/>
  <cols>
    <col min="1" max="1" width="3.625" customWidth="1"/>
    <col min="3" max="3" width="11" bestFit="1" customWidth="1"/>
    <col min="9" max="9" width="11.25" bestFit="1" customWidth="1"/>
  </cols>
  <sheetData>
    <row r="2" spans="2:9" ht="25.5" x14ac:dyDescent="0.3">
      <c r="B2" s="35" t="s">
        <v>36</v>
      </c>
      <c r="C2" s="35"/>
      <c r="D2" s="35"/>
      <c r="E2" s="35"/>
      <c r="F2" s="35"/>
      <c r="G2" s="35"/>
      <c r="H2" s="35"/>
      <c r="I2" s="35"/>
    </row>
    <row r="3" spans="2:9" ht="17.25" thickBot="1" x14ac:dyDescent="0.35"/>
    <row r="4" spans="2:9" x14ac:dyDescent="0.3">
      <c r="B4" s="42" t="s">
        <v>31</v>
      </c>
      <c r="C4" s="40" t="s">
        <v>49</v>
      </c>
      <c r="D4" s="40" t="s">
        <v>54</v>
      </c>
      <c r="E4" s="40" t="s">
        <v>55</v>
      </c>
      <c r="F4" s="40"/>
      <c r="G4" s="40"/>
      <c r="H4" s="40"/>
      <c r="I4" s="38" t="s">
        <v>56</v>
      </c>
    </row>
    <row r="5" spans="2:9" x14ac:dyDescent="0.3">
      <c r="B5" s="36"/>
      <c r="C5" s="41"/>
      <c r="D5" s="41"/>
      <c r="E5" s="26" t="s">
        <v>50</v>
      </c>
      <c r="F5" s="26" t="s">
        <v>51</v>
      </c>
      <c r="G5" s="26" t="s">
        <v>52</v>
      </c>
      <c r="H5" s="26" t="s">
        <v>53</v>
      </c>
      <c r="I5" s="39"/>
    </row>
    <row r="6" spans="2:9" x14ac:dyDescent="0.3">
      <c r="B6" s="36" t="s">
        <v>32</v>
      </c>
      <c r="C6" s="3" t="s">
        <v>34</v>
      </c>
      <c r="D6" s="27">
        <v>2500</v>
      </c>
      <c r="E6" s="3">
        <v>147</v>
      </c>
      <c r="F6" s="3">
        <v>140</v>
      </c>
      <c r="G6" s="3">
        <v>161</v>
      </c>
      <c r="H6" s="3">
        <v>147</v>
      </c>
      <c r="I6" s="28">
        <v>1487500</v>
      </c>
    </row>
    <row r="7" spans="2:9" x14ac:dyDescent="0.3">
      <c r="B7" s="36"/>
      <c r="C7" s="3" t="s">
        <v>35</v>
      </c>
      <c r="D7" s="27">
        <v>3000</v>
      </c>
      <c r="E7" s="3">
        <v>168</v>
      </c>
      <c r="F7" s="3">
        <v>147</v>
      </c>
      <c r="G7" s="3">
        <v>154</v>
      </c>
      <c r="H7" s="3">
        <v>168</v>
      </c>
      <c r="I7" s="28">
        <v>1911000</v>
      </c>
    </row>
    <row r="8" spans="2:9" x14ac:dyDescent="0.3">
      <c r="B8" s="36"/>
      <c r="C8" s="3" t="s">
        <v>37</v>
      </c>
      <c r="D8" s="27">
        <v>3500</v>
      </c>
      <c r="E8" s="3">
        <v>140</v>
      </c>
      <c r="F8" s="3">
        <v>147</v>
      </c>
      <c r="G8" s="3">
        <v>140</v>
      </c>
      <c r="H8" s="3">
        <v>140</v>
      </c>
      <c r="I8" s="28">
        <v>1984500</v>
      </c>
    </row>
    <row r="9" spans="2:9" x14ac:dyDescent="0.3">
      <c r="B9" s="36" t="s">
        <v>38</v>
      </c>
      <c r="C9" s="3" t="s">
        <v>39</v>
      </c>
      <c r="D9" s="27">
        <v>6000</v>
      </c>
      <c r="E9" s="3">
        <v>105</v>
      </c>
      <c r="F9" s="3">
        <v>112</v>
      </c>
      <c r="G9" s="3">
        <v>112</v>
      </c>
      <c r="H9" s="3">
        <v>126</v>
      </c>
      <c r="I9" s="28">
        <v>2730000</v>
      </c>
    </row>
    <row r="10" spans="2:9" x14ac:dyDescent="0.3">
      <c r="B10" s="36"/>
      <c r="C10" s="3" t="s">
        <v>40</v>
      </c>
      <c r="D10" s="27">
        <v>5500</v>
      </c>
      <c r="E10" s="3">
        <v>98</v>
      </c>
      <c r="F10" s="3">
        <v>112</v>
      </c>
      <c r="G10" s="3">
        <v>126</v>
      </c>
      <c r="H10" s="3">
        <v>119</v>
      </c>
      <c r="I10" s="28">
        <v>2502500</v>
      </c>
    </row>
    <row r="11" spans="2:9" x14ac:dyDescent="0.3">
      <c r="B11" s="36"/>
      <c r="C11" s="3" t="s">
        <v>41</v>
      </c>
      <c r="D11" s="27">
        <v>6500</v>
      </c>
      <c r="E11" s="3">
        <v>98</v>
      </c>
      <c r="F11" s="3">
        <v>126</v>
      </c>
      <c r="G11" s="3">
        <v>133</v>
      </c>
      <c r="H11" s="3">
        <v>112</v>
      </c>
      <c r="I11" s="28">
        <v>3048500</v>
      </c>
    </row>
    <row r="12" spans="2:9" x14ac:dyDescent="0.3">
      <c r="B12" s="36" t="s">
        <v>33</v>
      </c>
      <c r="C12" s="3" t="s">
        <v>42</v>
      </c>
      <c r="D12" s="27">
        <v>6000</v>
      </c>
      <c r="E12" s="3">
        <v>126</v>
      </c>
      <c r="F12" s="3">
        <v>119</v>
      </c>
      <c r="G12" s="3">
        <v>105</v>
      </c>
      <c r="H12" s="3">
        <v>98</v>
      </c>
      <c r="I12" s="28">
        <v>2688000</v>
      </c>
    </row>
    <row r="13" spans="2:9" x14ac:dyDescent="0.3">
      <c r="B13" s="36"/>
      <c r="C13" s="3" t="s">
        <v>43</v>
      </c>
      <c r="D13" s="27">
        <v>7000</v>
      </c>
      <c r="E13" s="3">
        <v>112</v>
      </c>
      <c r="F13" s="3">
        <v>133</v>
      </c>
      <c r="G13" s="3">
        <v>98</v>
      </c>
      <c r="H13" s="3">
        <v>133</v>
      </c>
      <c r="I13" s="28">
        <v>3332000</v>
      </c>
    </row>
    <row r="14" spans="2:9" x14ac:dyDescent="0.3">
      <c r="B14" s="36"/>
      <c r="C14" s="3" t="s">
        <v>44</v>
      </c>
      <c r="D14" s="27">
        <v>6500</v>
      </c>
      <c r="E14" s="3">
        <v>126</v>
      </c>
      <c r="F14" s="3">
        <v>112</v>
      </c>
      <c r="G14" s="3">
        <v>112</v>
      </c>
      <c r="H14" s="3">
        <v>112</v>
      </c>
      <c r="I14" s="28">
        <v>3003000</v>
      </c>
    </row>
    <row r="15" spans="2:9" x14ac:dyDescent="0.3">
      <c r="B15" s="36" t="s">
        <v>45</v>
      </c>
      <c r="C15" s="3" t="s">
        <v>46</v>
      </c>
      <c r="D15" s="27">
        <v>6500</v>
      </c>
      <c r="E15" s="3">
        <v>133</v>
      </c>
      <c r="F15" s="3">
        <v>105</v>
      </c>
      <c r="G15" s="3">
        <v>91</v>
      </c>
      <c r="H15" s="3">
        <v>91</v>
      </c>
      <c r="I15" s="28">
        <v>2730000</v>
      </c>
    </row>
    <row r="16" spans="2:9" x14ac:dyDescent="0.3">
      <c r="B16" s="36"/>
      <c r="C16" s="3" t="s">
        <v>47</v>
      </c>
      <c r="D16" s="27">
        <v>8000</v>
      </c>
      <c r="E16" s="3">
        <v>105</v>
      </c>
      <c r="F16" s="3">
        <v>112</v>
      </c>
      <c r="G16" s="3">
        <v>126</v>
      </c>
      <c r="H16" s="3">
        <v>126</v>
      </c>
      <c r="I16" s="28">
        <v>3752000</v>
      </c>
    </row>
    <row r="17" spans="2:9" ht="17.25" thickBot="1" x14ac:dyDescent="0.35">
      <c r="B17" s="37"/>
      <c r="C17" s="29" t="s">
        <v>48</v>
      </c>
      <c r="D17" s="30">
        <v>7000</v>
      </c>
      <c r="E17" s="29">
        <v>91</v>
      </c>
      <c r="F17" s="29">
        <v>91</v>
      </c>
      <c r="G17" s="29">
        <v>119</v>
      </c>
      <c r="H17" s="29">
        <v>119</v>
      </c>
      <c r="I17" s="31">
        <v>2940000</v>
      </c>
    </row>
  </sheetData>
  <mergeCells count="10">
    <mergeCell ref="B2:I2"/>
    <mergeCell ref="B15:B17"/>
    <mergeCell ref="B12:B14"/>
    <mergeCell ref="B9:B11"/>
    <mergeCell ref="B6:B8"/>
    <mergeCell ref="I4:I5"/>
    <mergeCell ref="E4:H4"/>
    <mergeCell ref="D4:D5"/>
    <mergeCell ref="C4:C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workbookViewId="0"/>
  </sheetViews>
  <sheetFormatPr defaultRowHeight="16.5" x14ac:dyDescent="0.3"/>
  <cols>
    <col min="1" max="1" width="3.625" customWidth="1"/>
    <col min="2" max="2" width="11.125" customWidth="1"/>
    <col min="4" max="4" width="19.25" customWidth="1"/>
    <col min="5" max="5" width="11" customWidth="1"/>
    <col min="6" max="6" width="15.875" customWidth="1"/>
  </cols>
  <sheetData>
    <row r="2" spans="2:8" x14ac:dyDescent="0.3">
      <c r="B2" t="s">
        <v>57</v>
      </c>
    </row>
    <row r="4" spans="2:8" x14ac:dyDescent="0.3">
      <c r="B4" t="s">
        <v>271</v>
      </c>
      <c r="C4" t="s">
        <v>272</v>
      </c>
      <c r="D4" t="s">
        <v>273</v>
      </c>
      <c r="E4" t="s">
        <v>274</v>
      </c>
      <c r="F4" t="s">
        <v>275</v>
      </c>
      <c r="G4" t="s">
        <v>276</v>
      </c>
      <c r="H4" t="s">
        <v>277</v>
      </c>
    </row>
    <row r="5" spans="2:8" x14ac:dyDescent="0.3">
      <c r="B5" s="32">
        <v>43344</v>
      </c>
      <c r="C5" t="s">
        <v>278</v>
      </c>
      <c r="D5" t="s">
        <v>279</v>
      </c>
      <c r="E5" t="s">
        <v>280</v>
      </c>
      <c r="F5" t="s">
        <v>281</v>
      </c>
      <c r="G5">
        <v>15000</v>
      </c>
      <c r="H5">
        <v>200</v>
      </c>
    </row>
    <row r="6" spans="2:8" x14ac:dyDescent="0.3">
      <c r="B6" s="32">
        <v>43344</v>
      </c>
      <c r="C6" t="s">
        <v>282</v>
      </c>
      <c r="D6" t="s">
        <v>283</v>
      </c>
      <c r="E6" t="s">
        <v>284</v>
      </c>
      <c r="F6" t="s">
        <v>285</v>
      </c>
      <c r="G6">
        <v>20000</v>
      </c>
      <c r="H6">
        <v>250</v>
      </c>
    </row>
    <row r="7" spans="2:8" x14ac:dyDescent="0.3">
      <c r="B7" s="32">
        <v>43344</v>
      </c>
      <c r="C7" t="s">
        <v>286</v>
      </c>
      <c r="D7" t="s">
        <v>287</v>
      </c>
      <c r="E7" t="s">
        <v>288</v>
      </c>
      <c r="F7" t="s">
        <v>289</v>
      </c>
      <c r="G7">
        <v>16500</v>
      </c>
      <c r="H7">
        <v>240</v>
      </c>
    </row>
    <row r="8" spans="2:8" x14ac:dyDescent="0.3">
      <c r="B8" s="32">
        <v>43351</v>
      </c>
      <c r="C8" t="s">
        <v>290</v>
      </c>
      <c r="D8" t="s">
        <v>291</v>
      </c>
      <c r="E8" t="s">
        <v>292</v>
      </c>
      <c r="F8" t="s">
        <v>293</v>
      </c>
      <c r="G8">
        <v>14000</v>
      </c>
      <c r="H8">
        <v>180</v>
      </c>
    </row>
    <row r="9" spans="2:8" x14ac:dyDescent="0.3">
      <c r="B9" s="32">
        <v>43352</v>
      </c>
      <c r="C9" t="s">
        <v>286</v>
      </c>
      <c r="D9" t="s">
        <v>294</v>
      </c>
      <c r="E9" t="s">
        <v>295</v>
      </c>
      <c r="F9" t="s">
        <v>296</v>
      </c>
      <c r="G9">
        <v>15000</v>
      </c>
      <c r="H9">
        <v>260</v>
      </c>
    </row>
    <row r="10" spans="2:8" x14ac:dyDescent="0.3">
      <c r="B10" s="32">
        <v>43352</v>
      </c>
      <c r="C10" t="s">
        <v>278</v>
      </c>
      <c r="D10" t="s">
        <v>297</v>
      </c>
      <c r="E10" t="s">
        <v>298</v>
      </c>
      <c r="F10" t="s">
        <v>299</v>
      </c>
      <c r="G10">
        <v>18500</v>
      </c>
      <c r="H10">
        <v>270</v>
      </c>
    </row>
    <row r="11" spans="2:8" x14ac:dyDescent="0.3">
      <c r="B11" s="32">
        <v>43352</v>
      </c>
      <c r="C11" t="s">
        <v>282</v>
      </c>
      <c r="D11" t="s">
        <v>300</v>
      </c>
      <c r="E11" t="s">
        <v>301</v>
      </c>
      <c r="F11" t="s">
        <v>302</v>
      </c>
      <c r="G11">
        <v>16000</v>
      </c>
      <c r="H11">
        <v>280</v>
      </c>
    </row>
    <row r="12" spans="2:8" x14ac:dyDescent="0.3">
      <c r="B12" s="32">
        <v>43359</v>
      </c>
      <c r="C12" t="s">
        <v>282</v>
      </c>
      <c r="D12" t="s">
        <v>303</v>
      </c>
      <c r="E12" t="s">
        <v>304</v>
      </c>
      <c r="F12" t="s">
        <v>305</v>
      </c>
      <c r="G12">
        <v>17500</v>
      </c>
      <c r="H12">
        <v>300</v>
      </c>
    </row>
    <row r="13" spans="2:8" x14ac:dyDescent="0.3">
      <c r="B13" s="32">
        <v>43359</v>
      </c>
      <c r="C13" t="s">
        <v>282</v>
      </c>
      <c r="D13" t="s">
        <v>306</v>
      </c>
      <c r="E13" t="s">
        <v>307</v>
      </c>
      <c r="F13" t="s">
        <v>308</v>
      </c>
      <c r="G13">
        <v>16000</v>
      </c>
      <c r="H13">
        <v>200</v>
      </c>
    </row>
    <row r="14" spans="2:8" x14ac:dyDescent="0.3">
      <c r="B14" s="32">
        <v>43365</v>
      </c>
      <c r="C14" t="s">
        <v>286</v>
      </c>
      <c r="D14" t="s">
        <v>309</v>
      </c>
      <c r="E14" t="s">
        <v>310</v>
      </c>
      <c r="F14" t="s">
        <v>311</v>
      </c>
      <c r="G14">
        <v>21000</v>
      </c>
      <c r="H14">
        <v>270</v>
      </c>
    </row>
    <row r="15" spans="2:8" x14ac:dyDescent="0.3">
      <c r="B15" s="32">
        <v>43365</v>
      </c>
      <c r="C15" t="s">
        <v>290</v>
      </c>
      <c r="D15" t="s">
        <v>312</v>
      </c>
      <c r="E15" t="s">
        <v>313</v>
      </c>
      <c r="F15" t="s">
        <v>314</v>
      </c>
      <c r="G15">
        <v>12000</v>
      </c>
      <c r="H15">
        <v>240</v>
      </c>
    </row>
    <row r="16" spans="2:8" x14ac:dyDescent="0.3">
      <c r="B16" s="32">
        <v>43365</v>
      </c>
      <c r="C16" t="s">
        <v>286</v>
      </c>
      <c r="D16" t="s">
        <v>315</v>
      </c>
      <c r="E16" t="s">
        <v>316</v>
      </c>
      <c r="F16" t="s">
        <v>317</v>
      </c>
      <c r="G16">
        <v>14500</v>
      </c>
      <c r="H16">
        <v>260</v>
      </c>
    </row>
    <row r="17" spans="2:8" x14ac:dyDescent="0.3">
      <c r="B17" s="32">
        <v>43368</v>
      </c>
      <c r="C17" t="s">
        <v>290</v>
      </c>
      <c r="D17" t="s">
        <v>318</v>
      </c>
      <c r="E17" t="s">
        <v>319</v>
      </c>
      <c r="F17" t="s">
        <v>320</v>
      </c>
      <c r="G17">
        <v>11500</v>
      </c>
      <c r="H17">
        <v>280</v>
      </c>
    </row>
    <row r="18" spans="2:8" x14ac:dyDescent="0.3">
      <c r="B18" s="32">
        <v>43368</v>
      </c>
      <c r="C18" t="s">
        <v>278</v>
      </c>
      <c r="D18" t="s">
        <v>321</v>
      </c>
      <c r="E18" t="s">
        <v>322</v>
      </c>
      <c r="F18" t="s">
        <v>323</v>
      </c>
      <c r="G18">
        <v>13500</v>
      </c>
      <c r="H18">
        <v>250</v>
      </c>
    </row>
    <row r="19" spans="2:8" x14ac:dyDescent="0.3">
      <c r="B19" s="32">
        <v>43368</v>
      </c>
      <c r="C19" t="s">
        <v>278</v>
      </c>
      <c r="D19" t="s">
        <v>324</v>
      </c>
      <c r="E19" t="s">
        <v>325</v>
      </c>
      <c r="F19" t="s">
        <v>326</v>
      </c>
      <c r="G19">
        <v>14000</v>
      </c>
      <c r="H19">
        <v>320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/>
  </sheetViews>
  <sheetFormatPr defaultRowHeight="16.5" x14ac:dyDescent="0.3"/>
  <cols>
    <col min="3" max="5" width="10.875" bestFit="1" customWidth="1"/>
    <col min="10" max="11" width="9" customWidth="1"/>
  </cols>
  <sheetData>
    <row r="1" spans="1:12" x14ac:dyDescent="0.3">
      <c r="A1" s="14" t="s">
        <v>126</v>
      </c>
      <c r="B1" s="13" t="s">
        <v>127</v>
      </c>
      <c r="C1" s="15"/>
      <c r="F1" s="14" t="s">
        <v>128</v>
      </c>
      <c r="G1" s="13" t="s">
        <v>129</v>
      </c>
    </row>
    <row r="2" spans="1:12" x14ac:dyDescent="0.3">
      <c r="A2" s="4" t="s">
        <v>130</v>
      </c>
      <c r="B2" s="4" t="s">
        <v>131</v>
      </c>
      <c r="C2" s="4" t="s">
        <v>132</v>
      </c>
      <c r="D2" s="17" t="s">
        <v>133</v>
      </c>
      <c r="F2" s="5" t="s">
        <v>134</v>
      </c>
      <c r="G2" s="5" t="s">
        <v>135</v>
      </c>
      <c r="H2" s="5" t="s">
        <v>136</v>
      </c>
      <c r="I2" s="5" t="s">
        <v>137</v>
      </c>
      <c r="J2" s="5" t="s">
        <v>138</v>
      </c>
    </row>
    <row r="3" spans="1:12" x14ac:dyDescent="0.3">
      <c r="A3" s="4" t="s">
        <v>139</v>
      </c>
      <c r="B3" s="12">
        <v>642</v>
      </c>
      <c r="C3" s="12">
        <v>8025000</v>
      </c>
      <c r="D3" s="4" t="str">
        <f>IF(C3&gt;=LARGE($C$3:$C$12,5),"재생산","생산중단")</f>
        <v>재생산</v>
      </c>
      <c r="F3" s="4" t="s">
        <v>140</v>
      </c>
      <c r="G3" s="4" t="s">
        <v>141</v>
      </c>
      <c r="H3" s="4" t="s">
        <v>142</v>
      </c>
      <c r="I3" s="6">
        <v>45000</v>
      </c>
      <c r="J3" s="6">
        <v>1853</v>
      </c>
    </row>
    <row r="4" spans="1:12" x14ac:dyDescent="0.3">
      <c r="A4" s="4" t="s">
        <v>143</v>
      </c>
      <c r="B4" s="12">
        <v>241</v>
      </c>
      <c r="C4" s="12">
        <v>3012500</v>
      </c>
      <c r="D4" s="4" t="str">
        <f t="shared" ref="D4:D12" si="0">IF(C4&gt;=LARGE($C$3:$C$12,5),"재생산","생산중단")</f>
        <v>생산중단</v>
      </c>
      <c r="F4" s="4" t="s">
        <v>144</v>
      </c>
      <c r="G4" s="4" t="s">
        <v>145</v>
      </c>
      <c r="H4" s="4" t="s">
        <v>146</v>
      </c>
      <c r="I4" s="6">
        <v>28500</v>
      </c>
      <c r="J4" s="6">
        <v>1124</v>
      </c>
    </row>
    <row r="5" spans="1:12" x14ac:dyDescent="0.3">
      <c r="A5" s="4" t="s">
        <v>147</v>
      </c>
      <c r="B5" s="12">
        <v>289</v>
      </c>
      <c r="C5" s="12">
        <v>3612500</v>
      </c>
      <c r="D5" s="4" t="str">
        <f t="shared" si="0"/>
        <v>생산중단</v>
      </c>
      <c r="F5" s="4" t="s">
        <v>148</v>
      </c>
      <c r="G5" s="4" t="s">
        <v>149</v>
      </c>
      <c r="H5" s="4" t="s">
        <v>150</v>
      </c>
      <c r="I5" s="6">
        <v>39000</v>
      </c>
      <c r="J5" s="6">
        <v>1351</v>
      </c>
    </row>
    <row r="6" spans="1:12" x14ac:dyDescent="0.3">
      <c r="A6" s="4" t="s">
        <v>151</v>
      </c>
      <c r="B6" s="12">
        <v>685</v>
      </c>
      <c r="C6" s="12">
        <v>8562500</v>
      </c>
      <c r="D6" s="4" t="str">
        <f t="shared" si="0"/>
        <v>재생산</v>
      </c>
      <c r="F6" s="4" t="s">
        <v>152</v>
      </c>
      <c r="G6" s="4" t="s">
        <v>153</v>
      </c>
      <c r="H6" s="4" t="s">
        <v>154</v>
      </c>
      <c r="I6" s="6">
        <v>30000</v>
      </c>
      <c r="J6" s="6">
        <v>1122</v>
      </c>
    </row>
    <row r="7" spans="1:12" x14ac:dyDescent="0.3">
      <c r="A7" s="4" t="s">
        <v>155</v>
      </c>
      <c r="B7" s="12">
        <v>917</v>
      </c>
      <c r="C7" s="12">
        <v>11462500</v>
      </c>
      <c r="D7" s="4" t="str">
        <f t="shared" si="0"/>
        <v>재생산</v>
      </c>
      <c r="F7" s="4" t="s">
        <v>156</v>
      </c>
      <c r="G7" s="4" t="s">
        <v>157</v>
      </c>
      <c r="H7" s="4" t="s">
        <v>158</v>
      </c>
      <c r="I7" s="6">
        <v>40000</v>
      </c>
      <c r="J7" s="6">
        <v>1452</v>
      </c>
    </row>
    <row r="8" spans="1:12" x14ac:dyDescent="0.3">
      <c r="A8" s="4" t="s">
        <v>159</v>
      </c>
      <c r="B8" s="12">
        <v>862</v>
      </c>
      <c r="C8" s="12">
        <v>10775000</v>
      </c>
      <c r="D8" s="4" t="str">
        <f t="shared" si="0"/>
        <v>재생산</v>
      </c>
      <c r="F8" s="4" t="s">
        <v>148</v>
      </c>
      <c r="G8" s="4" t="s">
        <v>160</v>
      </c>
      <c r="H8" s="4" t="s">
        <v>161</v>
      </c>
      <c r="I8" s="6">
        <v>45500</v>
      </c>
      <c r="J8" s="6">
        <v>1753</v>
      </c>
    </row>
    <row r="9" spans="1:12" x14ac:dyDescent="0.3">
      <c r="A9" s="4" t="s">
        <v>162</v>
      </c>
      <c r="B9" s="12">
        <v>571</v>
      </c>
      <c r="C9" s="12">
        <v>7137500</v>
      </c>
      <c r="D9" s="4" t="str">
        <f t="shared" si="0"/>
        <v>재생산</v>
      </c>
      <c r="F9" s="4" t="s">
        <v>152</v>
      </c>
      <c r="G9" s="4" t="s">
        <v>163</v>
      </c>
      <c r="H9" s="4" t="s">
        <v>164</v>
      </c>
      <c r="I9" s="6">
        <v>24500</v>
      </c>
      <c r="J9" s="6">
        <v>1654</v>
      </c>
    </row>
    <row r="10" spans="1:12" x14ac:dyDescent="0.3">
      <c r="A10" s="4" t="s">
        <v>165</v>
      </c>
      <c r="B10" s="12">
        <v>295</v>
      </c>
      <c r="C10" s="12">
        <v>3687500</v>
      </c>
      <c r="D10" s="4" t="str">
        <f t="shared" si="0"/>
        <v>생산중단</v>
      </c>
      <c r="F10" s="4" t="s">
        <v>156</v>
      </c>
      <c r="G10" s="4" t="s">
        <v>166</v>
      </c>
      <c r="H10" s="4" t="s">
        <v>167</v>
      </c>
      <c r="I10" s="6">
        <v>35800</v>
      </c>
      <c r="J10" s="6">
        <v>1324</v>
      </c>
      <c r="L10" s="4" t="s">
        <v>168</v>
      </c>
    </row>
    <row r="11" spans="1:12" x14ac:dyDescent="0.3">
      <c r="A11" s="4" t="s">
        <v>169</v>
      </c>
      <c r="B11" s="12">
        <v>384</v>
      </c>
      <c r="C11" s="12">
        <v>4800000</v>
      </c>
      <c r="D11" s="4" t="str">
        <f t="shared" si="0"/>
        <v>생산중단</v>
      </c>
      <c r="F11" s="4" t="s">
        <v>148</v>
      </c>
      <c r="G11" s="4" t="s">
        <v>170</v>
      </c>
      <c r="H11" s="4" t="s">
        <v>171</v>
      </c>
      <c r="I11" s="6">
        <v>50000</v>
      </c>
      <c r="J11" s="6">
        <v>1647</v>
      </c>
      <c r="L11" s="4" t="s">
        <v>172</v>
      </c>
    </row>
    <row r="12" spans="1:12" x14ac:dyDescent="0.3">
      <c r="A12" s="4" t="s">
        <v>173</v>
      </c>
      <c r="B12" s="12">
        <v>166</v>
      </c>
      <c r="C12" s="12">
        <v>2075000</v>
      </c>
      <c r="D12" s="4" t="str">
        <f t="shared" si="0"/>
        <v>생산중단</v>
      </c>
      <c r="F12" s="46" t="s">
        <v>174</v>
      </c>
      <c r="G12" s="47"/>
      <c r="H12" s="47"/>
      <c r="I12" s="48"/>
      <c r="J12" s="18" t="str">
        <f>DSUM(F2:J11,5,L11:L12)&amp;"매"</f>
        <v>3900매</v>
      </c>
      <c r="L12" s="4" t="s">
        <v>152</v>
      </c>
    </row>
    <row r="14" spans="1:12" x14ac:dyDescent="0.3">
      <c r="A14" s="14" t="s">
        <v>175</v>
      </c>
      <c r="B14" s="13" t="s">
        <v>176</v>
      </c>
      <c r="G14" s="14" t="s">
        <v>177</v>
      </c>
      <c r="H14" s="13" t="s">
        <v>178</v>
      </c>
    </row>
    <row r="15" spans="1:12" x14ac:dyDescent="0.3">
      <c r="A15" s="19" t="s">
        <v>59</v>
      </c>
      <c r="B15" s="19" t="s">
        <v>179</v>
      </c>
      <c r="C15" s="19" t="s">
        <v>180</v>
      </c>
      <c r="D15" s="19" t="s">
        <v>181</v>
      </c>
      <c r="E15" s="19" t="s">
        <v>182</v>
      </c>
      <c r="G15" s="20" t="s">
        <v>59</v>
      </c>
      <c r="H15" s="20" t="s">
        <v>183</v>
      </c>
      <c r="I15" s="49" t="s">
        <v>184</v>
      </c>
      <c r="J15" s="50"/>
      <c r="K15" s="51" t="s">
        <v>185</v>
      </c>
      <c r="L15" s="52"/>
    </row>
    <row r="16" spans="1:12" x14ac:dyDescent="0.3">
      <c r="A16" s="19" t="s">
        <v>186</v>
      </c>
      <c r="B16" s="19" t="s">
        <v>187</v>
      </c>
      <c r="C16" s="21" t="s">
        <v>188</v>
      </c>
      <c r="D16" s="21">
        <v>4</v>
      </c>
      <c r="E16" s="22">
        <v>4800000</v>
      </c>
      <c r="G16" s="4" t="s">
        <v>189</v>
      </c>
      <c r="H16" s="4" t="s">
        <v>190</v>
      </c>
      <c r="I16" s="43" t="s">
        <v>191</v>
      </c>
      <c r="J16" s="44"/>
      <c r="K16" s="45">
        <f t="shared" ref="K16:K26" si="1">DATE(MID(I16,1,2),MID(I16,3,2),MID(I16,5,2))</f>
        <v>29393</v>
      </c>
      <c r="L16" s="44"/>
    </row>
    <row r="17" spans="1:12" x14ac:dyDescent="0.3">
      <c r="A17" s="19" t="s">
        <v>192</v>
      </c>
      <c r="B17" s="19" t="s">
        <v>187</v>
      </c>
      <c r="C17" s="23" t="s">
        <v>193</v>
      </c>
      <c r="D17" s="23">
        <v>5</v>
      </c>
      <c r="E17" s="24">
        <v>4000000</v>
      </c>
      <c r="G17" s="4" t="s">
        <v>194</v>
      </c>
      <c r="H17" s="4" t="s">
        <v>195</v>
      </c>
      <c r="I17" s="43" t="s">
        <v>196</v>
      </c>
      <c r="J17" s="44"/>
      <c r="K17" s="45">
        <f t="shared" si="1"/>
        <v>34204</v>
      </c>
      <c r="L17" s="44"/>
    </row>
    <row r="18" spans="1:12" x14ac:dyDescent="0.3">
      <c r="A18" s="19" t="s">
        <v>197</v>
      </c>
      <c r="B18" s="19" t="s">
        <v>198</v>
      </c>
      <c r="C18" s="23" t="s">
        <v>193</v>
      </c>
      <c r="D18" s="23">
        <v>5</v>
      </c>
      <c r="E18" s="24">
        <v>4000000</v>
      </c>
      <c r="G18" s="4" t="s">
        <v>199</v>
      </c>
      <c r="H18" s="4" t="s">
        <v>200</v>
      </c>
      <c r="I18" s="43" t="s">
        <v>201</v>
      </c>
      <c r="J18" s="44"/>
      <c r="K18" s="45">
        <f t="shared" si="1"/>
        <v>32478</v>
      </c>
      <c r="L18" s="44"/>
    </row>
    <row r="19" spans="1:12" x14ac:dyDescent="0.3">
      <c r="A19" s="19" t="s">
        <v>202</v>
      </c>
      <c r="B19" s="19" t="s">
        <v>187</v>
      </c>
      <c r="C19" s="21" t="s">
        <v>188</v>
      </c>
      <c r="D19" s="21">
        <v>3</v>
      </c>
      <c r="E19" s="22">
        <v>4600000</v>
      </c>
      <c r="G19" s="4" t="s">
        <v>203</v>
      </c>
      <c r="H19" s="4" t="s">
        <v>204</v>
      </c>
      <c r="I19" s="43" t="s">
        <v>205</v>
      </c>
      <c r="J19" s="44"/>
      <c r="K19" s="45">
        <f t="shared" si="1"/>
        <v>30522</v>
      </c>
      <c r="L19" s="44"/>
    </row>
    <row r="20" spans="1:12" x14ac:dyDescent="0.3">
      <c r="A20" s="19" t="s">
        <v>206</v>
      </c>
      <c r="B20" s="19" t="s">
        <v>198</v>
      </c>
      <c r="C20" s="21" t="s">
        <v>188</v>
      </c>
      <c r="D20" s="21">
        <v>2</v>
      </c>
      <c r="E20" s="22">
        <v>4500000</v>
      </c>
      <c r="G20" s="4" t="s">
        <v>207</v>
      </c>
      <c r="H20" s="4" t="s">
        <v>195</v>
      </c>
      <c r="I20" s="43" t="s">
        <v>208</v>
      </c>
      <c r="J20" s="44"/>
      <c r="K20" s="45">
        <f t="shared" si="1"/>
        <v>31658</v>
      </c>
      <c r="L20" s="44"/>
    </row>
    <row r="21" spans="1:12" x14ac:dyDescent="0.3">
      <c r="A21" s="19" t="s">
        <v>209</v>
      </c>
      <c r="B21" s="19" t="s">
        <v>187</v>
      </c>
      <c r="C21" s="23" t="s">
        <v>193</v>
      </c>
      <c r="D21" s="23">
        <v>1</v>
      </c>
      <c r="E21" s="24">
        <v>3200000</v>
      </c>
      <c r="G21" s="4" t="s">
        <v>210</v>
      </c>
      <c r="H21" s="4" t="s">
        <v>190</v>
      </c>
      <c r="I21" s="43" t="s">
        <v>211</v>
      </c>
      <c r="J21" s="44"/>
      <c r="K21" s="45">
        <f t="shared" si="1"/>
        <v>33833</v>
      </c>
      <c r="L21" s="44"/>
    </row>
    <row r="22" spans="1:12" x14ac:dyDescent="0.3">
      <c r="A22" s="19" t="s">
        <v>212</v>
      </c>
      <c r="B22" s="19" t="s">
        <v>187</v>
      </c>
      <c r="C22" s="23" t="s">
        <v>193</v>
      </c>
      <c r="D22" s="23">
        <v>3</v>
      </c>
      <c r="E22" s="24">
        <v>3600000</v>
      </c>
      <c r="G22" s="4" t="s">
        <v>213</v>
      </c>
      <c r="H22" s="4" t="s">
        <v>204</v>
      </c>
      <c r="I22" s="43" t="s">
        <v>214</v>
      </c>
      <c r="J22" s="44"/>
      <c r="K22" s="45">
        <f t="shared" si="1"/>
        <v>30999</v>
      </c>
      <c r="L22" s="44"/>
    </row>
    <row r="23" spans="1:12" x14ac:dyDescent="0.3">
      <c r="A23" s="19" t="s">
        <v>215</v>
      </c>
      <c r="B23" s="19" t="s">
        <v>198</v>
      </c>
      <c r="C23" s="21" t="s">
        <v>188</v>
      </c>
      <c r="D23" s="21">
        <v>3</v>
      </c>
      <c r="E23" s="22">
        <v>4600000</v>
      </c>
      <c r="G23" s="4" t="s">
        <v>216</v>
      </c>
      <c r="H23" s="4" t="s">
        <v>200</v>
      </c>
      <c r="I23" s="43" t="s">
        <v>217</v>
      </c>
      <c r="J23" s="44"/>
      <c r="K23" s="45">
        <f t="shared" si="1"/>
        <v>29882</v>
      </c>
      <c r="L23" s="44"/>
    </row>
    <row r="24" spans="1:12" x14ac:dyDescent="0.3">
      <c r="A24" s="19" t="s">
        <v>218</v>
      </c>
      <c r="B24" s="19" t="s">
        <v>198</v>
      </c>
      <c r="C24" s="23" t="s">
        <v>193</v>
      </c>
      <c r="D24" s="23">
        <v>2</v>
      </c>
      <c r="E24" s="24">
        <v>3400000</v>
      </c>
      <c r="G24" s="4" t="s">
        <v>219</v>
      </c>
      <c r="H24" s="4" t="s">
        <v>200</v>
      </c>
      <c r="I24" s="43" t="s">
        <v>220</v>
      </c>
      <c r="J24" s="44"/>
      <c r="K24" s="45">
        <f t="shared" si="1"/>
        <v>33241</v>
      </c>
      <c r="L24" s="44"/>
    </row>
    <row r="25" spans="1:12" x14ac:dyDescent="0.3">
      <c r="A25" s="19" t="s">
        <v>221</v>
      </c>
      <c r="B25" s="19" t="s">
        <v>198</v>
      </c>
      <c r="C25" s="23" t="s">
        <v>193</v>
      </c>
      <c r="D25" s="23">
        <v>4</v>
      </c>
      <c r="E25" s="24">
        <v>3800000</v>
      </c>
      <c r="G25" s="4" t="s">
        <v>222</v>
      </c>
      <c r="H25" s="4" t="s">
        <v>190</v>
      </c>
      <c r="I25" s="43" t="s">
        <v>223</v>
      </c>
      <c r="J25" s="44"/>
      <c r="K25" s="45">
        <f t="shared" si="1"/>
        <v>32357</v>
      </c>
      <c r="L25" s="44"/>
    </row>
    <row r="26" spans="1:12" x14ac:dyDescent="0.3">
      <c r="A26" s="46" t="s">
        <v>224</v>
      </c>
      <c r="B26" s="47"/>
      <c r="C26" s="47"/>
      <c r="D26" s="48"/>
      <c r="E26" s="22">
        <f>ROUND(AVERAGEIFS(E16:E25,B16:B25,"여",C16:C25,"대리"),-4)</f>
        <v>3730000</v>
      </c>
      <c r="G26" s="4" t="s">
        <v>225</v>
      </c>
      <c r="H26" s="4" t="s">
        <v>195</v>
      </c>
      <c r="I26" s="43" t="s">
        <v>226</v>
      </c>
      <c r="J26" s="44"/>
      <c r="K26" s="45">
        <f t="shared" si="1"/>
        <v>33041</v>
      </c>
      <c r="L26" s="44"/>
    </row>
    <row r="28" spans="1:12" x14ac:dyDescent="0.3">
      <c r="A28" s="14" t="s">
        <v>227</v>
      </c>
      <c r="B28" s="13" t="s">
        <v>228</v>
      </c>
    </row>
    <row r="29" spans="1:12" x14ac:dyDescent="0.3">
      <c r="A29" s="4" t="s">
        <v>229</v>
      </c>
      <c r="B29" s="4" t="s">
        <v>179</v>
      </c>
      <c r="C29" s="4" t="s">
        <v>180</v>
      </c>
      <c r="D29" s="17" t="s">
        <v>230</v>
      </c>
    </row>
    <row r="30" spans="1:12" x14ac:dyDescent="0.3">
      <c r="A30" s="4" t="s">
        <v>231</v>
      </c>
      <c r="B30" s="4" t="s">
        <v>198</v>
      </c>
      <c r="C30" s="4" t="s">
        <v>232</v>
      </c>
      <c r="D30" s="4" t="str">
        <f t="shared" ref="D30:D38" si="2">HLOOKUP(LEFT(A30,1),$G$37:$I$38,2,FALSE)</f>
        <v>생산부</v>
      </c>
    </row>
    <row r="31" spans="1:12" x14ac:dyDescent="0.3">
      <c r="A31" s="4" t="s">
        <v>233</v>
      </c>
      <c r="B31" s="4" t="s">
        <v>198</v>
      </c>
      <c r="C31" s="4" t="s">
        <v>232</v>
      </c>
      <c r="D31" s="4" t="str">
        <f t="shared" si="2"/>
        <v>관리부</v>
      </c>
    </row>
    <row r="32" spans="1:12" x14ac:dyDescent="0.3">
      <c r="A32" s="4" t="s">
        <v>234</v>
      </c>
      <c r="B32" s="4" t="s">
        <v>187</v>
      </c>
      <c r="C32" s="4" t="s">
        <v>232</v>
      </c>
      <c r="D32" s="4" t="str">
        <f t="shared" si="2"/>
        <v>영업부</v>
      </c>
    </row>
    <row r="33" spans="1:9" x14ac:dyDescent="0.3">
      <c r="A33" s="4" t="s">
        <v>235</v>
      </c>
      <c r="B33" s="4" t="s">
        <v>187</v>
      </c>
      <c r="C33" s="4" t="s">
        <v>193</v>
      </c>
      <c r="D33" s="4" t="str">
        <f t="shared" si="2"/>
        <v>관리부</v>
      </c>
    </row>
    <row r="34" spans="1:9" x14ac:dyDescent="0.3">
      <c r="A34" s="4" t="s">
        <v>236</v>
      </c>
      <c r="B34" s="4" t="s">
        <v>187</v>
      </c>
      <c r="C34" s="4" t="s">
        <v>193</v>
      </c>
      <c r="D34" s="4" t="str">
        <f t="shared" si="2"/>
        <v>생산부</v>
      </c>
    </row>
    <row r="35" spans="1:9" x14ac:dyDescent="0.3">
      <c r="A35" s="4" t="s">
        <v>237</v>
      </c>
      <c r="B35" s="4" t="s">
        <v>198</v>
      </c>
      <c r="C35" s="4" t="s">
        <v>193</v>
      </c>
      <c r="D35" s="4" t="str">
        <f t="shared" si="2"/>
        <v>영업부</v>
      </c>
    </row>
    <row r="36" spans="1:9" x14ac:dyDescent="0.3">
      <c r="A36" s="4" t="s">
        <v>238</v>
      </c>
      <c r="B36" s="4" t="s">
        <v>187</v>
      </c>
      <c r="C36" s="4" t="s">
        <v>239</v>
      </c>
      <c r="D36" s="4" t="str">
        <f t="shared" si="2"/>
        <v>영업부</v>
      </c>
      <c r="F36" s="25" t="s">
        <v>240</v>
      </c>
    </row>
    <row r="37" spans="1:9" x14ac:dyDescent="0.3">
      <c r="A37" s="4" t="s">
        <v>241</v>
      </c>
      <c r="B37" s="4" t="s">
        <v>198</v>
      </c>
      <c r="C37" s="4" t="s">
        <v>239</v>
      </c>
      <c r="D37" s="4" t="str">
        <f t="shared" si="2"/>
        <v>관리부</v>
      </c>
      <c r="F37" s="5" t="s">
        <v>242</v>
      </c>
      <c r="G37" s="5" t="s">
        <v>243</v>
      </c>
      <c r="H37" s="4" t="s">
        <v>244</v>
      </c>
      <c r="I37" s="4" t="s">
        <v>245</v>
      </c>
    </row>
    <row r="38" spans="1:9" x14ac:dyDescent="0.3">
      <c r="A38" s="4" t="s">
        <v>246</v>
      </c>
      <c r="B38" s="4" t="s">
        <v>198</v>
      </c>
      <c r="C38" s="4" t="s">
        <v>239</v>
      </c>
      <c r="D38" s="4" t="str">
        <f t="shared" si="2"/>
        <v>생산부</v>
      </c>
      <c r="F38" s="5" t="s">
        <v>230</v>
      </c>
      <c r="G38" s="4" t="s">
        <v>247</v>
      </c>
      <c r="H38" s="4" t="s">
        <v>248</v>
      </c>
      <c r="I38" s="4" t="s">
        <v>249</v>
      </c>
    </row>
  </sheetData>
  <mergeCells count="26">
    <mergeCell ref="I17:J17"/>
    <mergeCell ref="K17:L17"/>
    <mergeCell ref="F12:I12"/>
    <mergeCell ref="I15:J15"/>
    <mergeCell ref="K15:L15"/>
    <mergeCell ref="I16:J16"/>
    <mergeCell ref="K16:L16"/>
    <mergeCell ref="I18:J18"/>
    <mergeCell ref="K18:L18"/>
    <mergeCell ref="I19:J19"/>
    <mergeCell ref="K19:L19"/>
    <mergeCell ref="I20:J20"/>
    <mergeCell ref="K20:L20"/>
    <mergeCell ref="I21:J21"/>
    <mergeCell ref="K21:L21"/>
    <mergeCell ref="I22:J22"/>
    <mergeCell ref="K22:L22"/>
    <mergeCell ref="I23:J23"/>
    <mergeCell ref="K23:L23"/>
    <mergeCell ref="I24:J24"/>
    <mergeCell ref="K24:L24"/>
    <mergeCell ref="I25:J25"/>
    <mergeCell ref="K25:L25"/>
    <mergeCell ref="A26:D26"/>
    <mergeCell ref="I26:J26"/>
    <mergeCell ref="K26:L2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workbookViewId="0"/>
  </sheetViews>
  <sheetFormatPr defaultRowHeight="16.5" x14ac:dyDescent="0.3"/>
  <cols>
    <col min="1" max="1" width="3.625" customWidth="1"/>
    <col min="2" max="2" width="13.125" customWidth="1"/>
    <col min="3" max="3" width="13" bestFit="1" customWidth="1"/>
    <col min="4" max="8" width="13" customWidth="1"/>
  </cols>
  <sheetData>
    <row r="2" spans="2:8" x14ac:dyDescent="0.3">
      <c r="B2" s="3" t="s">
        <v>0</v>
      </c>
      <c r="C2" s="6">
        <v>100000000</v>
      </c>
    </row>
    <row r="3" spans="2:8" x14ac:dyDescent="0.3">
      <c r="B3" s="3" t="s">
        <v>1</v>
      </c>
      <c r="C3" s="6">
        <v>3</v>
      </c>
    </row>
    <row r="4" spans="2:8" x14ac:dyDescent="0.3">
      <c r="B4" s="3" t="s">
        <v>2</v>
      </c>
      <c r="C4" s="11">
        <v>0.05</v>
      </c>
    </row>
    <row r="5" spans="2:8" x14ac:dyDescent="0.3">
      <c r="B5" s="3" t="s">
        <v>3</v>
      </c>
      <c r="C5" s="10">
        <f>ISPMT(C4/12,C3*12,1,C2)</f>
        <v>14583333.333333334</v>
      </c>
    </row>
    <row r="7" spans="2:8" ht="20.25" x14ac:dyDescent="0.3">
      <c r="C7" s="53" t="s">
        <v>327</v>
      </c>
      <c r="D7" s="53"/>
      <c r="E7" s="53"/>
      <c r="F7" s="53"/>
      <c r="G7" s="53"/>
      <c r="H7" s="53"/>
    </row>
    <row r="9" spans="2:8" x14ac:dyDescent="0.3">
      <c r="D9" s="7" t="s">
        <v>4</v>
      </c>
    </row>
    <row r="10" spans="2:8" x14ac:dyDescent="0.3">
      <c r="C10" s="6">
        <f>ISPMT(C4/12,C3*12,1,C2)</f>
        <v>14583333.333333334</v>
      </c>
      <c r="D10" s="8">
        <v>0.01</v>
      </c>
      <c r="E10" s="8">
        <v>0.03</v>
      </c>
      <c r="F10" s="8">
        <v>0.05</v>
      </c>
      <c r="G10" s="8">
        <v>7.0000000000000007E-2</v>
      </c>
      <c r="H10" s="8">
        <v>0.1</v>
      </c>
    </row>
    <row r="11" spans="2:8" x14ac:dyDescent="0.3">
      <c r="B11" s="7" t="s">
        <v>58</v>
      </c>
      <c r="C11" s="9">
        <v>1</v>
      </c>
      <c r="D11" s="6">
        <f t="dataTable" ref="D11:H20" dt2D="1" dtr="1" r1="C4" r2="C3"/>
        <v>916666.66666666674</v>
      </c>
      <c r="E11" s="6">
        <v>2750000</v>
      </c>
      <c r="F11" s="6">
        <v>4583333.333333333</v>
      </c>
      <c r="G11" s="6">
        <v>6416666.666666667</v>
      </c>
      <c r="H11" s="6">
        <v>9166666.666666666</v>
      </c>
    </row>
    <row r="12" spans="2:8" x14ac:dyDescent="0.3">
      <c r="C12" s="9">
        <v>2</v>
      </c>
      <c r="D12" s="6">
        <v>1916666.6666666667</v>
      </c>
      <c r="E12" s="6">
        <v>5750000</v>
      </c>
      <c r="F12" s="6">
        <v>9583333.333333334</v>
      </c>
      <c r="G12" s="6">
        <v>13416666.666666668</v>
      </c>
      <c r="H12" s="6">
        <v>19166666.666666668</v>
      </c>
    </row>
    <row r="13" spans="2:8" x14ac:dyDescent="0.3">
      <c r="C13" s="9">
        <v>3</v>
      </c>
      <c r="D13" s="6">
        <v>2916666.666666667</v>
      </c>
      <c r="E13" s="6">
        <v>8750000</v>
      </c>
      <c r="F13" s="6">
        <v>14583333.333333334</v>
      </c>
      <c r="G13" s="6">
        <v>20416666.666666668</v>
      </c>
      <c r="H13" s="6">
        <v>29166666.666666668</v>
      </c>
    </row>
    <row r="14" spans="2:8" x14ac:dyDescent="0.3">
      <c r="C14" s="9">
        <v>4</v>
      </c>
      <c r="D14" s="6">
        <v>3916666.666666667</v>
      </c>
      <c r="E14" s="6">
        <v>11750000</v>
      </c>
      <c r="F14" s="6">
        <v>19583333.333333332</v>
      </c>
      <c r="G14" s="6">
        <v>27416666.666666668</v>
      </c>
      <c r="H14" s="6">
        <v>39166666.666666664</v>
      </c>
    </row>
    <row r="15" spans="2:8" x14ac:dyDescent="0.3">
      <c r="C15" s="9">
        <v>5</v>
      </c>
      <c r="D15" s="6">
        <v>4916666.666666667</v>
      </c>
      <c r="E15" s="6">
        <v>14750000</v>
      </c>
      <c r="F15" s="6">
        <v>24583333.333333332</v>
      </c>
      <c r="G15" s="6">
        <v>34416666.666666672</v>
      </c>
      <c r="H15" s="6">
        <v>49166666.666666664</v>
      </c>
    </row>
    <row r="16" spans="2:8" x14ac:dyDescent="0.3">
      <c r="C16" s="9">
        <v>6</v>
      </c>
      <c r="D16" s="6">
        <v>5916666.666666667</v>
      </c>
      <c r="E16" s="6">
        <v>17750000</v>
      </c>
      <c r="F16" s="6">
        <v>29583333.333333332</v>
      </c>
      <c r="G16" s="6">
        <v>41416666.666666672</v>
      </c>
      <c r="H16" s="6">
        <v>59166666.666666664</v>
      </c>
    </row>
    <row r="17" spans="3:8" x14ac:dyDescent="0.3">
      <c r="C17" s="9">
        <v>7</v>
      </c>
      <c r="D17" s="6">
        <v>6916666.666666667</v>
      </c>
      <c r="E17" s="6">
        <v>20750000</v>
      </c>
      <c r="F17" s="6">
        <v>34583333.333333336</v>
      </c>
      <c r="G17" s="6">
        <v>48416666.666666672</v>
      </c>
      <c r="H17" s="6">
        <v>69166666.666666672</v>
      </c>
    </row>
    <row r="18" spans="3:8" x14ac:dyDescent="0.3">
      <c r="C18" s="9">
        <v>8</v>
      </c>
      <c r="D18" s="6">
        <v>7916666.666666667</v>
      </c>
      <c r="E18" s="6">
        <v>23750000</v>
      </c>
      <c r="F18" s="6">
        <v>39583333.333333336</v>
      </c>
      <c r="G18" s="6">
        <v>55416666.666666672</v>
      </c>
      <c r="H18" s="6">
        <v>79166666.666666672</v>
      </c>
    </row>
    <row r="19" spans="3:8" x14ac:dyDescent="0.3">
      <c r="C19" s="9">
        <v>9</v>
      </c>
      <c r="D19" s="6">
        <v>8916666.6666666679</v>
      </c>
      <c r="E19" s="6">
        <v>26750000</v>
      </c>
      <c r="F19" s="6">
        <v>44583333.333333336</v>
      </c>
      <c r="G19" s="6">
        <v>62416666.666666672</v>
      </c>
      <c r="H19" s="6">
        <v>89166666.666666672</v>
      </c>
    </row>
    <row r="20" spans="3:8" x14ac:dyDescent="0.3">
      <c r="C20" s="9">
        <v>10</v>
      </c>
      <c r="D20" s="6">
        <v>9916666.6666666679</v>
      </c>
      <c r="E20" s="6">
        <v>29750000</v>
      </c>
      <c r="F20" s="6">
        <v>49583333.333333336</v>
      </c>
      <c r="G20" s="6">
        <v>69416666.666666672</v>
      </c>
      <c r="H20" s="6">
        <v>99166666.666666672</v>
      </c>
    </row>
  </sheetData>
  <mergeCells count="1">
    <mergeCell ref="C7:H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0"/>
  <sheetViews>
    <sheetView workbookViewId="0"/>
  </sheetViews>
  <sheetFormatPr defaultRowHeight="16.5" x14ac:dyDescent="0.3"/>
  <cols>
    <col min="1" max="1" width="3.625" customWidth="1"/>
    <col min="7" max="7" width="5.625" customWidth="1"/>
  </cols>
  <sheetData>
    <row r="2" spans="2:12" ht="20.25" x14ac:dyDescent="0.3">
      <c r="B2" s="53" t="s">
        <v>71</v>
      </c>
      <c r="C2" s="53"/>
      <c r="D2" s="53"/>
      <c r="E2" s="53"/>
      <c r="F2" s="53"/>
      <c r="H2" s="53" t="s">
        <v>72</v>
      </c>
      <c r="I2" s="53"/>
      <c r="J2" s="53"/>
      <c r="K2" s="53"/>
      <c r="L2" s="53"/>
    </row>
    <row r="3" spans="2:12" x14ac:dyDescent="0.3">
      <c r="B3" s="4" t="s">
        <v>59</v>
      </c>
      <c r="C3" s="4" t="s">
        <v>60</v>
      </c>
      <c r="D3" s="4" t="s">
        <v>61</v>
      </c>
      <c r="E3" s="4" t="s">
        <v>62</v>
      </c>
      <c r="F3" s="4" t="s">
        <v>63</v>
      </c>
      <c r="H3" s="4" t="s">
        <v>59</v>
      </c>
      <c r="I3" s="4" t="s">
        <v>60</v>
      </c>
      <c r="J3" s="4" t="s">
        <v>61</v>
      </c>
      <c r="K3" s="4" t="s">
        <v>62</v>
      </c>
      <c r="L3" s="4" t="s">
        <v>63</v>
      </c>
    </row>
    <row r="4" spans="2:12" x14ac:dyDescent="0.3">
      <c r="B4" s="4" t="s">
        <v>64</v>
      </c>
      <c r="C4" s="4">
        <v>80</v>
      </c>
      <c r="D4" s="4">
        <v>92</v>
      </c>
      <c r="E4" s="4">
        <v>86</v>
      </c>
      <c r="F4" s="4">
        <v>258</v>
      </c>
      <c r="H4" s="4" t="s">
        <v>64</v>
      </c>
      <c r="I4" s="4">
        <v>81</v>
      </c>
      <c r="J4" s="4">
        <v>94</v>
      </c>
      <c r="K4" s="4">
        <v>84</v>
      </c>
      <c r="L4" s="4">
        <v>259</v>
      </c>
    </row>
    <row r="5" spans="2:12" x14ac:dyDescent="0.3">
      <c r="B5" s="4" t="s">
        <v>65</v>
      </c>
      <c r="C5" s="4">
        <v>96</v>
      </c>
      <c r="D5" s="4">
        <v>85</v>
      </c>
      <c r="E5" s="4">
        <v>86</v>
      </c>
      <c r="F5" s="4">
        <v>267</v>
      </c>
      <c r="H5" s="4" t="s">
        <v>65</v>
      </c>
      <c r="I5" s="4">
        <v>95</v>
      </c>
      <c r="J5" s="4">
        <v>83.5</v>
      </c>
      <c r="K5" s="4">
        <v>88</v>
      </c>
      <c r="L5" s="4">
        <v>266.5</v>
      </c>
    </row>
    <row r="6" spans="2:12" x14ac:dyDescent="0.3">
      <c r="B6" s="4" t="s">
        <v>66</v>
      </c>
      <c r="C6" s="4">
        <v>76</v>
      </c>
      <c r="D6" s="4">
        <v>74</v>
      </c>
      <c r="E6" s="4">
        <v>79</v>
      </c>
      <c r="F6" s="4">
        <v>229</v>
      </c>
      <c r="H6" s="4" t="s">
        <v>66</v>
      </c>
      <c r="I6" s="4">
        <v>78</v>
      </c>
      <c r="J6" s="4">
        <v>72.5</v>
      </c>
      <c r="K6" s="4">
        <v>76</v>
      </c>
      <c r="L6" s="4">
        <v>226.5</v>
      </c>
    </row>
    <row r="7" spans="2:12" x14ac:dyDescent="0.3">
      <c r="B7" s="4" t="s">
        <v>67</v>
      </c>
      <c r="C7" s="4">
        <v>84</v>
      </c>
      <c r="D7" s="4">
        <v>62</v>
      </c>
      <c r="E7" s="4">
        <v>85</v>
      </c>
      <c r="F7" s="4">
        <v>231</v>
      </c>
      <c r="H7" s="4" t="s">
        <v>67</v>
      </c>
      <c r="I7" s="4">
        <v>83.5</v>
      </c>
      <c r="J7" s="4">
        <v>65</v>
      </c>
      <c r="K7" s="4">
        <v>87</v>
      </c>
      <c r="L7" s="4">
        <v>235.5</v>
      </c>
    </row>
    <row r="8" spans="2:12" x14ac:dyDescent="0.3">
      <c r="B8" s="4" t="s">
        <v>68</v>
      </c>
      <c r="C8" s="4">
        <v>96</v>
      </c>
      <c r="D8" s="4">
        <v>58</v>
      </c>
      <c r="E8" s="4">
        <v>75</v>
      </c>
      <c r="F8" s="4">
        <v>229</v>
      </c>
      <c r="H8" s="4" t="s">
        <v>68</v>
      </c>
      <c r="I8" s="4">
        <v>93.5</v>
      </c>
      <c r="J8" s="4">
        <v>57.5</v>
      </c>
      <c r="K8" s="4">
        <v>73.5</v>
      </c>
      <c r="L8" s="4">
        <v>224.5</v>
      </c>
    </row>
    <row r="9" spans="2:12" x14ac:dyDescent="0.3">
      <c r="B9" s="4" t="s">
        <v>69</v>
      </c>
      <c r="C9" s="4">
        <v>86</v>
      </c>
      <c r="D9" s="4">
        <v>79</v>
      </c>
      <c r="E9" s="4">
        <v>81</v>
      </c>
      <c r="F9" s="4">
        <v>246</v>
      </c>
      <c r="H9" s="4" t="s">
        <v>69</v>
      </c>
      <c r="I9" s="4">
        <v>82.5</v>
      </c>
      <c r="J9" s="4">
        <v>75.5</v>
      </c>
      <c r="K9" s="4">
        <v>82.5</v>
      </c>
      <c r="L9" s="4">
        <v>240.5</v>
      </c>
    </row>
    <row r="10" spans="2:12" x14ac:dyDescent="0.3">
      <c r="B10" s="4" t="s">
        <v>70</v>
      </c>
      <c r="C10" s="4">
        <v>85</v>
      </c>
      <c r="D10" s="4">
        <v>95</v>
      </c>
      <c r="E10" s="4">
        <v>82</v>
      </c>
      <c r="F10" s="4">
        <v>262</v>
      </c>
      <c r="H10" s="4" t="s">
        <v>70</v>
      </c>
      <c r="I10" s="4">
        <v>83</v>
      </c>
      <c r="J10" s="4">
        <v>94.5</v>
      </c>
      <c r="K10" s="4">
        <v>77</v>
      </c>
      <c r="L10" s="4">
        <v>254.5</v>
      </c>
    </row>
    <row r="12" spans="2:12" ht="20.25" x14ac:dyDescent="0.3">
      <c r="B12" s="53" t="s">
        <v>73</v>
      </c>
      <c r="C12" s="53"/>
      <c r="D12" s="53"/>
      <c r="E12" s="53"/>
      <c r="F12" s="53"/>
    </row>
    <row r="13" spans="2:12" x14ac:dyDescent="0.3">
      <c r="B13" s="4" t="s">
        <v>59</v>
      </c>
      <c r="C13" s="4" t="s">
        <v>60</v>
      </c>
      <c r="D13" s="4" t="s">
        <v>61</v>
      </c>
      <c r="E13" s="4" t="s">
        <v>62</v>
      </c>
      <c r="F13" s="4" t="s">
        <v>63</v>
      </c>
    </row>
    <row r="14" spans="2:12" x14ac:dyDescent="0.3">
      <c r="B14" s="4" t="s">
        <v>64</v>
      </c>
      <c r="C14" s="4">
        <v>82</v>
      </c>
      <c r="D14" s="4">
        <v>96</v>
      </c>
      <c r="E14" s="4">
        <v>82</v>
      </c>
      <c r="F14" s="4">
        <v>260</v>
      </c>
    </row>
    <row r="15" spans="2:12" x14ac:dyDescent="0.3">
      <c r="B15" s="4" t="s">
        <v>65</v>
      </c>
      <c r="C15" s="4">
        <v>94</v>
      </c>
      <c r="D15" s="4">
        <v>82</v>
      </c>
      <c r="E15" s="4">
        <v>90</v>
      </c>
      <c r="F15" s="4">
        <v>266</v>
      </c>
    </row>
    <row r="16" spans="2:12" x14ac:dyDescent="0.3">
      <c r="B16" s="4" t="s">
        <v>66</v>
      </c>
      <c r="C16" s="4">
        <v>80</v>
      </c>
      <c r="D16" s="4">
        <v>71</v>
      </c>
      <c r="E16" s="4">
        <v>73</v>
      </c>
      <c r="F16" s="4">
        <v>224</v>
      </c>
    </row>
    <row r="17" spans="2:6" x14ac:dyDescent="0.3">
      <c r="B17" s="4" t="s">
        <v>67</v>
      </c>
      <c r="C17" s="4">
        <v>83</v>
      </c>
      <c r="D17" s="4">
        <v>68</v>
      </c>
      <c r="E17" s="4">
        <v>89</v>
      </c>
      <c r="F17" s="4">
        <v>240</v>
      </c>
    </row>
    <row r="18" spans="2:6" x14ac:dyDescent="0.3">
      <c r="B18" s="4" t="s">
        <v>68</v>
      </c>
      <c r="C18" s="4">
        <v>91</v>
      </c>
      <c r="D18" s="4">
        <v>57</v>
      </c>
      <c r="E18" s="4">
        <v>72</v>
      </c>
      <c r="F18" s="4">
        <v>220</v>
      </c>
    </row>
    <row r="19" spans="2:6" x14ac:dyDescent="0.3">
      <c r="B19" s="4" t="s">
        <v>69</v>
      </c>
      <c r="C19" s="4">
        <v>79</v>
      </c>
      <c r="D19" s="4">
        <v>72</v>
      </c>
      <c r="E19" s="4">
        <v>84</v>
      </c>
      <c r="F19" s="4">
        <v>235</v>
      </c>
    </row>
    <row r="20" spans="2:6" x14ac:dyDescent="0.3">
      <c r="B20" s="4" t="s">
        <v>70</v>
      </c>
      <c r="C20" s="4">
        <v>81</v>
      </c>
      <c r="D20" s="4">
        <v>94</v>
      </c>
      <c r="E20" s="4">
        <v>72</v>
      </c>
      <c r="F20" s="4">
        <v>247</v>
      </c>
    </row>
  </sheetData>
  <dataConsolidate function="average" topLabels="1">
    <dataRefs count="2">
      <dataRef ref="B3:F10" sheet="분석작업-2"/>
      <dataRef ref="B13:F20" sheet="분석작업-2"/>
    </dataRefs>
  </dataConsolidate>
  <mergeCells count="3">
    <mergeCell ref="B2:F2"/>
    <mergeCell ref="H2:L2"/>
    <mergeCell ref="B12:F1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14"/>
  <sheetViews>
    <sheetView workbookViewId="0"/>
  </sheetViews>
  <sheetFormatPr defaultRowHeight="16.5" x14ac:dyDescent="0.3"/>
  <cols>
    <col min="1" max="1" width="3.625" customWidth="1"/>
    <col min="3" max="4" width="11" bestFit="1" customWidth="1"/>
    <col min="6" max="6" width="5.625" customWidth="1"/>
    <col min="9" max="9" width="10.5" bestFit="1" customWidth="1"/>
    <col min="10" max="10" width="16.5" bestFit="1" customWidth="1"/>
    <col min="11" max="11" width="11" bestFit="1" customWidth="1"/>
    <col min="12" max="12" width="13" bestFit="1" customWidth="1"/>
    <col min="13" max="13" width="8.125" bestFit="1" customWidth="1"/>
    <col min="15" max="15" width="11.625" bestFit="1" customWidth="1"/>
    <col min="16" max="16" width="7.125" bestFit="1" customWidth="1"/>
  </cols>
  <sheetData>
    <row r="2" spans="2:5" ht="20.25" x14ac:dyDescent="0.3">
      <c r="B2" s="53" t="s">
        <v>74</v>
      </c>
      <c r="C2" s="53"/>
      <c r="D2" s="53"/>
      <c r="E2" s="53"/>
    </row>
    <row r="4" spans="2:5" x14ac:dyDescent="0.3">
      <c r="B4" s="34" t="s">
        <v>75</v>
      </c>
      <c r="C4" s="34" t="s">
        <v>76</v>
      </c>
      <c r="D4" s="34" t="s">
        <v>77</v>
      </c>
      <c r="E4" s="34" t="s">
        <v>78</v>
      </c>
    </row>
    <row r="5" spans="2:5" x14ac:dyDescent="0.3">
      <c r="B5" s="4">
        <v>1</v>
      </c>
      <c r="C5" s="4" t="s">
        <v>79</v>
      </c>
      <c r="D5" s="4" t="s">
        <v>80</v>
      </c>
      <c r="E5" s="33">
        <v>9.43</v>
      </c>
    </row>
    <row r="6" spans="2:5" x14ac:dyDescent="0.3">
      <c r="B6" s="4">
        <v>2</v>
      </c>
      <c r="C6" s="4" t="s">
        <v>81</v>
      </c>
      <c r="D6" s="4" t="s">
        <v>82</v>
      </c>
      <c r="E6" s="33">
        <v>8.7799999999999994</v>
      </c>
    </row>
    <row r="7" spans="2:5" x14ac:dyDescent="0.3">
      <c r="B7" s="4">
        <v>3</v>
      </c>
      <c r="C7" s="4" t="s">
        <v>83</v>
      </c>
      <c r="D7" s="4" t="s">
        <v>84</v>
      </c>
      <c r="E7" s="33">
        <v>9.19</v>
      </c>
    </row>
    <row r="8" spans="2:5" x14ac:dyDescent="0.3">
      <c r="B8" s="4">
        <v>4</v>
      </c>
      <c r="C8" s="4" t="s">
        <v>85</v>
      </c>
      <c r="D8" s="4" t="s">
        <v>86</v>
      </c>
      <c r="E8" s="33">
        <v>8.5399999999999991</v>
      </c>
    </row>
    <row r="9" spans="2:5" x14ac:dyDescent="0.3">
      <c r="B9" s="4">
        <v>5</v>
      </c>
      <c r="C9" s="4" t="s">
        <v>87</v>
      </c>
      <c r="D9" s="4" t="s">
        <v>88</v>
      </c>
      <c r="E9" s="33">
        <v>8.9700000000000006</v>
      </c>
    </row>
    <row r="10" spans="2:5" x14ac:dyDescent="0.3">
      <c r="B10" s="4">
        <v>6</v>
      </c>
      <c r="C10" s="4" t="s">
        <v>89</v>
      </c>
      <c r="D10" s="4" t="s">
        <v>90</v>
      </c>
      <c r="E10" s="33">
        <v>9.4600000000000009</v>
      </c>
    </row>
    <row r="11" spans="2:5" x14ac:dyDescent="0.3">
      <c r="B11" s="4">
        <v>7</v>
      </c>
      <c r="C11" s="4" t="s">
        <v>91</v>
      </c>
      <c r="D11" s="4" t="s">
        <v>86</v>
      </c>
      <c r="E11" s="33">
        <v>9.26</v>
      </c>
    </row>
    <row r="12" spans="2:5" x14ac:dyDescent="0.3">
      <c r="B12" s="4">
        <v>8</v>
      </c>
      <c r="C12" s="4" t="s">
        <v>92</v>
      </c>
      <c r="D12" s="4" t="s">
        <v>80</v>
      </c>
      <c r="E12" s="33">
        <v>8.7799999999999994</v>
      </c>
    </row>
    <row r="13" spans="2:5" x14ac:dyDescent="0.3">
      <c r="B13" s="4">
        <v>9</v>
      </c>
      <c r="C13" s="4" t="s">
        <v>93</v>
      </c>
      <c r="D13" s="4" t="s">
        <v>84</v>
      </c>
      <c r="E13" s="33">
        <v>9.2100000000000009</v>
      </c>
    </row>
    <row r="14" spans="2:5" x14ac:dyDescent="0.3">
      <c r="B14" s="4">
        <v>10</v>
      </c>
      <c r="C14" s="4" t="s">
        <v>94</v>
      </c>
      <c r="D14" s="4" t="s">
        <v>82</v>
      </c>
      <c r="E14" s="33">
        <v>8.6300000000000008</v>
      </c>
    </row>
  </sheetData>
  <mergeCells count="1">
    <mergeCell ref="B2:E2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평점">
                <anchor moveWithCells="1" siz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7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workbookViewId="0"/>
  </sheetViews>
  <sheetFormatPr defaultRowHeight="16.5" x14ac:dyDescent="0.3"/>
  <cols>
    <col min="1" max="1" width="3.625" customWidth="1"/>
    <col min="5" max="6" width="9.125" bestFit="1" customWidth="1"/>
    <col min="7" max="7" width="13" bestFit="1" customWidth="1"/>
  </cols>
  <sheetData>
    <row r="2" spans="2:7" ht="20.25" x14ac:dyDescent="0.3">
      <c r="B2" s="53" t="s">
        <v>95</v>
      </c>
      <c r="C2" s="53"/>
      <c r="D2" s="53"/>
      <c r="E2" s="53"/>
      <c r="F2" s="53"/>
      <c r="G2" s="53"/>
    </row>
    <row r="4" spans="2:7" x14ac:dyDescent="0.3">
      <c r="B4" s="4" t="s">
        <v>96</v>
      </c>
      <c r="C4" s="4" t="s">
        <v>97</v>
      </c>
      <c r="D4" s="4" t="s">
        <v>98</v>
      </c>
      <c r="E4" s="4" t="s">
        <v>99</v>
      </c>
      <c r="F4" s="4" t="s">
        <v>100</v>
      </c>
      <c r="G4" s="4" t="s">
        <v>101</v>
      </c>
    </row>
    <row r="5" spans="2:7" x14ac:dyDescent="0.3">
      <c r="B5" s="4" t="s">
        <v>102</v>
      </c>
      <c r="C5" s="4" t="s">
        <v>103</v>
      </c>
      <c r="D5" s="4" t="s">
        <v>104</v>
      </c>
      <c r="E5" s="16">
        <v>18000</v>
      </c>
      <c r="F5" s="16">
        <v>5000</v>
      </c>
      <c r="G5" s="16">
        <f>E5*F5</f>
        <v>90000000</v>
      </c>
    </row>
    <row r="6" spans="2:7" x14ac:dyDescent="0.3">
      <c r="B6" s="4" t="s">
        <v>105</v>
      </c>
      <c r="C6" s="4" t="s">
        <v>106</v>
      </c>
      <c r="D6" s="4" t="s">
        <v>107</v>
      </c>
      <c r="E6" s="16">
        <v>18000</v>
      </c>
      <c r="F6" s="16">
        <v>6500</v>
      </c>
      <c r="G6" s="16">
        <f t="shared" ref="G6:G14" si="0">E6*F6</f>
        <v>117000000</v>
      </c>
    </row>
    <row r="7" spans="2:7" x14ac:dyDescent="0.3">
      <c r="B7" s="4" t="s">
        <v>108</v>
      </c>
      <c r="C7" s="4" t="s">
        <v>109</v>
      </c>
      <c r="D7" s="4" t="s">
        <v>110</v>
      </c>
      <c r="E7" s="16">
        <v>18000</v>
      </c>
      <c r="F7" s="16">
        <v>4600</v>
      </c>
      <c r="G7" s="16">
        <f t="shared" si="0"/>
        <v>82800000</v>
      </c>
    </row>
    <row r="8" spans="2:7" x14ac:dyDescent="0.3">
      <c r="B8" s="4" t="s">
        <v>108</v>
      </c>
      <c r="C8" s="4" t="s">
        <v>111</v>
      </c>
      <c r="D8" s="4" t="s">
        <v>112</v>
      </c>
      <c r="E8" s="16">
        <v>18000</v>
      </c>
      <c r="F8" s="16">
        <v>4000</v>
      </c>
      <c r="G8" s="16">
        <f t="shared" si="0"/>
        <v>72000000</v>
      </c>
    </row>
    <row r="9" spans="2:7" x14ac:dyDescent="0.3">
      <c r="B9" s="4" t="s">
        <v>108</v>
      </c>
      <c r="C9" s="4" t="s">
        <v>113</v>
      </c>
      <c r="D9" s="4" t="s">
        <v>114</v>
      </c>
      <c r="E9" s="16">
        <v>18000</v>
      </c>
      <c r="F9" s="16">
        <v>5500</v>
      </c>
      <c r="G9" s="16">
        <f t="shared" si="0"/>
        <v>99000000</v>
      </c>
    </row>
    <row r="10" spans="2:7" x14ac:dyDescent="0.3">
      <c r="B10" s="4" t="s">
        <v>115</v>
      </c>
      <c r="C10" s="4" t="s">
        <v>116</v>
      </c>
      <c r="D10" s="4" t="s">
        <v>117</v>
      </c>
      <c r="E10" s="16">
        <v>24000</v>
      </c>
      <c r="F10" s="16">
        <v>4200</v>
      </c>
      <c r="G10" s="16">
        <f t="shared" si="0"/>
        <v>100800000</v>
      </c>
    </row>
    <row r="11" spans="2:7" x14ac:dyDescent="0.3">
      <c r="B11" s="4" t="s">
        <v>115</v>
      </c>
      <c r="C11" s="4" t="s">
        <v>118</v>
      </c>
      <c r="D11" s="4" t="s">
        <v>119</v>
      </c>
      <c r="E11" s="16">
        <v>24000</v>
      </c>
      <c r="F11" s="16">
        <v>3500</v>
      </c>
      <c r="G11" s="16">
        <f t="shared" si="0"/>
        <v>84000000</v>
      </c>
    </row>
    <row r="12" spans="2:7" x14ac:dyDescent="0.3">
      <c r="B12" s="4" t="s">
        <v>115</v>
      </c>
      <c r="C12" s="4" t="s">
        <v>120</v>
      </c>
      <c r="D12" s="4" t="s">
        <v>121</v>
      </c>
      <c r="E12" s="16">
        <v>24000</v>
      </c>
      <c r="F12" s="16">
        <v>2200</v>
      </c>
      <c r="G12" s="16">
        <f t="shared" si="0"/>
        <v>52800000</v>
      </c>
    </row>
    <row r="13" spans="2:7" x14ac:dyDescent="0.3">
      <c r="B13" s="4" t="s">
        <v>115</v>
      </c>
      <c r="C13" s="4" t="s">
        <v>122</v>
      </c>
      <c r="D13" s="4" t="s">
        <v>123</v>
      </c>
      <c r="E13" s="16">
        <v>24000</v>
      </c>
      <c r="F13" s="16">
        <v>4600</v>
      </c>
      <c r="G13" s="16">
        <f t="shared" si="0"/>
        <v>110400000</v>
      </c>
    </row>
    <row r="14" spans="2:7" x14ac:dyDescent="0.3">
      <c r="B14" s="4" t="s">
        <v>115</v>
      </c>
      <c r="C14" s="4" t="s">
        <v>124</v>
      </c>
      <c r="D14" s="4" t="s">
        <v>125</v>
      </c>
      <c r="E14" s="16">
        <v>24000</v>
      </c>
      <c r="F14" s="16">
        <v>3400</v>
      </c>
      <c r="G14" s="16">
        <f t="shared" si="0"/>
        <v>81600000</v>
      </c>
    </row>
  </sheetData>
  <mergeCells count="1">
    <mergeCell ref="B2:G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오픈일자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minari</cp:lastModifiedBy>
  <dcterms:created xsi:type="dcterms:W3CDTF">2017-06-22T02:17:53Z</dcterms:created>
  <dcterms:modified xsi:type="dcterms:W3CDTF">2018-11-27T08:08:08Z</dcterms:modified>
</cp:coreProperties>
</file>