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120" yWindow="120" windowWidth="13995" windowHeight="11145"/>
  </bookViews>
  <sheets>
    <sheet name="기본작업-1" sheetId="9" r:id="rId1"/>
    <sheet name="기본작업-2" sheetId="2" r:id="rId2"/>
    <sheet name="기본작업-3" sheetId="3" r:id="rId3"/>
    <sheet name="계산작업" sheetId="11" r:id="rId4"/>
    <sheet name="분석작업-1" sheetId="12" r:id="rId5"/>
    <sheet name="분석작업-2" sheetId="6" r:id="rId6"/>
    <sheet name="매크로작업" sheetId="7" r:id="rId7"/>
    <sheet name="차트작업" sheetId="15" r:id="rId8"/>
  </sheets>
  <definedNames>
    <definedName name="_xlnm._FilterDatabase" localSheetId="2" hidden="1">'기본작업-3'!$A$3:$G$18</definedName>
    <definedName name="_xlnm.Criteria" localSheetId="2">'기본작업-3'!$A$21:$B$22</definedName>
    <definedName name="_xlnm.Extract" localSheetId="2">'기본작업-3'!$A$25:$G$25</definedName>
  </definedNames>
  <calcPr calcId="145621"/>
</workbook>
</file>

<file path=xl/calcChain.xml><?xml version="1.0" encoding="utf-8"?>
<calcChain xmlns="http://schemas.openxmlformats.org/spreadsheetml/2006/main">
  <c r="E17" i="11" l="1"/>
  <c r="E18" i="11"/>
  <c r="E19" i="11"/>
  <c r="E20" i="11"/>
  <c r="E21" i="11"/>
  <c r="E22" i="11"/>
  <c r="E23" i="11"/>
  <c r="E24" i="11"/>
  <c r="E16" i="11"/>
  <c r="E14" i="7" l="1"/>
  <c r="D14" i="7"/>
  <c r="E22" i="12"/>
  <c r="E20" i="12"/>
  <c r="E15" i="12"/>
  <c r="E9" i="12"/>
  <c r="D23" i="12"/>
  <c r="D21" i="12"/>
  <c r="D16" i="12"/>
  <c r="D10" i="12"/>
  <c r="E5" i="6" l="1"/>
  <c r="E6" i="6"/>
  <c r="E7" i="6"/>
  <c r="E8" i="6"/>
  <c r="E9" i="6"/>
  <c r="E10" i="6"/>
  <c r="E11" i="6"/>
  <c r="E12" i="6"/>
  <c r="E4" i="6"/>
  <c r="E29" i="11" l="1"/>
  <c r="E30" i="11"/>
  <c r="E31" i="11"/>
  <c r="E32" i="11"/>
  <c r="E33" i="11"/>
  <c r="E34" i="11"/>
  <c r="E35" i="11"/>
  <c r="E36" i="11"/>
  <c r="E37" i="11"/>
  <c r="E28" i="11"/>
  <c r="J24" i="11"/>
  <c r="K12" i="11" l="1"/>
  <c r="E4" i="11"/>
  <c r="E5" i="11"/>
  <c r="E6" i="11"/>
  <c r="E7" i="11"/>
  <c r="E8" i="11"/>
  <c r="E9" i="11"/>
  <c r="E10" i="11"/>
  <c r="E11" i="11"/>
  <c r="E12" i="11"/>
  <c r="E3" i="11"/>
</calcChain>
</file>

<file path=xl/comments1.xml><?xml version="1.0" encoding="utf-8"?>
<comments xmlns="http://schemas.openxmlformats.org/spreadsheetml/2006/main">
  <authors>
    <author>김종일</author>
  </authors>
  <commentList>
    <comment ref="H16" authorId="0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급여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</text>
    </comment>
  </commentList>
</comments>
</file>

<file path=xl/sharedStrings.xml><?xml version="1.0" encoding="utf-8"?>
<sst xmlns="http://schemas.openxmlformats.org/spreadsheetml/2006/main" count="433" uniqueCount="297">
  <si>
    <t>이정훈</t>
    <phoneticPr fontId="4" type="noConversion"/>
  </si>
  <si>
    <t>IT미디어</t>
    <phoneticPr fontId="4" type="noConversion"/>
  </si>
  <si>
    <t>DVD-557</t>
    <phoneticPr fontId="4" type="noConversion"/>
  </si>
  <si>
    <t>DVD</t>
    <phoneticPr fontId="4" type="noConversion"/>
  </si>
  <si>
    <t>TONER-428</t>
    <phoneticPr fontId="4" type="noConversion"/>
  </si>
  <si>
    <t>프린터토너</t>
    <phoneticPr fontId="4" type="noConversion"/>
  </si>
  <si>
    <t>권지향</t>
    <phoneticPr fontId="4" type="noConversion"/>
  </si>
  <si>
    <t>모두사무</t>
    <phoneticPr fontId="4" type="noConversion"/>
  </si>
  <si>
    <t>POSTIT-654</t>
    <phoneticPr fontId="4" type="noConversion"/>
  </si>
  <si>
    <t>포스트잇</t>
    <phoneticPr fontId="4" type="noConversion"/>
  </si>
  <si>
    <t>CLIP-951</t>
    <phoneticPr fontId="4" type="noConversion"/>
  </si>
  <si>
    <t>클립</t>
    <phoneticPr fontId="4" type="noConversion"/>
  </si>
  <si>
    <t>김민</t>
    <phoneticPr fontId="4" type="noConversion"/>
  </si>
  <si>
    <t>한국제지</t>
    <phoneticPr fontId="4" type="noConversion"/>
  </si>
  <si>
    <t>PAPER-003</t>
    <phoneticPr fontId="4" type="noConversion"/>
  </si>
  <si>
    <t>A3용지</t>
    <phoneticPr fontId="4" type="noConversion"/>
  </si>
  <si>
    <t>PAPER-004</t>
    <phoneticPr fontId="4" type="noConversion"/>
  </si>
  <si>
    <t>A4용지</t>
    <phoneticPr fontId="4" type="noConversion"/>
  </si>
  <si>
    <t>김준용</t>
    <phoneticPr fontId="4" type="noConversion"/>
  </si>
  <si>
    <t>오피스나라</t>
    <phoneticPr fontId="4" type="noConversion"/>
  </si>
  <si>
    <t>DIARY-848</t>
    <phoneticPr fontId="4" type="noConversion"/>
  </si>
  <si>
    <t>다이어리</t>
    <phoneticPr fontId="4" type="noConversion"/>
  </si>
  <si>
    <t>PEN-236</t>
    <phoneticPr fontId="4" type="noConversion"/>
  </si>
  <si>
    <t>필기도구</t>
    <phoneticPr fontId="4" type="noConversion"/>
  </si>
  <si>
    <t>STAPLER-125</t>
    <phoneticPr fontId="4" type="noConversion"/>
  </si>
  <si>
    <t>스테이플러</t>
    <phoneticPr fontId="4" type="noConversion"/>
  </si>
  <si>
    <t>FILE-003</t>
    <phoneticPr fontId="4" type="noConversion"/>
  </si>
  <si>
    <t>클리어파일</t>
    <phoneticPr fontId="4" type="noConversion"/>
  </si>
  <si>
    <t>주문량</t>
    <phoneticPr fontId="4" type="noConversion"/>
  </si>
  <si>
    <t>판매자명</t>
    <phoneticPr fontId="4" type="noConversion"/>
  </si>
  <si>
    <t>제조업체</t>
    <phoneticPr fontId="4" type="noConversion"/>
  </si>
  <si>
    <t>입고예정일</t>
    <phoneticPr fontId="4" type="noConversion"/>
  </si>
  <si>
    <t>모델명</t>
    <phoneticPr fontId="4" type="noConversion"/>
  </si>
  <si>
    <t>구분</t>
    <phoneticPr fontId="4" type="noConversion"/>
  </si>
  <si>
    <t>사무용품 주문 현황</t>
    <phoneticPr fontId="4" type="noConversion"/>
  </si>
  <si>
    <t>사원별 급여 지급 현황</t>
    <phoneticPr fontId="2" type="noConversion"/>
  </si>
  <si>
    <t>사원코드</t>
    <phoneticPr fontId="2" type="noConversion"/>
  </si>
  <si>
    <t>부서명</t>
    <phoneticPr fontId="2" type="noConversion"/>
  </si>
  <si>
    <t>사원명</t>
    <phoneticPr fontId="2" type="noConversion"/>
  </si>
  <si>
    <t>기본급</t>
    <phoneticPr fontId="2" type="noConversion"/>
  </si>
  <si>
    <t>상여금</t>
    <phoneticPr fontId="2" type="noConversion"/>
  </si>
  <si>
    <t>세금</t>
    <phoneticPr fontId="2" type="noConversion"/>
  </si>
  <si>
    <t>지급액</t>
    <phoneticPr fontId="2" type="noConversion"/>
  </si>
  <si>
    <t>기획부</t>
    <phoneticPr fontId="2" type="noConversion"/>
  </si>
  <si>
    <t>영업부</t>
    <phoneticPr fontId="2" type="noConversion"/>
  </si>
  <si>
    <t>홍보부</t>
    <phoneticPr fontId="2" type="noConversion"/>
  </si>
  <si>
    <t>합계</t>
    <phoneticPr fontId="2" type="noConversion"/>
  </si>
  <si>
    <t>송현진</t>
    <phoneticPr fontId="2" type="noConversion"/>
  </si>
  <si>
    <t>한채수</t>
    <phoneticPr fontId="2" type="noConversion"/>
  </si>
  <si>
    <t>이가영</t>
    <phoneticPr fontId="2" type="noConversion"/>
  </si>
  <si>
    <t>강미선</t>
    <phoneticPr fontId="2" type="noConversion"/>
  </si>
  <si>
    <t>이혜영</t>
    <phoneticPr fontId="2" type="noConversion"/>
  </si>
  <si>
    <t>오지현</t>
    <phoneticPr fontId="2" type="noConversion"/>
  </si>
  <si>
    <t>직급</t>
    <phoneticPr fontId="2" type="noConversion"/>
  </si>
  <si>
    <t>박승환</t>
    <phoneticPr fontId="2" type="noConversion"/>
  </si>
  <si>
    <t>김상민</t>
    <phoneticPr fontId="2" type="noConversion"/>
  </si>
  <si>
    <t>박지원</t>
    <phoneticPr fontId="2" type="noConversion"/>
  </si>
  <si>
    <t>김영준</t>
    <phoneticPr fontId="2" type="noConversion"/>
  </si>
  <si>
    <t>김동준</t>
    <phoneticPr fontId="2" type="noConversion"/>
  </si>
  <si>
    <t>최정철</t>
    <phoneticPr fontId="2" type="noConversion"/>
  </si>
  <si>
    <t>부장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</si>
  <si>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</si>
  <si>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</si>
  <si>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</si>
  <si>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>P-001</t>
    <phoneticPr fontId="2" type="noConversion"/>
  </si>
  <si>
    <t>P-002</t>
  </si>
  <si>
    <t>P-003</t>
  </si>
  <si>
    <t>P-004</t>
  </si>
  <si>
    <t>S-001</t>
    <phoneticPr fontId="2" type="noConversion"/>
  </si>
  <si>
    <t>S-002</t>
  </si>
  <si>
    <t>S-003</t>
  </si>
  <si>
    <t>S-004</t>
  </si>
  <si>
    <t>I-001</t>
    <phoneticPr fontId="2" type="noConversion"/>
  </si>
  <si>
    <t>I-002</t>
  </si>
  <si>
    <t>I-003</t>
  </si>
  <si>
    <t>I-004</t>
  </si>
  <si>
    <t>신입사원 합격 현황</t>
    <phoneticPr fontId="2" type="noConversion"/>
  </si>
  <si>
    <t>응시번호</t>
    <phoneticPr fontId="2" type="noConversion"/>
  </si>
  <si>
    <t>성명</t>
    <phoneticPr fontId="2" type="noConversion"/>
  </si>
  <si>
    <t>성별</t>
    <phoneticPr fontId="2" type="noConversion"/>
  </si>
  <si>
    <t>필기</t>
    <phoneticPr fontId="2" type="noConversion"/>
  </si>
  <si>
    <t>서류</t>
    <phoneticPr fontId="2" type="noConversion"/>
  </si>
  <si>
    <t>면접</t>
    <phoneticPr fontId="2" type="noConversion"/>
  </si>
  <si>
    <t>총점</t>
    <phoneticPr fontId="2" type="noConversion"/>
  </si>
  <si>
    <t>남</t>
    <phoneticPr fontId="2" type="noConversion"/>
  </si>
  <si>
    <t>여</t>
    <phoneticPr fontId="2" type="noConversion"/>
  </si>
  <si>
    <t>한지석</t>
    <phoneticPr fontId="2" type="noConversion"/>
  </si>
  <si>
    <t>송우민</t>
    <phoneticPr fontId="2" type="noConversion"/>
  </si>
  <si>
    <t>이용현</t>
    <phoneticPr fontId="2" type="noConversion"/>
  </si>
  <si>
    <t>강한성</t>
    <phoneticPr fontId="2" type="noConversion"/>
  </si>
  <si>
    <t>변기용</t>
    <phoneticPr fontId="2" type="noConversion"/>
  </si>
  <si>
    <t>최고주</t>
    <phoneticPr fontId="2" type="noConversion"/>
  </si>
  <si>
    <t>김만석</t>
    <phoneticPr fontId="2" type="noConversion"/>
  </si>
  <si>
    <t>백치미</t>
    <phoneticPr fontId="2" type="noConversion"/>
  </si>
  <si>
    <t>진성유</t>
    <phoneticPr fontId="2" type="noConversion"/>
  </si>
  <si>
    <t>이현승</t>
    <phoneticPr fontId="2" type="noConversion"/>
  </si>
  <si>
    <t>조유미</t>
    <phoneticPr fontId="2" type="noConversion"/>
  </si>
  <si>
    <t>하숙지</t>
    <phoneticPr fontId="2" type="noConversion"/>
  </si>
  <si>
    <t>오영심</t>
    <phoneticPr fontId="2" type="noConversion"/>
  </si>
  <si>
    <t>임희선</t>
    <phoneticPr fontId="2" type="noConversion"/>
  </si>
  <si>
    <t>고소연</t>
    <phoneticPr fontId="2" type="noConversion"/>
  </si>
  <si>
    <t>여</t>
    <phoneticPr fontId="2" type="noConversion"/>
  </si>
  <si>
    <t>[표1]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</si>
  <si>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</si>
  <si>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</si>
  <si>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</si>
  <si>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결과</t>
    <phoneticPr fontId="2" type="noConversion"/>
  </si>
  <si>
    <t>응시코드</t>
    <phoneticPr fontId="2" type="noConversion"/>
  </si>
  <si>
    <t>A-0001</t>
    <phoneticPr fontId="2" type="noConversion"/>
  </si>
  <si>
    <t>A-0002</t>
  </si>
  <si>
    <t>A-0003</t>
  </si>
  <si>
    <t>A-0004</t>
  </si>
  <si>
    <t>A-0005</t>
  </si>
  <si>
    <t>A-0006</t>
  </si>
  <si>
    <t>A-0007</t>
  </si>
  <si>
    <t>A-0008</t>
  </si>
  <si>
    <t>A-0009</t>
  </si>
  <si>
    <t>A-0010</t>
  </si>
  <si>
    <t>[표2]</t>
    <phoneticPr fontId="2" type="noConversion"/>
  </si>
  <si>
    <t>고객별 구입 현황</t>
    <phoneticPr fontId="2" type="noConversion"/>
  </si>
  <si>
    <t>고객명</t>
    <phoneticPr fontId="2" type="noConversion"/>
  </si>
  <si>
    <t>허영욱</t>
    <phoneticPr fontId="2" type="noConversion"/>
  </si>
  <si>
    <t>이수학</t>
    <phoneticPr fontId="2" type="noConversion"/>
  </si>
  <si>
    <t>김신성</t>
    <phoneticPr fontId="2" type="noConversion"/>
  </si>
  <si>
    <t>선기섭</t>
    <phoneticPr fontId="2" type="noConversion"/>
  </si>
  <si>
    <t>정신영</t>
    <phoneticPr fontId="2" type="noConversion"/>
  </si>
  <si>
    <t>최주원</t>
    <phoneticPr fontId="2" type="noConversion"/>
  </si>
  <si>
    <t>안혜경</t>
    <phoneticPr fontId="2" type="noConversion"/>
  </si>
  <si>
    <t>양의정</t>
    <phoneticPr fontId="2" type="noConversion"/>
  </si>
  <si>
    <t>김태희</t>
    <phoneticPr fontId="2" type="noConversion"/>
  </si>
  <si>
    <t>등급</t>
    <phoneticPr fontId="2" type="noConversion"/>
  </si>
  <si>
    <t>일반</t>
    <phoneticPr fontId="2" type="noConversion"/>
  </si>
  <si>
    <t>VIP</t>
    <phoneticPr fontId="2" type="noConversion"/>
  </si>
  <si>
    <t>골드</t>
    <phoneticPr fontId="2" type="noConversion"/>
  </si>
  <si>
    <t>구입수량</t>
    <phoneticPr fontId="2" type="noConversion"/>
  </si>
  <si>
    <t>구입총액</t>
    <phoneticPr fontId="2" type="noConversion"/>
  </si>
  <si>
    <t>구입빈도 높은 고객의 구입총액 합계</t>
    <phoneticPr fontId="2" type="noConversion"/>
  </si>
  <si>
    <t>자격증 시험 결과</t>
    <phoneticPr fontId="2" type="noConversion"/>
  </si>
  <si>
    <t>[표3]</t>
    <phoneticPr fontId="2" type="noConversion"/>
  </si>
  <si>
    <t>성과금 지급 현황</t>
    <phoneticPr fontId="2" type="noConversion"/>
  </si>
  <si>
    <t>사원명</t>
    <phoneticPr fontId="2" type="noConversion"/>
  </si>
  <si>
    <t>직급</t>
    <phoneticPr fontId="2" type="noConversion"/>
  </si>
  <si>
    <t>호봉</t>
    <phoneticPr fontId="2" type="noConversion"/>
  </si>
  <si>
    <t>성과금</t>
    <phoneticPr fontId="2" type="noConversion"/>
  </si>
  <si>
    <t>기본급</t>
    <phoneticPr fontId="2" type="noConversion"/>
  </si>
  <si>
    <t>권성철</t>
    <phoneticPr fontId="2" type="noConversion"/>
  </si>
  <si>
    <t>한국민</t>
    <phoneticPr fontId="2" type="noConversion"/>
  </si>
  <si>
    <t>김석준</t>
    <phoneticPr fontId="2" type="noConversion"/>
  </si>
  <si>
    <t>안덕성</t>
    <phoneticPr fontId="2" type="noConversion"/>
  </si>
  <si>
    <t>오연주</t>
    <phoneticPr fontId="2" type="noConversion"/>
  </si>
  <si>
    <t>조윤아</t>
    <phoneticPr fontId="2" type="noConversion"/>
  </si>
  <si>
    <t>이희선</t>
    <phoneticPr fontId="2" type="noConversion"/>
  </si>
  <si>
    <t>김지영</t>
    <phoneticPr fontId="2" type="noConversion"/>
  </si>
  <si>
    <t>이가인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</si>
  <si>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</si>
  <si>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</si>
  <si>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</si>
  <si>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>[표4]</t>
    <phoneticPr fontId="2" type="noConversion"/>
  </si>
  <si>
    <t>정찬우</t>
    <phoneticPr fontId="2" type="noConversion"/>
  </si>
  <si>
    <t>한국인</t>
    <phoneticPr fontId="2" type="noConversion"/>
  </si>
  <si>
    <t>김영환</t>
    <phoneticPr fontId="2" type="noConversion"/>
  </si>
  <si>
    <t>이종철</t>
    <phoneticPr fontId="2" type="noConversion"/>
  </si>
  <si>
    <t>김광연</t>
    <phoneticPr fontId="2" type="noConversion"/>
  </si>
  <si>
    <t>손예진</t>
    <phoneticPr fontId="2" type="noConversion"/>
  </si>
  <si>
    <t>최진희</t>
    <phoneticPr fontId="2" type="noConversion"/>
  </si>
  <si>
    <t>서경화</t>
    <phoneticPr fontId="2" type="noConversion"/>
  </si>
  <si>
    <t>이상연</t>
    <phoneticPr fontId="2" type="noConversion"/>
  </si>
  <si>
    <t>[표5]</t>
    <phoneticPr fontId="2" type="noConversion"/>
  </si>
  <si>
    <t>생년월일</t>
    <phoneticPr fontId="2" type="noConversion"/>
  </si>
  <si>
    <t>성명</t>
    <phoneticPr fontId="2" type="noConversion"/>
  </si>
  <si>
    <t>학년</t>
    <phoneticPr fontId="2" type="noConversion"/>
  </si>
  <si>
    <t>반</t>
    <phoneticPr fontId="2" type="noConversion"/>
  </si>
  <si>
    <t>태어난요일</t>
    <phoneticPr fontId="2" type="noConversion"/>
  </si>
  <si>
    <t>사원 관리 현황</t>
    <phoneticPr fontId="2" type="noConversion"/>
  </si>
  <si>
    <t>생산부</t>
    <phoneticPr fontId="2" type="noConversion"/>
  </si>
  <si>
    <t>관리부</t>
    <phoneticPr fontId="2" type="noConversion"/>
  </si>
  <si>
    <t>판매부</t>
    <phoneticPr fontId="2" type="noConversion"/>
  </si>
  <si>
    <t>대리</t>
    <phoneticPr fontId="2" type="noConversion"/>
  </si>
  <si>
    <t>사원</t>
    <phoneticPr fontId="2" type="noConversion"/>
  </si>
  <si>
    <t>부장이 아닌 사원수</t>
    <phoneticPr fontId="2" type="noConversion"/>
  </si>
  <si>
    <t>학생회 회원 정보</t>
    <phoneticPr fontId="2" type="noConversion"/>
  </si>
  <si>
    <t>이동진</t>
    <phoneticPr fontId="2" type="noConversion"/>
  </si>
  <si>
    <t>김기영</t>
    <phoneticPr fontId="2" type="noConversion"/>
  </si>
  <si>
    <t>강만석</t>
    <phoneticPr fontId="2" type="noConversion"/>
  </si>
  <si>
    <t>조현우</t>
    <phoneticPr fontId="2" type="noConversion"/>
  </si>
  <si>
    <t>박지섭</t>
    <phoneticPr fontId="2" type="noConversion"/>
  </si>
  <si>
    <t>김민희</t>
    <phoneticPr fontId="2" type="noConversion"/>
  </si>
  <si>
    <t>이성영</t>
    <phoneticPr fontId="2" type="noConversion"/>
  </si>
  <si>
    <t>황효주</t>
    <phoneticPr fontId="2" type="noConversion"/>
  </si>
  <si>
    <t>이유영</t>
    <phoneticPr fontId="2" type="noConversion"/>
  </si>
  <si>
    <t>최은경</t>
    <phoneticPr fontId="2" type="noConversion"/>
  </si>
  <si>
    <t>[요일구분표]</t>
    <phoneticPr fontId="2" type="noConversion"/>
  </si>
  <si>
    <t>구분</t>
    <phoneticPr fontId="2" type="noConversion"/>
  </si>
  <si>
    <t>요일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</si>
  <si>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</si>
  <si>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</si>
  <si>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</si>
  <si>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</si>
  <si>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</si>
  <si>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</si>
  <si>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</si>
  <si>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할수있다요가교실</t>
    <phoneticPr fontId="2" type="noConversion"/>
  </si>
  <si>
    <t>성인</t>
    <phoneticPr fontId="2" type="noConversion"/>
  </si>
  <si>
    <t>뒤뚱뒤뚱놀이교실</t>
    <phoneticPr fontId="2" type="noConversion"/>
  </si>
  <si>
    <t>유아</t>
    <phoneticPr fontId="2" type="noConversion"/>
  </si>
  <si>
    <t>목요캘리그라피</t>
    <phoneticPr fontId="2" type="noConversion"/>
  </si>
  <si>
    <t>리듬체조튼튼</t>
    <phoneticPr fontId="2" type="noConversion"/>
  </si>
  <si>
    <t>귀가트이는영어</t>
    <phoneticPr fontId="2" type="noConversion"/>
  </si>
  <si>
    <t>초등</t>
    <phoneticPr fontId="2" type="noConversion"/>
  </si>
  <si>
    <t>스위트바이올린</t>
    <phoneticPr fontId="2" type="noConversion"/>
  </si>
  <si>
    <t>미술마술</t>
    <phoneticPr fontId="2" type="noConversion"/>
  </si>
  <si>
    <t>어린이뮤지컬스쿨</t>
    <phoneticPr fontId="2" type="noConversion"/>
  </si>
  <si>
    <t>쉽게배우는클래식</t>
    <phoneticPr fontId="2" type="noConversion"/>
  </si>
  <si>
    <t>재밌는역사교실</t>
    <phoneticPr fontId="2" type="noConversion"/>
  </si>
  <si>
    <t>우리집밥교실</t>
    <phoneticPr fontId="2" type="noConversion"/>
  </si>
  <si>
    <t>우리아이오감만족</t>
    <phoneticPr fontId="2" type="noConversion"/>
  </si>
  <si>
    <t>수강요일</t>
    <phoneticPr fontId="2" type="noConversion"/>
  </si>
  <si>
    <t>모집인원</t>
    <phoneticPr fontId="2" type="noConversion"/>
  </si>
  <si>
    <t>수강료</t>
    <phoneticPr fontId="2" type="noConversion"/>
  </si>
  <si>
    <t>강사명</t>
    <phoneticPr fontId="2" type="noConversion"/>
  </si>
  <si>
    <t>수강명</t>
    <phoneticPr fontId="2" type="noConversion"/>
  </si>
  <si>
    <t>구분</t>
    <phoneticPr fontId="2" type="noConversion"/>
  </si>
  <si>
    <t>상공 문화센터 수강 현황</t>
    <phoneticPr fontId="2" type="noConversion"/>
  </si>
  <si>
    <t>정재성</t>
    <phoneticPr fontId="2" type="noConversion"/>
  </si>
  <si>
    <t>이동욱</t>
    <phoneticPr fontId="2" type="noConversion"/>
  </si>
  <si>
    <t>한경영</t>
    <phoneticPr fontId="2" type="noConversion"/>
  </si>
  <si>
    <t>최경화</t>
    <phoneticPr fontId="2" type="noConversion"/>
  </si>
  <si>
    <t>조인성</t>
    <phoneticPr fontId="2" type="noConversion"/>
  </si>
  <si>
    <t>황희율</t>
    <phoneticPr fontId="2" type="noConversion"/>
  </si>
  <si>
    <t>강선영</t>
    <phoneticPr fontId="2" type="noConversion"/>
  </si>
  <si>
    <t>김수지</t>
    <phoneticPr fontId="2" type="noConversion"/>
  </si>
  <si>
    <t>유정은</t>
    <phoneticPr fontId="2" type="noConversion"/>
  </si>
  <si>
    <t>민기성</t>
    <phoneticPr fontId="2" type="noConversion"/>
  </si>
  <si>
    <t>이주원</t>
    <phoneticPr fontId="2" type="noConversion"/>
  </si>
  <si>
    <t>전희윤</t>
    <phoneticPr fontId="2" type="noConversion"/>
  </si>
  <si>
    <t>목</t>
    <phoneticPr fontId="2" type="noConversion"/>
  </si>
  <si>
    <r>
      <t>월,</t>
    </r>
    <r>
      <rPr>
        <sz val="11"/>
        <color theme="1"/>
        <rFont val="맑은 고딕"/>
        <family val="2"/>
        <charset val="129"/>
        <scheme val="minor"/>
      </rPr>
      <t xml:space="preserve"> 수</t>
    </r>
    <phoneticPr fontId="2" type="noConversion"/>
  </si>
  <si>
    <r>
      <t>화,</t>
    </r>
    <r>
      <rPr>
        <sz val="11"/>
        <color theme="1"/>
        <rFont val="맑은 고딕"/>
        <family val="2"/>
        <charset val="129"/>
        <scheme val="minor"/>
      </rPr>
      <t xml:space="preserve"> 목</t>
    </r>
    <phoneticPr fontId="2" type="noConversion"/>
  </si>
  <si>
    <r>
      <t>수,</t>
    </r>
    <r>
      <rPr>
        <sz val="11"/>
        <color theme="1"/>
        <rFont val="맑은 고딕"/>
        <family val="2"/>
        <charset val="129"/>
        <scheme val="minor"/>
      </rPr>
      <t xml:space="preserve"> 금</t>
    </r>
    <phoneticPr fontId="2" type="noConversion"/>
  </si>
  <si>
    <t>지점</t>
  </si>
  <si>
    <t>제품명</t>
  </si>
  <si>
    <t>판매가</t>
  </si>
  <si>
    <t>판매량</t>
  </si>
  <si>
    <t>판매총액</t>
  </si>
  <si>
    <t>마포점</t>
  </si>
  <si>
    <t>냉장고</t>
  </si>
  <si>
    <t>TV</t>
  </si>
  <si>
    <t>세탁기</t>
  </si>
  <si>
    <t>노원점</t>
  </si>
  <si>
    <t>서초점</t>
  </si>
  <si>
    <t>지점별 가전제품 판매 현황</t>
  </si>
  <si>
    <t>상공홈쇼핑 주문 현황</t>
    <phoneticPr fontId="2" type="noConversion"/>
  </si>
  <si>
    <t>계좌이체</t>
    <phoneticPr fontId="2" type="noConversion"/>
  </si>
  <si>
    <t>고객번호</t>
    <phoneticPr fontId="2" type="noConversion"/>
  </si>
  <si>
    <t>상품코드</t>
    <phoneticPr fontId="2" type="noConversion"/>
  </si>
  <si>
    <t>결제방법</t>
    <phoneticPr fontId="2" type="noConversion"/>
  </si>
  <si>
    <t>수량</t>
    <phoneticPr fontId="2" type="noConversion"/>
  </si>
  <si>
    <t>결제액</t>
    <phoneticPr fontId="2" type="noConversion"/>
  </si>
  <si>
    <t>PG-103</t>
    <phoneticPr fontId="2" type="noConversion"/>
  </si>
  <si>
    <t>카드</t>
    <phoneticPr fontId="2" type="noConversion"/>
  </si>
  <si>
    <t>SD-123</t>
    <phoneticPr fontId="2" type="noConversion"/>
  </si>
  <si>
    <t>NB-961</t>
    <phoneticPr fontId="2" type="noConversion"/>
  </si>
  <si>
    <t>SD-445</t>
    <phoneticPr fontId="2" type="noConversion"/>
  </si>
  <si>
    <t>PG-981</t>
    <phoneticPr fontId="2" type="noConversion"/>
  </si>
  <si>
    <t>NB-506</t>
    <phoneticPr fontId="2" type="noConversion"/>
  </si>
  <si>
    <t>SD-625</t>
    <phoneticPr fontId="2" type="noConversion"/>
  </si>
  <si>
    <t>NB-425</t>
    <phoneticPr fontId="2" type="noConversion"/>
  </si>
  <si>
    <t>PG-102</t>
    <phoneticPr fontId="2" type="noConversion"/>
  </si>
  <si>
    <t>SD-439</t>
    <phoneticPr fontId="2" type="noConversion"/>
  </si>
  <si>
    <t>합계</t>
    <phoneticPr fontId="2" type="noConversion"/>
  </si>
  <si>
    <t>여행지</t>
    <phoneticPr fontId="2" type="noConversion"/>
  </si>
  <si>
    <t>여행기간</t>
    <phoneticPr fontId="2" type="noConversion"/>
  </si>
  <si>
    <t>괌</t>
    <phoneticPr fontId="2" type="noConversion"/>
  </si>
  <si>
    <t>사이판</t>
    <phoneticPr fontId="2" type="noConversion"/>
  </si>
  <si>
    <t>하와이</t>
    <phoneticPr fontId="2" type="noConversion"/>
  </si>
  <si>
    <t>푸켓</t>
    <phoneticPr fontId="2" type="noConversion"/>
  </si>
  <si>
    <t>세부</t>
    <phoneticPr fontId="2" type="noConversion"/>
  </si>
  <si>
    <t>나트랑</t>
    <phoneticPr fontId="2" type="noConversion"/>
  </si>
  <si>
    <t>발리</t>
    <phoneticPr fontId="2" type="noConversion"/>
  </si>
  <si>
    <t>지역</t>
    <phoneticPr fontId="2" type="noConversion"/>
  </si>
  <si>
    <t>미주</t>
    <phoneticPr fontId="2" type="noConversion"/>
  </si>
  <si>
    <t>동남아</t>
    <phoneticPr fontId="2" type="noConversion"/>
  </si>
  <si>
    <t>성인</t>
    <phoneticPr fontId="2" type="noConversion"/>
  </si>
  <si>
    <t>유아</t>
    <phoneticPr fontId="2" type="noConversion"/>
  </si>
  <si>
    <t>해외여행 예약 현황</t>
    <phoneticPr fontId="2" type="noConversion"/>
  </si>
  <si>
    <t>성별</t>
    <phoneticPr fontId="2" type="noConversion"/>
  </si>
  <si>
    <t>총점</t>
    <phoneticPr fontId="2" type="noConversion"/>
  </si>
  <si>
    <t>남</t>
    <phoneticPr fontId="2" type="noConversion"/>
  </si>
  <si>
    <t>&gt;=250</t>
    <phoneticPr fontId="2" type="noConversion"/>
  </si>
  <si>
    <t>성인 평균</t>
  </si>
  <si>
    <t>유아 평균</t>
  </si>
  <si>
    <t>초등 평균</t>
  </si>
  <si>
    <t>전체 평균</t>
  </si>
  <si>
    <t>성인 요약</t>
  </si>
  <si>
    <t>유아 요약</t>
  </si>
  <si>
    <t>초등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</si>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</sst>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&quot;원&quot;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 val="double"/>
      <sz val="16"/>
      <color theme="1"/>
      <name val="궁서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1" fillId="0" borderId="0">
      <alignment vertical="center"/>
    </xf>
    <xf numFmtId="0" fontId="1" fillId="2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2">
      <alignment vertical="center"/>
    </xf>
    <xf numFmtId="14" fontId="3" fillId="0" borderId="0" xfId="2" applyNumberFormat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0" borderId="0" xfId="49">
      <alignment vertical="center"/>
    </xf>
    <xf numFmtId="0" fontId="1" fillId="0" borderId="10" xfId="49" applyBorder="1" applyAlignment="1">
      <alignment horizontal="center" vertical="center"/>
    </xf>
    <xf numFmtId="0" fontId="0" fillId="0" borderId="10" xfId="49" applyFont="1" applyBorder="1" applyAlignment="1">
      <alignment horizontal="center" vertical="center"/>
    </xf>
    <xf numFmtId="41" fontId="1" fillId="0" borderId="10" xfId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5" borderId="10" xfId="50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0" fontId="0" fillId="0" borderId="1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7" fillId="0" borderId="10" xfId="49" applyFont="1" applyBorder="1" applyAlignment="1">
      <alignment horizontal="center" vertical="center"/>
    </xf>
    <xf numFmtId="0" fontId="1" fillId="0" borderId="0" xfId="49" applyBorder="1" applyAlignment="1">
      <alignment horizontal="center" vertical="center"/>
    </xf>
    <xf numFmtId="0" fontId="0" fillId="0" borderId="0" xfId="49" applyFont="1" applyBorder="1" applyAlignment="1">
      <alignment horizontal="center" vertical="center"/>
    </xf>
    <xf numFmtId="41" fontId="1" fillId="0" borderId="0" xfId="1" applyBorder="1" applyAlignment="1">
      <alignment horizontal="center" vertical="center"/>
    </xf>
    <xf numFmtId="0" fontId="27" fillId="0" borderId="0" xfId="49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26" borderId="10" xfId="0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3" fillId="0" borderId="0" xfId="49" applyFont="1" applyAlignment="1">
      <alignment horizontal="center" vertical="center"/>
    </xf>
    <xf numFmtId="0" fontId="0" fillId="26" borderId="11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/>
    </xf>
    <xf numFmtId="0" fontId="0" fillId="26" borderId="13" xfId="0" applyFill="1" applyBorder="1" applyAlignment="1">
      <alignment horizontal="center" vertical="center"/>
    </xf>
  </cellXfs>
  <cellStyles count="5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" xfId="50" builtinId="43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성인</a:t>
            </a:r>
            <a:r>
              <a:rPr lang="en-US" altLang="ko-KR"/>
              <a:t>/</a:t>
            </a:r>
            <a:r>
              <a:rPr lang="ko-KR" altLang="en-US"/>
              <a:t>유아 예약 인원수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성인</c:v>
                </c:pt>
              </c:strCache>
            </c:strRef>
          </c:tx>
          <c:dLbls>
            <c:dLbl>
              <c:idx val="1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차트작업!$A$4:$A$10</c:f>
              <c:strCache>
                <c:ptCount val="7"/>
                <c:pt idx="0">
                  <c:v>나트랑</c:v>
                </c:pt>
                <c:pt idx="1">
                  <c:v>사이판</c:v>
                </c:pt>
                <c:pt idx="2">
                  <c:v>발리</c:v>
                </c:pt>
                <c:pt idx="3">
                  <c:v>푸켓</c:v>
                </c:pt>
                <c:pt idx="4">
                  <c:v>괌</c:v>
                </c:pt>
                <c:pt idx="5">
                  <c:v>세부</c:v>
                </c:pt>
                <c:pt idx="6">
                  <c:v>하와이</c:v>
                </c:pt>
              </c:strCache>
            </c:strRef>
          </c:cat>
          <c:val>
            <c:numRef>
              <c:f>차트작업!$D$4:$D$10</c:f>
              <c:numCache>
                <c:formatCode>General</c:formatCode>
                <c:ptCount val="7"/>
                <c:pt idx="0">
                  <c:v>18</c:v>
                </c:pt>
                <c:pt idx="1">
                  <c:v>26</c:v>
                </c:pt>
                <c:pt idx="2">
                  <c:v>15</c:v>
                </c:pt>
                <c:pt idx="3">
                  <c:v>20</c:v>
                </c:pt>
                <c:pt idx="4">
                  <c:v>11</c:v>
                </c:pt>
                <c:pt idx="5">
                  <c:v>21</c:v>
                </c:pt>
                <c:pt idx="6">
                  <c:v>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유아</c:v>
                </c:pt>
              </c:strCache>
            </c:strRef>
          </c:tx>
          <c:dLbls>
            <c:dLbl>
              <c:idx val="1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차트작업!$A$4:$A$10</c:f>
              <c:strCache>
                <c:ptCount val="7"/>
                <c:pt idx="0">
                  <c:v>나트랑</c:v>
                </c:pt>
                <c:pt idx="1">
                  <c:v>사이판</c:v>
                </c:pt>
                <c:pt idx="2">
                  <c:v>발리</c:v>
                </c:pt>
                <c:pt idx="3">
                  <c:v>푸켓</c:v>
                </c:pt>
                <c:pt idx="4">
                  <c:v>괌</c:v>
                </c:pt>
                <c:pt idx="5">
                  <c:v>세부</c:v>
                </c:pt>
                <c:pt idx="6">
                  <c:v>하와이</c:v>
                </c:pt>
              </c:strCache>
            </c:strRef>
          </c:cat>
          <c:val>
            <c:numRef>
              <c:f>차트작업!$E$4:$E$10</c:f>
              <c:numCache>
                <c:formatCode>General</c:formatCode>
                <c:ptCount val="7"/>
                <c:pt idx="0">
                  <c:v>4</c:v>
                </c:pt>
                <c:pt idx="1">
                  <c:v>13</c:v>
                </c:pt>
                <c:pt idx="2">
                  <c:v>7</c:v>
                </c:pt>
                <c:pt idx="3">
                  <c:v>11</c:v>
                </c:pt>
                <c:pt idx="4">
                  <c:v>5</c:v>
                </c:pt>
                <c:pt idx="5">
                  <c:v>12</c:v>
                </c:pt>
                <c:pt idx="6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643008"/>
        <c:axId val="61378944"/>
      </c:lineChart>
      <c:catAx>
        <c:axId val="61643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 altLang="en-US"/>
                  <a:t>여행지</a:t>
                </a:r>
              </a:p>
            </c:rich>
          </c:tx>
          <c:overlay val="0"/>
        </c:title>
        <c:majorTickMark val="out"/>
        <c:minorTickMark val="none"/>
        <c:tickLblPos val="nextTo"/>
        <c:crossAx val="61378944"/>
        <c:crosses val="autoZero"/>
        <c:auto val="1"/>
        <c:lblAlgn val="ctr"/>
        <c:lblOffset val="100"/>
        <c:noMultiLvlLbl val="0"/>
      </c:catAx>
      <c:valAx>
        <c:axId val="61378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643008"/>
        <c:crosses val="autoZero"/>
        <c:crossBetween val="between"/>
        <c:majorUnit val="1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7</xdr:row>
      <xdr:rowOff>0</xdr:rowOff>
    </xdr:from>
    <xdr:to>
      <xdr:col>8</xdr:col>
      <xdr:colOff>0</xdr:colOff>
      <xdr:row>11</xdr:row>
      <xdr:rowOff>0</xdr:rowOff>
    </xdr:to>
    <xdr:sp macro="[0]!서식" textlink="">
      <xdr:nvSpPr>
        <xdr:cNvPr id="2" name="웃는 얼굴 1"/>
        <xdr:cNvSpPr/>
      </xdr:nvSpPr>
      <xdr:spPr>
        <a:xfrm>
          <a:off x="4000500" y="1514475"/>
          <a:ext cx="1371600" cy="8382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7</xdr:col>
      <xdr:colOff>0</xdr:colOff>
      <xdr:row>26</xdr:row>
      <xdr:rowOff>0</xdr:rowOff>
    </xdr:to>
    <xdr:graphicFrame macro="">
      <xdr:nvGraphicFramePr>
        <xdr:cNvPr id="6" name="차트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6.5" x14ac:dyDescent="0.3"/>
  <cols>
    <col min="1" max="1" width="11" style="1" bestFit="1" customWidth="1"/>
    <col min="2" max="2" width="12.875" style="1" bestFit="1" customWidth="1"/>
    <col min="3" max="4" width="11" style="1" bestFit="1" customWidth="1"/>
    <col min="5" max="16384" width="9" style="1"/>
  </cols>
  <sheetData>
    <row r="1" spans="1:6" x14ac:dyDescent="0.3">
      <c r="A1" s="1" t="s">
        <v>34</v>
      </c>
    </row>
    <row r="3" spans="1:6" x14ac:dyDescent="0.3">
      <c r="A3" s="1" t="s">
        <v>33</v>
      </c>
      <c r="B3" s="1" t="s">
        <v>32</v>
      </c>
      <c r="C3" s="1" t="s">
        <v>31</v>
      </c>
      <c r="D3" s="1" t="s">
        <v>30</v>
      </c>
      <c r="E3" s="1" t="s">
        <v>29</v>
      </c>
      <c r="F3" s="1" t="s">
        <v>28</v>
      </c>
    </row>
    <row r="4" spans="1:6" x14ac:dyDescent="0.3">
      <c r="A4" s="1" t="s">
        <v>27</v>
      </c>
      <c r="B4" s="1" t="s">
        <v>26</v>
      </c>
      <c r="C4" s="2">
        <v>43199</v>
      </c>
      <c r="D4" s="1" t="s">
        <v>19</v>
      </c>
      <c r="E4" s="1" t="s">
        <v>18</v>
      </c>
      <c r="F4" s="1">
        <v>50</v>
      </c>
    </row>
    <row r="5" spans="1:6" x14ac:dyDescent="0.3">
      <c r="A5" s="1" t="s">
        <v>25</v>
      </c>
      <c r="B5" s="1" t="s">
        <v>24</v>
      </c>
      <c r="C5" s="2">
        <v>43199</v>
      </c>
      <c r="D5" s="1" t="s">
        <v>19</v>
      </c>
      <c r="E5" s="1" t="s">
        <v>18</v>
      </c>
      <c r="F5" s="1">
        <v>45</v>
      </c>
    </row>
    <row r="6" spans="1:6" x14ac:dyDescent="0.3">
      <c r="A6" s="1" t="s">
        <v>23</v>
      </c>
      <c r="B6" s="1" t="s">
        <v>22</v>
      </c>
      <c r="C6" s="2">
        <v>43198</v>
      </c>
      <c r="D6" s="1" t="s">
        <v>7</v>
      </c>
      <c r="E6" s="1" t="s">
        <v>6</v>
      </c>
      <c r="F6" s="1">
        <v>120</v>
      </c>
    </row>
    <row r="7" spans="1:6" x14ac:dyDescent="0.3">
      <c r="A7" s="1" t="s">
        <v>21</v>
      </c>
      <c r="B7" s="1" t="s">
        <v>20</v>
      </c>
      <c r="C7" s="2">
        <v>43199</v>
      </c>
      <c r="D7" s="1" t="s">
        <v>19</v>
      </c>
      <c r="E7" s="1" t="s">
        <v>18</v>
      </c>
      <c r="F7" s="1">
        <v>30</v>
      </c>
    </row>
    <row r="8" spans="1:6" x14ac:dyDescent="0.3">
      <c r="A8" s="1" t="s">
        <v>17</v>
      </c>
      <c r="B8" s="1" t="s">
        <v>16</v>
      </c>
      <c r="C8" s="2">
        <v>43194</v>
      </c>
      <c r="D8" s="1" t="s">
        <v>13</v>
      </c>
      <c r="E8" s="1" t="s">
        <v>12</v>
      </c>
      <c r="F8" s="1">
        <v>50</v>
      </c>
    </row>
    <row r="9" spans="1:6" x14ac:dyDescent="0.3">
      <c r="A9" s="1" t="s">
        <v>15</v>
      </c>
      <c r="B9" s="1" t="s">
        <v>14</v>
      </c>
      <c r="C9" s="2">
        <v>43194</v>
      </c>
      <c r="D9" s="1" t="s">
        <v>13</v>
      </c>
      <c r="E9" s="1" t="s">
        <v>12</v>
      </c>
      <c r="F9" s="1">
        <v>35</v>
      </c>
    </row>
    <row r="10" spans="1:6" x14ac:dyDescent="0.3">
      <c r="A10" s="1" t="s">
        <v>11</v>
      </c>
      <c r="B10" s="1" t="s">
        <v>10</v>
      </c>
      <c r="C10" s="2">
        <v>43198</v>
      </c>
      <c r="D10" s="1" t="s">
        <v>7</v>
      </c>
      <c r="E10" s="1" t="s">
        <v>6</v>
      </c>
      <c r="F10" s="1">
        <v>100</v>
      </c>
    </row>
    <row r="11" spans="1:6" x14ac:dyDescent="0.3">
      <c r="A11" s="1" t="s">
        <v>9</v>
      </c>
      <c r="B11" s="1" t="s">
        <v>8</v>
      </c>
      <c r="C11" s="2">
        <v>43198</v>
      </c>
      <c r="D11" s="1" t="s">
        <v>7</v>
      </c>
      <c r="E11" s="1" t="s">
        <v>6</v>
      </c>
      <c r="F11" s="1">
        <v>55</v>
      </c>
    </row>
    <row r="12" spans="1:6" x14ac:dyDescent="0.3">
      <c r="A12" s="1" t="s">
        <v>5</v>
      </c>
      <c r="B12" s="1" t="s">
        <v>4</v>
      </c>
      <c r="C12" s="2">
        <v>43198</v>
      </c>
      <c r="D12" s="1" t="s">
        <v>1</v>
      </c>
      <c r="E12" s="1" t="s">
        <v>0</v>
      </c>
      <c r="F12" s="1">
        <v>25</v>
      </c>
    </row>
    <row r="13" spans="1:6" x14ac:dyDescent="0.3">
      <c r="A13" s="1" t="s">
        <v>3</v>
      </c>
      <c r="B13" s="1" t="s">
        <v>2</v>
      </c>
      <c r="C13" s="2">
        <v>43198</v>
      </c>
      <c r="D13" s="1" t="s">
        <v>1</v>
      </c>
      <c r="E13" s="1" t="s">
        <v>0</v>
      </c>
      <c r="F13" s="1">
        <v>35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"/>
  <sheetViews>
    <sheetView workbookViewId="0">
      <selection sqref="A1:H1"/>
    </sheetView>
  </sheetViews>
  <sheetFormatPr defaultRowHeight="16.5" x14ac:dyDescent="0.3"/>
  <cols>
    <col min="5" max="6" width="12.375" bestFit="1" customWidth="1"/>
    <col min="7" max="7" width="11.25" bestFit="1" customWidth="1"/>
    <col min="8" max="8" width="12.375" bestFit="1" customWidth="1"/>
  </cols>
  <sheetData>
    <row r="1" spans="1:8" ht="20.25" x14ac:dyDescent="0.3">
      <c r="A1" s="31" t="s">
        <v>35</v>
      </c>
      <c r="B1" s="31"/>
      <c r="C1" s="31"/>
      <c r="D1" s="31"/>
      <c r="E1" s="31"/>
      <c r="F1" s="31"/>
      <c r="G1" s="31"/>
      <c r="H1" s="31"/>
    </row>
    <row r="3" spans="1:8" x14ac:dyDescent="0.3">
      <c r="A3" s="18" t="s">
        <v>36</v>
      </c>
      <c r="B3" s="18" t="s">
        <v>37</v>
      </c>
      <c r="C3" s="18" t="s">
        <v>38</v>
      </c>
      <c r="D3" s="18" t="s">
        <v>53</v>
      </c>
      <c r="E3" s="18" t="s">
        <v>39</v>
      </c>
      <c r="F3" s="18" t="s">
        <v>40</v>
      </c>
      <c r="G3" s="18" t="s">
        <v>41</v>
      </c>
      <c r="H3" s="18" t="s">
        <v>42</v>
      </c>
    </row>
    <row r="4" spans="1:8" x14ac:dyDescent="0.3">
      <c r="A4" s="19" t="s">
        <v>64</v>
      </c>
      <c r="B4" s="19" t="s">
        <v>43</v>
      </c>
      <c r="C4" s="19" t="s">
        <v>48</v>
      </c>
      <c r="D4" s="19" t="s">
        <v>60</v>
      </c>
      <c r="E4" s="20">
        <v>4200000</v>
      </c>
      <c r="F4" s="20">
        <v>2310000</v>
      </c>
      <c r="G4" s="20">
        <v>1010000</v>
      </c>
      <c r="H4" s="20">
        <v>5500000</v>
      </c>
    </row>
    <row r="5" spans="1:8" x14ac:dyDescent="0.3">
      <c r="A5" s="19" t="s">
        <v>65</v>
      </c>
      <c r="B5" s="19" t="s">
        <v>43</v>
      </c>
      <c r="C5" s="19" t="s">
        <v>55</v>
      </c>
      <c r="D5" s="19" t="s">
        <v>61</v>
      </c>
      <c r="E5" s="20">
        <v>3600000</v>
      </c>
      <c r="F5" s="20">
        <v>1980000</v>
      </c>
      <c r="G5" s="20">
        <v>860000</v>
      </c>
      <c r="H5" s="20">
        <v>4720000</v>
      </c>
    </row>
    <row r="6" spans="1:8" x14ac:dyDescent="0.3">
      <c r="A6" s="19" t="s">
        <v>66</v>
      </c>
      <c r="B6" s="19" t="s">
        <v>43</v>
      </c>
      <c r="C6" s="19" t="s">
        <v>49</v>
      </c>
      <c r="D6" s="19" t="s">
        <v>62</v>
      </c>
      <c r="E6" s="20">
        <v>2800000</v>
      </c>
      <c r="F6" s="20">
        <v>1540000</v>
      </c>
      <c r="G6" s="20">
        <v>670000</v>
      </c>
      <c r="H6" s="20">
        <v>3670000</v>
      </c>
    </row>
    <row r="7" spans="1:8" x14ac:dyDescent="0.3">
      <c r="A7" s="19" t="s">
        <v>67</v>
      </c>
      <c r="B7" s="19" t="s">
        <v>43</v>
      </c>
      <c r="C7" s="19" t="s">
        <v>56</v>
      </c>
      <c r="D7" s="19" t="s">
        <v>63</v>
      </c>
      <c r="E7" s="20">
        <v>2150000</v>
      </c>
      <c r="F7" s="20">
        <v>1180000</v>
      </c>
      <c r="G7" s="20">
        <v>520000</v>
      </c>
      <c r="H7" s="20">
        <v>2810000</v>
      </c>
    </row>
    <row r="8" spans="1:8" x14ac:dyDescent="0.3">
      <c r="A8" s="19" t="s">
        <v>68</v>
      </c>
      <c r="B8" s="19" t="s">
        <v>44</v>
      </c>
      <c r="C8" s="19" t="s">
        <v>57</v>
      </c>
      <c r="D8" s="19" t="s">
        <v>60</v>
      </c>
      <c r="E8" s="20">
        <v>4150000</v>
      </c>
      <c r="F8" s="20">
        <v>2280000</v>
      </c>
      <c r="G8" s="20">
        <v>1000000</v>
      </c>
      <c r="H8" s="20">
        <v>5430000</v>
      </c>
    </row>
    <row r="9" spans="1:8" x14ac:dyDescent="0.3">
      <c r="A9" s="19" t="s">
        <v>69</v>
      </c>
      <c r="B9" s="19" t="s">
        <v>44</v>
      </c>
      <c r="C9" s="19" t="s">
        <v>50</v>
      </c>
      <c r="D9" s="19" t="s">
        <v>61</v>
      </c>
      <c r="E9" s="20">
        <v>3500000</v>
      </c>
      <c r="F9" s="20">
        <v>1930000</v>
      </c>
      <c r="G9" s="20">
        <v>840000</v>
      </c>
      <c r="H9" s="20">
        <v>4590000</v>
      </c>
    </row>
    <row r="10" spans="1:8" x14ac:dyDescent="0.3">
      <c r="A10" s="19" t="s">
        <v>70</v>
      </c>
      <c r="B10" s="19" t="s">
        <v>44</v>
      </c>
      <c r="C10" s="19" t="s">
        <v>51</v>
      </c>
      <c r="D10" s="19" t="s">
        <v>62</v>
      </c>
      <c r="E10" s="20">
        <v>2900000</v>
      </c>
      <c r="F10" s="20">
        <v>1600000</v>
      </c>
      <c r="G10" s="20">
        <v>700000</v>
      </c>
      <c r="H10" s="20">
        <v>3800000</v>
      </c>
    </row>
    <row r="11" spans="1:8" x14ac:dyDescent="0.3">
      <c r="A11" s="19" t="s">
        <v>71</v>
      </c>
      <c r="B11" s="19" t="s">
        <v>44</v>
      </c>
      <c r="C11" s="19" t="s">
        <v>58</v>
      </c>
      <c r="D11" s="19" t="s">
        <v>63</v>
      </c>
      <c r="E11" s="20">
        <v>2000000</v>
      </c>
      <c r="F11" s="20">
        <v>1100000</v>
      </c>
      <c r="G11" s="20">
        <v>480000</v>
      </c>
      <c r="H11" s="20">
        <v>2620000</v>
      </c>
    </row>
    <row r="12" spans="1:8" x14ac:dyDescent="0.3">
      <c r="A12" s="19" t="s">
        <v>72</v>
      </c>
      <c r="B12" s="19" t="s">
        <v>45</v>
      </c>
      <c r="C12" s="19" t="s">
        <v>59</v>
      </c>
      <c r="D12" s="19" t="s">
        <v>60</v>
      </c>
      <c r="E12" s="20">
        <v>4000000</v>
      </c>
      <c r="F12" s="20">
        <v>2200000</v>
      </c>
      <c r="G12" s="20">
        <v>960000</v>
      </c>
      <c r="H12" s="20">
        <v>5240000</v>
      </c>
    </row>
    <row r="13" spans="1:8" x14ac:dyDescent="0.3">
      <c r="A13" s="19" t="s">
        <v>73</v>
      </c>
      <c r="B13" s="19" t="s">
        <v>45</v>
      </c>
      <c r="C13" s="19" t="s">
        <v>52</v>
      </c>
      <c r="D13" s="19" t="s">
        <v>61</v>
      </c>
      <c r="E13" s="20">
        <v>3450000</v>
      </c>
      <c r="F13" s="20">
        <v>1900000</v>
      </c>
      <c r="G13" s="20">
        <v>830000</v>
      </c>
      <c r="H13" s="20">
        <v>4520000</v>
      </c>
    </row>
    <row r="14" spans="1:8" x14ac:dyDescent="0.3">
      <c r="A14" s="19" t="s">
        <v>74</v>
      </c>
      <c r="B14" s="19" t="s">
        <v>45</v>
      </c>
      <c r="C14" s="19" t="s">
        <v>54</v>
      </c>
      <c r="D14" s="19" t="s">
        <v>62</v>
      </c>
      <c r="E14" s="20">
        <v>2850000</v>
      </c>
      <c r="F14" s="20">
        <v>1570000</v>
      </c>
      <c r="G14" s="20">
        <v>690000</v>
      </c>
      <c r="H14" s="20">
        <v>3730000</v>
      </c>
    </row>
    <row r="15" spans="1:8" x14ac:dyDescent="0.3">
      <c r="A15" s="19" t="s">
        <v>75</v>
      </c>
      <c r="B15" s="19" t="s">
        <v>45</v>
      </c>
      <c r="C15" s="19" t="s">
        <v>47</v>
      </c>
      <c r="D15" s="19" t="s">
        <v>63</v>
      </c>
      <c r="E15" s="20">
        <v>2100000</v>
      </c>
      <c r="F15" s="20">
        <v>1160000</v>
      </c>
      <c r="G15" s="20">
        <v>510000</v>
      </c>
      <c r="H15" s="20">
        <v>2750000</v>
      </c>
    </row>
    <row r="16" spans="1:8" x14ac:dyDescent="0.3">
      <c r="A16" s="21" t="s">
        <v>46</v>
      </c>
      <c r="B16" s="22"/>
      <c r="C16" s="22"/>
      <c r="D16" s="22"/>
      <c r="E16" s="20">
        <v>37700000</v>
      </c>
      <c r="F16" s="20">
        <v>20750000</v>
      </c>
      <c r="G16" s="20">
        <v>9070000</v>
      </c>
      <c r="H16" s="20">
        <v>49380000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sqref="A1:G1"/>
    </sheetView>
  </sheetViews>
  <sheetFormatPr defaultRowHeight="16.5" x14ac:dyDescent="0.3"/>
  <sheetData>
    <row r="1" spans="1:7" ht="20.25" x14ac:dyDescent="0.3">
      <c r="A1" s="32" t="s">
        <v>76</v>
      </c>
      <c r="B1" s="32"/>
      <c r="C1" s="32"/>
      <c r="D1" s="32"/>
      <c r="E1" s="32"/>
      <c r="F1" s="32"/>
      <c r="G1" s="32"/>
    </row>
    <row r="3" spans="1:7" x14ac:dyDescent="0.3">
      <c r="A3" s="3" t="s">
        <v>77</v>
      </c>
      <c r="B3" s="3" t="s">
        <v>78</v>
      </c>
      <c r="C3" s="3" t="s">
        <v>79</v>
      </c>
      <c r="D3" s="3" t="s">
        <v>81</v>
      </c>
      <c r="E3" s="3" t="s">
        <v>80</v>
      </c>
      <c r="F3" s="3" t="s">
        <v>82</v>
      </c>
      <c r="G3" s="3" t="s">
        <v>83</v>
      </c>
    </row>
    <row r="4" spans="1:7" x14ac:dyDescent="0.3">
      <c r="A4" s="3">
        <v>1803001</v>
      </c>
      <c r="B4" s="3" t="s">
        <v>88</v>
      </c>
      <c r="C4" s="3" t="s">
        <v>84</v>
      </c>
      <c r="D4" s="3">
        <v>84</v>
      </c>
      <c r="E4" s="3">
        <v>88</v>
      </c>
      <c r="F4" s="3">
        <v>90</v>
      </c>
      <c r="G4" s="3">
        <v>262</v>
      </c>
    </row>
    <row r="5" spans="1:7" x14ac:dyDescent="0.3">
      <c r="A5" s="3">
        <v>1803002</v>
      </c>
      <c r="B5" s="3" t="s">
        <v>95</v>
      </c>
      <c r="C5" s="3" t="s">
        <v>85</v>
      </c>
      <c r="D5" s="3">
        <v>96</v>
      </c>
      <c r="E5" s="3">
        <v>97</v>
      </c>
      <c r="F5" s="3">
        <v>95</v>
      </c>
      <c r="G5" s="3">
        <v>288</v>
      </c>
    </row>
    <row r="6" spans="1:7" x14ac:dyDescent="0.3">
      <c r="A6" s="3">
        <v>1803003</v>
      </c>
      <c r="B6" s="3" t="s">
        <v>96</v>
      </c>
      <c r="C6" s="3" t="s">
        <v>85</v>
      </c>
      <c r="D6" s="3">
        <v>75</v>
      </c>
      <c r="E6" s="3">
        <v>77</v>
      </c>
      <c r="F6" s="3">
        <v>80</v>
      </c>
      <c r="G6" s="3">
        <v>232</v>
      </c>
    </row>
    <row r="7" spans="1:7" x14ac:dyDescent="0.3">
      <c r="A7" s="3">
        <v>1803004</v>
      </c>
      <c r="B7" s="3" t="s">
        <v>89</v>
      </c>
      <c r="C7" s="3" t="s">
        <v>84</v>
      </c>
      <c r="D7" s="3">
        <v>59</v>
      </c>
      <c r="E7" s="3">
        <v>52</v>
      </c>
      <c r="F7" s="3">
        <v>62</v>
      </c>
      <c r="G7" s="3">
        <v>173</v>
      </c>
    </row>
    <row r="8" spans="1:7" x14ac:dyDescent="0.3">
      <c r="A8" s="3">
        <v>1803005</v>
      </c>
      <c r="B8" s="3" t="s">
        <v>90</v>
      </c>
      <c r="C8" s="3" t="s">
        <v>84</v>
      </c>
      <c r="D8" s="3">
        <v>62</v>
      </c>
      <c r="E8" s="3">
        <v>69</v>
      </c>
      <c r="F8" s="3">
        <v>80</v>
      </c>
      <c r="G8" s="3">
        <v>211</v>
      </c>
    </row>
    <row r="9" spans="1:7" x14ac:dyDescent="0.3">
      <c r="A9" s="3">
        <v>1803006</v>
      </c>
      <c r="B9" s="3" t="s">
        <v>97</v>
      </c>
      <c r="C9" s="3" t="s">
        <v>101</v>
      </c>
      <c r="D9" s="3">
        <v>81</v>
      </c>
      <c r="E9" s="3">
        <v>84</v>
      </c>
      <c r="F9" s="3">
        <v>90</v>
      </c>
      <c r="G9" s="3">
        <v>255</v>
      </c>
    </row>
    <row r="10" spans="1:7" x14ac:dyDescent="0.3">
      <c r="A10" s="3">
        <v>1803007</v>
      </c>
      <c r="B10" s="3" t="s">
        <v>91</v>
      </c>
      <c r="C10" s="3" t="s">
        <v>84</v>
      </c>
      <c r="D10" s="3">
        <v>91</v>
      </c>
      <c r="E10" s="3">
        <v>90</v>
      </c>
      <c r="F10" s="3">
        <v>84</v>
      </c>
      <c r="G10" s="3">
        <v>265</v>
      </c>
    </row>
    <row r="11" spans="1:7" x14ac:dyDescent="0.3">
      <c r="A11" s="3">
        <v>1803008</v>
      </c>
      <c r="B11" s="3" t="s">
        <v>98</v>
      </c>
      <c r="C11" s="3" t="s">
        <v>85</v>
      </c>
      <c r="D11" s="3">
        <v>97</v>
      </c>
      <c r="E11" s="3">
        <v>95</v>
      </c>
      <c r="F11" s="3">
        <v>92</v>
      </c>
      <c r="G11" s="3">
        <v>284</v>
      </c>
    </row>
    <row r="12" spans="1:7" x14ac:dyDescent="0.3">
      <c r="A12" s="3">
        <v>1803009</v>
      </c>
      <c r="B12" s="3" t="s">
        <v>99</v>
      </c>
      <c r="C12" s="3" t="s">
        <v>85</v>
      </c>
      <c r="D12" s="3">
        <v>83</v>
      </c>
      <c r="E12" s="3">
        <v>86</v>
      </c>
      <c r="F12" s="3">
        <v>90</v>
      </c>
      <c r="G12" s="3">
        <v>259</v>
      </c>
    </row>
    <row r="13" spans="1:7" x14ac:dyDescent="0.3">
      <c r="A13" s="3">
        <v>1803010</v>
      </c>
      <c r="B13" s="3" t="s">
        <v>100</v>
      </c>
      <c r="C13" s="3" t="s">
        <v>85</v>
      </c>
      <c r="D13" s="3">
        <v>85</v>
      </c>
      <c r="E13" s="3">
        <v>88</v>
      </c>
      <c r="F13" s="3">
        <v>82</v>
      </c>
      <c r="G13" s="3">
        <v>255</v>
      </c>
    </row>
    <row r="14" spans="1:7" x14ac:dyDescent="0.3">
      <c r="A14" s="3">
        <v>1803011</v>
      </c>
      <c r="B14" s="3" t="s">
        <v>92</v>
      </c>
      <c r="C14" s="3" t="s">
        <v>84</v>
      </c>
      <c r="D14" s="3">
        <v>96</v>
      </c>
      <c r="E14" s="3">
        <v>94</v>
      </c>
      <c r="F14" s="3">
        <v>95</v>
      </c>
      <c r="G14" s="3">
        <v>285</v>
      </c>
    </row>
    <row r="15" spans="1:7" x14ac:dyDescent="0.3">
      <c r="A15" s="3">
        <v>1803012</v>
      </c>
      <c r="B15" s="3" t="s">
        <v>93</v>
      </c>
      <c r="C15" s="3" t="s">
        <v>85</v>
      </c>
      <c r="D15" s="3">
        <v>77</v>
      </c>
      <c r="E15" s="3">
        <v>76</v>
      </c>
      <c r="F15" s="3">
        <v>78</v>
      </c>
      <c r="G15" s="3">
        <v>231</v>
      </c>
    </row>
    <row r="16" spans="1:7" x14ac:dyDescent="0.3">
      <c r="A16" s="3">
        <v>1803013</v>
      </c>
      <c r="B16" s="3" t="s">
        <v>94</v>
      </c>
      <c r="C16" s="3" t="s">
        <v>85</v>
      </c>
      <c r="D16" s="3">
        <v>57</v>
      </c>
      <c r="E16" s="3">
        <v>52</v>
      </c>
      <c r="F16" s="3">
        <v>60</v>
      </c>
      <c r="G16" s="3">
        <v>169</v>
      </c>
    </row>
    <row r="17" spans="1:7" x14ac:dyDescent="0.3">
      <c r="A17" s="3">
        <v>1803014</v>
      </c>
      <c r="B17" s="3" t="s">
        <v>86</v>
      </c>
      <c r="C17" s="3" t="s">
        <v>84</v>
      </c>
      <c r="D17" s="3">
        <v>68</v>
      </c>
      <c r="E17" s="3">
        <v>69</v>
      </c>
      <c r="F17" s="3">
        <v>62</v>
      </c>
      <c r="G17" s="3">
        <v>199</v>
      </c>
    </row>
    <row r="18" spans="1:7" x14ac:dyDescent="0.3">
      <c r="A18" s="3">
        <v>1803015</v>
      </c>
      <c r="B18" s="3" t="s">
        <v>87</v>
      </c>
      <c r="C18" s="3" t="s">
        <v>84</v>
      </c>
      <c r="D18" s="3">
        <v>85</v>
      </c>
      <c r="E18" s="3">
        <v>87</v>
      </c>
      <c r="F18" s="3">
        <v>87</v>
      </c>
      <c r="G18" s="3">
        <v>259</v>
      </c>
    </row>
    <row r="21" spans="1:7" x14ac:dyDescent="0.3">
      <c r="A21" t="s">
        <v>285</v>
      </c>
      <c r="B21" s="23" t="s">
        <v>286</v>
      </c>
    </row>
    <row r="22" spans="1:7" x14ac:dyDescent="0.3">
      <c r="A22" t="s">
        <v>287</v>
      </c>
      <c r="B22" s="23" t="s">
        <v>288</v>
      </c>
    </row>
    <row r="25" spans="1:7" x14ac:dyDescent="0.3">
      <c r="A25" s="17" t="s">
        <v>77</v>
      </c>
      <c r="B25" s="17" t="s">
        <v>78</v>
      </c>
      <c r="C25" s="17" t="s">
        <v>79</v>
      </c>
      <c r="D25" s="17" t="s">
        <v>81</v>
      </c>
      <c r="E25" s="17" t="s">
        <v>80</v>
      </c>
      <c r="F25" s="17" t="s">
        <v>82</v>
      </c>
      <c r="G25" s="17" t="s">
        <v>83</v>
      </c>
    </row>
    <row r="26" spans="1:7" x14ac:dyDescent="0.3">
      <c r="A26" s="17">
        <v>1803001</v>
      </c>
      <c r="B26" s="17" t="s">
        <v>88</v>
      </c>
      <c r="C26" s="17" t="s">
        <v>84</v>
      </c>
      <c r="D26" s="17">
        <v>84</v>
      </c>
      <c r="E26" s="17">
        <v>88</v>
      </c>
      <c r="F26" s="17">
        <v>90</v>
      </c>
      <c r="G26" s="17">
        <v>262</v>
      </c>
    </row>
    <row r="27" spans="1:7" x14ac:dyDescent="0.3">
      <c r="A27" s="17">
        <v>1803007</v>
      </c>
      <c r="B27" s="17" t="s">
        <v>91</v>
      </c>
      <c r="C27" s="17" t="s">
        <v>84</v>
      </c>
      <c r="D27" s="17">
        <v>91</v>
      </c>
      <c r="E27" s="17">
        <v>90</v>
      </c>
      <c r="F27" s="17">
        <v>84</v>
      </c>
      <c r="G27" s="17">
        <v>265</v>
      </c>
    </row>
    <row r="28" spans="1:7" x14ac:dyDescent="0.3">
      <c r="A28" s="17">
        <v>1803011</v>
      </c>
      <c r="B28" s="17" t="s">
        <v>92</v>
      </c>
      <c r="C28" s="17" t="s">
        <v>84</v>
      </c>
      <c r="D28" s="17">
        <v>96</v>
      </c>
      <c r="E28" s="17">
        <v>94</v>
      </c>
      <c r="F28" s="17">
        <v>95</v>
      </c>
      <c r="G28" s="17">
        <v>285</v>
      </c>
    </row>
    <row r="29" spans="1:7" x14ac:dyDescent="0.3">
      <c r="A29" s="17">
        <v>1803015</v>
      </c>
      <c r="B29" s="17" t="s">
        <v>87</v>
      </c>
      <c r="C29" s="17" t="s">
        <v>84</v>
      </c>
      <c r="D29" s="17">
        <v>85</v>
      </c>
      <c r="E29" s="17">
        <v>87</v>
      </c>
      <c r="F29" s="17">
        <v>87</v>
      </c>
      <c r="G29" s="17">
        <v>259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/>
  </sheetViews>
  <sheetFormatPr defaultRowHeight="16.5" x14ac:dyDescent="0.3"/>
  <cols>
    <col min="4" max="4" width="11.125" bestFit="1" customWidth="1"/>
    <col min="5" max="5" width="10.875" bestFit="1" customWidth="1"/>
    <col min="7" max="10" width="9" customWidth="1"/>
    <col min="11" max="11" width="10.875" bestFit="1" customWidth="1"/>
  </cols>
  <sheetData>
    <row r="1" spans="1:11" x14ac:dyDescent="0.3">
      <c r="A1" s="5" t="s">
        <v>102</v>
      </c>
      <c r="B1" s="6" t="s">
        <v>137</v>
      </c>
      <c r="G1" s="5" t="s">
        <v>118</v>
      </c>
      <c r="H1" s="6" t="s">
        <v>119</v>
      </c>
    </row>
    <row r="2" spans="1:11" x14ac:dyDescent="0.3">
      <c r="A2" s="3" t="s">
        <v>107</v>
      </c>
      <c r="B2" s="3" t="s">
        <v>103</v>
      </c>
      <c r="C2" s="3" t="s">
        <v>104</v>
      </c>
      <c r="D2" s="3" t="s">
        <v>105</v>
      </c>
      <c r="E2" s="8" t="s">
        <v>106</v>
      </c>
      <c r="G2" s="7" t="s">
        <v>120</v>
      </c>
      <c r="H2" s="7" t="s">
        <v>79</v>
      </c>
      <c r="I2" s="7" t="s">
        <v>130</v>
      </c>
      <c r="J2" s="7" t="s">
        <v>134</v>
      </c>
      <c r="K2" s="7" t="s">
        <v>135</v>
      </c>
    </row>
    <row r="3" spans="1:11" x14ac:dyDescent="0.3">
      <c r="A3" s="3" t="s">
        <v>108</v>
      </c>
      <c r="B3" s="3">
        <v>79</v>
      </c>
      <c r="C3" s="3">
        <v>76</v>
      </c>
      <c r="D3" s="3">
        <v>58</v>
      </c>
      <c r="E3" s="3" t="str">
        <f>IF(OR(B3&gt;=80,C3&gt;=80,D3&gt;=80),"합격","불합격")</f>
        <v>불합격</v>
      </c>
      <c r="G3" s="3" t="s">
        <v>121</v>
      </c>
      <c r="H3" s="3" t="s">
        <v>84</v>
      </c>
      <c r="I3" s="3" t="s">
        <v>133</v>
      </c>
      <c r="J3" s="4">
        <v>4</v>
      </c>
      <c r="K3" s="4">
        <v>1208000</v>
      </c>
    </row>
    <row r="4" spans="1:11" x14ac:dyDescent="0.3">
      <c r="A4" s="3" t="s">
        <v>109</v>
      </c>
      <c r="B4" s="3">
        <v>88</v>
      </c>
      <c r="C4" s="3">
        <v>95</v>
      </c>
      <c r="D4" s="3">
        <v>89</v>
      </c>
      <c r="E4" s="3" t="str">
        <f t="shared" ref="E4:E12" si="0">IF(OR(B4&gt;=80,C4&gt;=80,D4&gt;=80),"합격","불합격")</f>
        <v>합격</v>
      </c>
      <c r="G4" s="3" t="s">
        <v>126</v>
      </c>
      <c r="H4" s="3" t="s">
        <v>85</v>
      </c>
      <c r="I4" s="3" t="s">
        <v>131</v>
      </c>
      <c r="J4" s="4">
        <v>9</v>
      </c>
      <c r="K4" s="4">
        <v>2214000</v>
      </c>
    </row>
    <row r="5" spans="1:11" x14ac:dyDescent="0.3">
      <c r="A5" s="3" t="s">
        <v>110</v>
      </c>
      <c r="B5" s="3">
        <v>56</v>
      </c>
      <c r="C5" s="3">
        <v>42</v>
      </c>
      <c r="D5" s="3">
        <v>55</v>
      </c>
      <c r="E5" s="3" t="str">
        <f t="shared" si="0"/>
        <v>불합격</v>
      </c>
      <c r="G5" s="3" t="s">
        <v>122</v>
      </c>
      <c r="H5" s="3" t="s">
        <v>84</v>
      </c>
      <c r="I5" s="3" t="s">
        <v>133</v>
      </c>
      <c r="J5" s="4">
        <v>5</v>
      </c>
      <c r="K5" s="4">
        <v>1425000</v>
      </c>
    </row>
    <row r="6" spans="1:11" x14ac:dyDescent="0.3">
      <c r="A6" s="3" t="s">
        <v>111</v>
      </c>
      <c r="B6" s="3">
        <v>71</v>
      </c>
      <c r="C6" s="3">
        <v>75</v>
      </c>
      <c r="D6" s="3">
        <v>73</v>
      </c>
      <c r="E6" s="3" t="str">
        <f t="shared" si="0"/>
        <v>불합격</v>
      </c>
      <c r="G6" s="3" t="s">
        <v>127</v>
      </c>
      <c r="H6" s="3" t="s">
        <v>85</v>
      </c>
      <c r="I6" s="3" t="s">
        <v>133</v>
      </c>
      <c r="J6" s="4">
        <v>1</v>
      </c>
      <c r="K6" s="4">
        <v>265000</v>
      </c>
    </row>
    <row r="7" spans="1:11" x14ac:dyDescent="0.3">
      <c r="A7" s="3" t="s">
        <v>112</v>
      </c>
      <c r="B7" s="3">
        <v>90</v>
      </c>
      <c r="C7" s="3">
        <v>92</v>
      </c>
      <c r="D7" s="3">
        <v>94</v>
      </c>
      <c r="E7" s="3" t="str">
        <f t="shared" si="0"/>
        <v>합격</v>
      </c>
      <c r="G7" s="3" t="s">
        <v>123</v>
      </c>
      <c r="H7" s="3" t="s">
        <v>84</v>
      </c>
      <c r="I7" s="3" t="s">
        <v>132</v>
      </c>
      <c r="J7" s="4">
        <v>4</v>
      </c>
      <c r="K7" s="4">
        <v>1168000</v>
      </c>
    </row>
    <row r="8" spans="1:11" x14ac:dyDescent="0.3">
      <c r="A8" s="3" t="s">
        <v>113</v>
      </c>
      <c r="B8" s="3">
        <v>81</v>
      </c>
      <c r="C8" s="3">
        <v>86</v>
      </c>
      <c r="D8" s="3">
        <v>71</v>
      </c>
      <c r="E8" s="3" t="str">
        <f t="shared" si="0"/>
        <v>합격</v>
      </c>
      <c r="G8" s="3" t="s">
        <v>128</v>
      </c>
      <c r="H8" s="3" t="s">
        <v>85</v>
      </c>
      <c r="I8" s="3" t="s">
        <v>131</v>
      </c>
      <c r="J8" s="4">
        <v>5</v>
      </c>
      <c r="K8" s="4">
        <v>1500000</v>
      </c>
    </row>
    <row r="9" spans="1:11" x14ac:dyDescent="0.3">
      <c r="A9" s="3" t="s">
        <v>114</v>
      </c>
      <c r="B9" s="3">
        <v>80</v>
      </c>
      <c r="C9" s="3">
        <v>79</v>
      </c>
      <c r="D9" s="3">
        <v>83</v>
      </c>
      <c r="E9" s="3" t="str">
        <f t="shared" si="0"/>
        <v>합격</v>
      </c>
      <c r="G9" s="3" t="s">
        <v>129</v>
      </c>
      <c r="H9" s="3" t="s">
        <v>85</v>
      </c>
      <c r="I9" s="3" t="s">
        <v>131</v>
      </c>
      <c r="J9" s="4">
        <v>9</v>
      </c>
      <c r="K9" s="4">
        <v>2493000</v>
      </c>
    </row>
    <row r="10" spans="1:11" x14ac:dyDescent="0.3">
      <c r="A10" s="3" t="s">
        <v>115</v>
      </c>
      <c r="B10" s="3">
        <v>48</v>
      </c>
      <c r="C10" s="3">
        <v>59</v>
      </c>
      <c r="D10" s="3">
        <v>62</v>
      </c>
      <c r="E10" s="3" t="str">
        <f t="shared" si="0"/>
        <v>불합격</v>
      </c>
      <c r="G10" s="3" t="s">
        <v>124</v>
      </c>
      <c r="H10" s="3" t="s">
        <v>84</v>
      </c>
      <c r="I10" s="3" t="s">
        <v>131</v>
      </c>
      <c r="J10" s="4">
        <v>4</v>
      </c>
      <c r="K10" s="4">
        <v>1020000</v>
      </c>
    </row>
    <row r="11" spans="1:11" x14ac:dyDescent="0.3">
      <c r="A11" s="3" t="s">
        <v>116</v>
      </c>
      <c r="B11" s="3">
        <v>76</v>
      </c>
      <c r="C11" s="3">
        <v>54</v>
      </c>
      <c r="D11" s="3">
        <v>62</v>
      </c>
      <c r="E11" s="3" t="str">
        <f t="shared" si="0"/>
        <v>불합격</v>
      </c>
      <c r="G11" s="3" t="s">
        <v>125</v>
      </c>
      <c r="H11" s="3" t="s">
        <v>85</v>
      </c>
      <c r="I11" s="3" t="s">
        <v>132</v>
      </c>
      <c r="J11" s="4">
        <v>7</v>
      </c>
      <c r="K11" s="4">
        <v>1967000</v>
      </c>
    </row>
    <row r="12" spans="1:11" x14ac:dyDescent="0.3">
      <c r="A12" s="3" t="s">
        <v>117</v>
      </c>
      <c r="B12" s="3">
        <v>76</v>
      </c>
      <c r="C12" s="3">
        <v>52</v>
      </c>
      <c r="D12" s="3">
        <v>83</v>
      </c>
      <c r="E12" s="3" t="str">
        <f t="shared" si="0"/>
        <v>합격</v>
      </c>
      <c r="G12" s="33" t="s">
        <v>136</v>
      </c>
      <c r="H12" s="34"/>
      <c r="I12" s="34"/>
      <c r="J12" s="35"/>
      <c r="K12" s="4">
        <f>SUMIF(J3:J11,MODE(J3:J11),K3:K11)</f>
        <v>3396000</v>
      </c>
    </row>
    <row r="14" spans="1:11" x14ac:dyDescent="0.3">
      <c r="A14" s="5" t="s">
        <v>138</v>
      </c>
      <c r="B14" s="6" t="s">
        <v>139</v>
      </c>
      <c r="G14" s="9" t="s">
        <v>157</v>
      </c>
      <c r="H14" s="6" t="s">
        <v>173</v>
      </c>
    </row>
    <row r="15" spans="1:11" x14ac:dyDescent="0.3">
      <c r="A15" s="7" t="s">
        <v>140</v>
      </c>
      <c r="B15" s="3" t="s">
        <v>141</v>
      </c>
      <c r="C15" s="3" t="s">
        <v>142</v>
      </c>
      <c r="D15" s="3" t="s">
        <v>144</v>
      </c>
      <c r="E15" s="8" t="s">
        <v>143</v>
      </c>
      <c r="G15" s="3" t="s">
        <v>78</v>
      </c>
      <c r="H15" s="3" t="s">
        <v>37</v>
      </c>
      <c r="I15" s="3" t="s">
        <v>53</v>
      </c>
    </row>
    <row r="16" spans="1:11" x14ac:dyDescent="0.3">
      <c r="A16" s="3" t="s">
        <v>146</v>
      </c>
      <c r="B16" s="3" t="s">
        <v>154</v>
      </c>
      <c r="C16" s="3">
        <v>6</v>
      </c>
      <c r="D16" s="4">
        <v>2500000</v>
      </c>
      <c r="E16" s="4">
        <f>TRUNC(SQRT(C16)*D16)</f>
        <v>6123724</v>
      </c>
      <c r="G16" s="3" t="s">
        <v>164</v>
      </c>
      <c r="H16" s="3" t="s">
        <v>174</v>
      </c>
      <c r="I16" s="3" t="s">
        <v>60</v>
      </c>
    </row>
    <row r="17" spans="1:11" x14ac:dyDescent="0.3">
      <c r="A17" s="3" t="s">
        <v>150</v>
      </c>
      <c r="B17" s="3" t="s">
        <v>154</v>
      </c>
      <c r="C17" s="3">
        <v>7</v>
      </c>
      <c r="D17" s="4">
        <v>2600000</v>
      </c>
      <c r="E17" s="4">
        <f t="shared" ref="E17:E24" si="1">TRUNC(SQRT(C17)*D17)</f>
        <v>6878953</v>
      </c>
      <c r="G17" s="3" t="s">
        <v>161</v>
      </c>
      <c r="H17" s="3" t="s">
        <v>174</v>
      </c>
      <c r="I17" s="3" t="s">
        <v>177</v>
      </c>
    </row>
    <row r="18" spans="1:11" x14ac:dyDescent="0.3">
      <c r="A18" s="3" t="s">
        <v>151</v>
      </c>
      <c r="B18" s="3" t="s">
        <v>154</v>
      </c>
      <c r="C18" s="3">
        <v>5</v>
      </c>
      <c r="D18" s="4">
        <v>2400000</v>
      </c>
      <c r="E18" s="4">
        <f t="shared" si="1"/>
        <v>5366563</v>
      </c>
      <c r="G18" s="3" t="s">
        <v>165</v>
      </c>
      <c r="H18" s="3" t="s">
        <v>174</v>
      </c>
      <c r="I18" s="3" t="s">
        <v>178</v>
      </c>
    </row>
    <row r="19" spans="1:11" x14ac:dyDescent="0.3">
      <c r="A19" s="3" t="s">
        <v>152</v>
      </c>
      <c r="B19" s="3" t="s">
        <v>155</v>
      </c>
      <c r="C19" s="3">
        <v>2</v>
      </c>
      <c r="D19" s="4">
        <v>1800000</v>
      </c>
      <c r="E19" s="4">
        <f t="shared" si="1"/>
        <v>2545584</v>
      </c>
      <c r="G19" s="3" t="s">
        <v>166</v>
      </c>
      <c r="H19" s="3" t="s">
        <v>175</v>
      </c>
      <c r="I19" s="3" t="s">
        <v>60</v>
      </c>
    </row>
    <row r="20" spans="1:11" x14ac:dyDescent="0.3">
      <c r="A20" s="3" t="s">
        <v>147</v>
      </c>
      <c r="B20" s="3" t="s">
        <v>155</v>
      </c>
      <c r="C20" s="3">
        <v>4</v>
      </c>
      <c r="D20" s="4">
        <v>2000000</v>
      </c>
      <c r="E20" s="4">
        <f t="shared" si="1"/>
        <v>4000000</v>
      </c>
      <c r="G20" s="3" t="s">
        <v>162</v>
      </c>
      <c r="H20" s="3" t="s">
        <v>175</v>
      </c>
      <c r="I20" s="3" t="s">
        <v>177</v>
      </c>
    </row>
    <row r="21" spans="1:11" x14ac:dyDescent="0.3">
      <c r="A21" s="3" t="s">
        <v>153</v>
      </c>
      <c r="B21" s="3" t="s">
        <v>155</v>
      </c>
      <c r="C21" s="3">
        <v>3</v>
      </c>
      <c r="D21" s="4">
        <v>1900000</v>
      </c>
      <c r="E21" s="4">
        <f t="shared" si="1"/>
        <v>3290896</v>
      </c>
      <c r="G21" s="3" t="s">
        <v>163</v>
      </c>
      <c r="H21" s="3" t="s">
        <v>175</v>
      </c>
      <c r="I21" s="3" t="s">
        <v>178</v>
      </c>
    </row>
    <row r="22" spans="1:11" x14ac:dyDescent="0.3">
      <c r="A22" s="3" t="s">
        <v>145</v>
      </c>
      <c r="B22" s="3" t="s">
        <v>156</v>
      </c>
      <c r="C22" s="3">
        <v>4</v>
      </c>
      <c r="D22" s="4">
        <v>1600000</v>
      </c>
      <c r="E22" s="4">
        <f t="shared" si="1"/>
        <v>3200000</v>
      </c>
      <c r="G22" s="3" t="s">
        <v>158</v>
      </c>
      <c r="H22" s="3" t="s">
        <v>176</v>
      </c>
      <c r="I22" s="3" t="s">
        <v>61</v>
      </c>
    </row>
    <row r="23" spans="1:11" x14ac:dyDescent="0.3">
      <c r="A23" s="3" t="s">
        <v>148</v>
      </c>
      <c r="B23" s="3" t="s">
        <v>156</v>
      </c>
      <c r="C23" s="3">
        <v>2</v>
      </c>
      <c r="D23" s="4">
        <v>1400000</v>
      </c>
      <c r="E23" s="4">
        <f t="shared" si="1"/>
        <v>1979898</v>
      </c>
      <c r="G23" s="3" t="s">
        <v>159</v>
      </c>
      <c r="H23" s="3" t="s">
        <v>176</v>
      </c>
      <c r="I23" s="3" t="s">
        <v>177</v>
      </c>
      <c r="J23" s="37" t="s">
        <v>179</v>
      </c>
      <c r="K23" s="37"/>
    </row>
    <row r="24" spans="1:11" x14ac:dyDescent="0.3">
      <c r="A24" s="3" t="s">
        <v>149</v>
      </c>
      <c r="B24" s="3" t="s">
        <v>156</v>
      </c>
      <c r="C24" s="3">
        <v>3</v>
      </c>
      <c r="D24" s="4">
        <v>1500000</v>
      </c>
      <c r="E24" s="4">
        <f t="shared" si="1"/>
        <v>2598076</v>
      </c>
      <c r="G24" s="3" t="s">
        <v>160</v>
      </c>
      <c r="H24" s="3" t="s">
        <v>176</v>
      </c>
      <c r="I24" s="3" t="s">
        <v>178</v>
      </c>
      <c r="J24" s="36" t="str">
        <f>COUNTIF(I16:I24,"&lt;&gt;부장")&amp;"명"</f>
        <v>7명</v>
      </c>
      <c r="K24" s="36"/>
    </row>
    <row r="26" spans="1:11" x14ac:dyDescent="0.3">
      <c r="A26" s="9" t="s">
        <v>167</v>
      </c>
      <c r="B26" s="6" t="s">
        <v>180</v>
      </c>
    </row>
    <row r="27" spans="1:11" x14ac:dyDescent="0.3">
      <c r="A27" s="7" t="s">
        <v>170</v>
      </c>
      <c r="B27" s="7" t="s">
        <v>171</v>
      </c>
      <c r="C27" s="3" t="s">
        <v>169</v>
      </c>
      <c r="D27" s="3" t="s">
        <v>168</v>
      </c>
      <c r="E27" s="8" t="s">
        <v>172</v>
      </c>
      <c r="G27" s="38" t="s">
        <v>191</v>
      </c>
      <c r="H27" s="38"/>
    </row>
    <row r="28" spans="1:11" x14ac:dyDescent="0.3">
      <c r="A28" s="3">
        <v>5</v>
      </c>
      <c r="B28" s="3">
        <v>1</v>
      </c>
      <c r="C28" s="3" t="s">
        <v>182</v>
      </c>
      <c r="D28" s="11">
        <v>39146</v>
      </c>
      <c r="E28" s="3" t="str">
        <f>VLOOKUP(WEEKDAY(D28,2),$G$29:$H$35,2)</f>
        <v>월요일</v>
      </c>
      <c r="G28" s="7" t="s">
        <v>192</v>
      </c>
      <c r="H28" s="7" t="s">
        <v>193</v>
      </c>
    </row>
    <row r="29" spans="1:11" x14ac:dyDescent="0.3">
      <c r="A29" s="3">
        <v>5</v>
      </c>
      <c r="B29" s="3">
        <v>2</v>
      </c>
      <c r="C29" s="3" t="s">
        <v>188</v>
      </c>
      <c r="D29" s="11">
        <v>39343</v>
      </c>
      <c r="E29" s="3" t="str">
        <f t="shared" ref="E29:E37" si="2">VLOOKUP(WEEKDAY(D29,2),$G$29:$H$35,2)</f>
        <v>화요일</v>
      </c>
      <c r="G29" s="3">
        <v>1</v>
      </c>
      <c r="H29" s="7" t="s">
        <v>194</v>
      </c>
    </row>
    <row r="30" spans="1:11" x14ac:dyDescent="0.3">
      <c r="A30" s="3">
        <v>5</v>
      </c>
      <c r="B30" s="3">
        <v>3</v>
      </c>
      <c r="C30" s="3" t="s">
        <v>183</v>
      </c>
      <c r="D30" s="11">
        <v>39254</v>
      </c>
      <c r="E30" s="3" t="str">
        <f t="shared" si="2"/>
        <v>목요일</v>
      </c>
      <c r="G30" s="3">
        <v>2</v>
      </c>
      <c r="H30" s="7" t="s">
        <v>195</v>
      </c>
    </row>
    <row r="31" spans="1:11" x14ac:dyDescent="0.3">
      <c r="A31" s="3">
        <v>5</v>
      </c>
      <c r="B31" s="3">
        <v>4</v>
      </c>
      <c r="C31" s="3" t="s">
        <v>189</v>
      </c>
      <c r="D31" s="11">
        <v>39417</v>
      </c>
      <c r="E31" s="3" t="str">
        <f t="shared" si="2"/>
        <v>토요일</v>
      </c>
      <c r="G31" s="3">
        <v>3</v>
      </c>
      <c r="H31" s="7" t="s">
        <v>196</v>
      </c>
    </row>
    <row r="32" spans="1:11" x14ac:dyDescent="0.3">
      <c r="A32" s="3">
        <v>5</v>
      </c>
      <c r="B32" s="3">
        <v>5</v>
      </c>
      <c r="C32" s="3" t="s">
        <v>190</v>
      </c>
      <c r="D32" s="11">
        <v>39288</v>
      </c>
      <c r="E32" s="3" t="str">
        <f t="shared" si="2"/>
        <v>수요일</v>
      </c>
      <c r="G32" s="3">
        <v>4</v>
      </c>
      <c r="H32" s="7" t="s">
        <v>197</v>
      </c>
    </row>
    <row r="33" spans="1:8" x14ac:dyDescent="0.3">
      <c r="A33" s="3">
        <v>6</v>
      </c>
      <c r="B33" s="3">
        <v>1</v>
      </c>
      <c r="C33" s="3" t="s">
        <v>184</v>
      </c>
      <c r="D33" s="11">
        <v>38812</v>
      </c>
      <c r="E33" s="3" t="str">
        <f t="shared" si="2"/>
        <v>수요일</v>
      </c>
      <c r="G33" s="3">
        <v>5</v>
      </c>
      <c r="H33" s="7" t="s">
        <v>198</v>
      </c>
    </row>
    <row r="34" spans="1:8" x14ac:dyDescent="0.3">
      <c r="A34" s="3">
        <v>6</v>
      </c>
      <c r="B34" s="3">
        <v>2</v>
      </c>
      <c r="C34" s="3" t="s">
        <v>185</v>
      </c>
      <c r="D34" s="11">
        <v>38942</v>
      </c>
      <c r="E34" s="3" t="str">
        <f t="shared" si="2"/>
        <v>일요일</v>
      </c>
      <c r="G34" s="3">
        <v>6</v>
      </c>
      <c r="H34" s="7" t="s">
        <v>199</v>
      </c>
    </row>
    <row r="35" spans="1:8" x14ac:dyDescent="0.3">
      <c r="A35" s="3">
        <v>6</v>
      </c>
      <c r="B35" s="3">
        <v>3</v>
      </c>
      <c r="C35" s="3" t="s">
        <v>186</v>
      </c>
      <c r="D35" s="11">
        <v>39030</v>
      </c>
      <c r="E35" s="3" t="str">
        <f t="shared" si="2"/>
        <v>목요일</v>
      </c>
      <c r="G35" s="3">
        <v>7</v>
      </c>
      <c r="H35" s="7" t="s">
        <v>200</v>
      </c>
    </row>
    <row r="36" spans="1:8" x14ac:dyDescent="0.3">
      <c r="A36" s="3">
        <v>6</v>
      </c>
      <c r="B36" s="3">
        <v>4</v>
      </c>
      <c r="C36" s="3" t="s">
        <v>187</v>
      </c>
      <c r="D36" s="11">
        <v>38909</v>
      </c>
      <c r="E36" s="3" t="str">
        <f t="shared" si="2"/>
        <v>화요일</v>
      </c>
    </row>
    <row r="37" spans="1:8" x14ac:dyDescent="0.3">
      <c r="A37" s="3">
        <v>6</v>
      </c>
      <c r="B37" s="3">
        <v>5</v>
      </c>
      <c r="C37" s="3" t="s">
        <v>181</v>
      </c>
      <c r="D37" s="11">
        <v>38937</v>
      </c>
      <c r="E37" s="3" t="str">
        <f t="shared" si="2"/>
        <v>화요일</v>
      </c>
    </row>
  </sheetData>
  <mergeCells count="4">
    <mergeCell ref="G12:J12"/>
    <mergeCell ref="J24:K24"/>
    <mergeCell ref="J23:K23"/>
    <mergeCell ref="G27:H2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sqref="A1:F1"/>
    </sheetView>
  </sheetViews>
  <sheetFormatPr defaultRowHeight="16.5" outlineLevelRow="3" x14ac:dyDescent="0.3"/>
  <cols>
    <col min="1" max="1" width="9.875" style="12" bestFit="1" customWidth="1"/>
    <col min="2" max="2" width="17.25" style="12" bestFit="1" customWidth="1"/>
    <col min="3" max="16384" width="9" style="12"/>
  </cols>
  <sheetData>
    <row r="1" spans="1:6" ht="20.25" x14ac:dyDescent="0.3">
      <c r="A1" s="39" t="s">
        <v>222</v>
      </c>
      <c r="B1" s="39"/>
      <c r="C1" s="39"/>
      <c r="D1" s="39"/>
      <c r="E1" s="39"/>
      <c r="F1" s="39"/>
    </row>
    <row r="3" spans="1:6" x14ac:dyDescent="0.3">
      <c r="A3" s="13" t="s">
        <v>221</v>
      </c>
      <c r="B3" s="13" t="s">
        <v>220</v>
      </c>
      <c r="C3" s="13" t="s">
        <v>219</v>
      </c>
      <c r="D3" s="13" t="s">
        <v>218</v>
      </c>
      <c r="E3" s="13" t="s">
        <v>217</v>
      </c>
      <c r="F3" s="13" t="s">
        <v>216</v>
      </c>
    </row>
    <row r="4" spans="1:6" outlineLevel="3" x14ac:dyDescent="0.3">
      <c r="A4" s="13" t="s">
        <v>202</v>
      </c>
      <c r="B4" s="13" t="s">
        <v>214</v>
      </c>
      <c r="C4" s="14" t="s">
        <v>224</v>
      </c>
      <c r="D4" s="15">
        <v>55000</v>
      </c>
      <c r="E4" s="13">
        <v>18</v>
      </c>
      <c r="F4" s="14" t="s">
        <v>235</v>
      </c>
    </row>
    <row r="5" spans="1:6" outlineLevel="3" x14ac:dyDescent="0.3">
      <c r="A5" s="13" t="s">
        <v>202</v>
      </c>
      <c r="B5" s="13" t="s">
        <v>212</v>
      </c>
      <c r="C5" s="14" t="s">
        <v>226</v>
      </c>
      <c r="D5" s="15">
        <v>57000</v>
      </c>
      <c r="E5" s="13">
        <v>25</v>
      </c>
      <c r="F5" s="14" t="s">
        <v>235</v>
      </c>
    </row>
    <row r="6" spans="1:6" outlineLevel="3" x14ac:dyDescent="0.3">
      <c r="A6" s="13" t="s">
        <v>202</v>
      </c>
      <c r="B6" s="13" t="s">
        <v>209</v>
      </c>
      <c r="C6" s="14" t="s">
        <v>229</v>
      </c>
      <c r="D6" s="15">
        <v>60000</v>
      </c>
      <c r="E6" s="13">
        <v>18</v>
      </c>
      <c r="F6" s="14" t="s">
        <v>238</v>
      </c>
    </row>
    <row r="7" spans="1:6" outlineLevel="3" x14ac:dyDescent="0.3">
      <c r="A7" s="13" t="s">
        <v>202</v>
      </c>
      <c r="B7" s="13" t="s">
        <v>205</v>
      </c>
      <c r="C7" s="14" t="s">
        <v>232</v>
      </c>
      <c r="D7" s="15">
        <v>54000</v>
      </c>
      <c r="E7" s="13">
        <v>24</v>
      </c>
      <c r="F7" s="14" t="s">
        <v>235</v>
      </c>
    </row>
    <row r="8" spans="1:6" outlineLevel="3" x14ac:dyDescent="0.3">
      <c r="A8" s="13" t="s">
        <v>202</v>
      </c>
      <c r="B8" s="13" t="s">
        <v>201</v>
      </c>
      <c r="C8" s="14" t="s">
        <v>234</v>
      </c>
      <c r="D8" s="15">
        <v>60000</v>
      </c>
      <c r="E8" s="13">
        <v>18</v>
      </c>
      <c r="F8" s="14" t="s">
        <v>236</v>
      </c>
    </row>
    <row r="9" spans="1:6" outlineLevel="2" x14ac:dyDescent="0.3">
      <c r="A9" s="24" t="s">
        <v>293</v>
      </c>
      <c r="B9" s="13"/>
      <c r="C9" s="14"/>
      <c r="D9" s="15"/>
      <c r="E9" s="13">
        <f>SUBTOTAL(9,E4:E8)</f>
        <v>103</v>
      </c>
      <c r="F9" s="14"/>
    </row>
    <row r="10" spans="1:6" outlineLevel="1" x14ac:dyDescent="0.3">
      <c r="A10" s="24" t="s">
        <v>289</v>
      </c>
      <c r="B10" s="13"/>
      <c r="C10" s="14"/>
      <c r="D10" s="15">
        <f>SUBTOTAL(1,D4:D8)</f>
        <v>57200</v>
      </c>
      <c r="E10" s="13"/>
      <c r="F10" s="14"/>
    </row>
    <row r="11" spans="1:6" outlineLevel="3" x14ac:dyDescent="0.3">
      <c r="A11" s="13" t="s">
        <v>204</v>
      </c>
      <c r="B11" s="13" t="s">
        <v>215</v>
      </c>
      <c r="C11" s="14" t="s">
        <v>223</v>
      </c>
      <c r="D11" s="15">
        <v>45000</v>
      </c>
      <c r="E11" s="13">
        <v>20</v>
      </c>
      <c r="F11" s="14" t="s">
        <v>236</v>
      </c>
    </row>
    <row r="12" spans="1:6" outlineLevel="3" x14ac:dyDescent="0.3">
      <c r="A12" s="13" t="s">
        <v>204</v>
      </c>
      <c r="B12" s="13" t="s">
        <v>210</v>
      </c>
      <c r="C12" s="14" t="s">
        <v>228</v>
      </c>
      <c r="D12" s="15">
        <v>42000</v>
      </c>
      <c r="E12" s="13">
        <v>16</v>
      </c>
      <c r="F12" s="14" t="s">
        <v>236</v>
      </c>
    </row>
    <row r="13" spans="1:6" outlineLevel="3" x14ac:dyDescent="0.3">
      <c r="A13" s="13" t="s">
        <v>204</v>
      </c>
      <c r="B13" s="13" t="s">
        <v>206</v>
      </c>
      <c r="C13" s="14" t="s">
        <v>231</v>
      </c>
      <c r="D13" s="15">
        <v>48000</v>
      </c>
      <c r="E13" s="13">
        <v>20</v>
      </c>
      <c r="F13" s="14" t="s">
        <v>238</v>
      </c>
    </row>
    <row r="14" spans="1:6" outlineLevel="3" x14ac:dyDescent="0.3">
      <c r="A14" s="13" t="s">
        <v>204</v>
      </c>
      <c r="B14" s="13" t="s">
        <v>203</v>
      </c>
      <c r="C14" s="14" t="s">
        <v>233</v>
      </c>
      <c r="D14" s="15">
        <v>50000</v>
      </c>
      <c r="E14" s="13">
        <v>16</v>
      </c>
      <c r="F14" s="14" t="s">
        <v>238</v>
      </c>
    </row>
    <row r="15" spans="1:6" outlineLevel="2" x14ac:dyDescent="0.3">
      <c r="A15" s="24" t="s">
        <v>294</v>
      </c>
      <c r="B15" s="13"/>
      <c r="C15" s="14"/>
      <c r="D15" s="15"/>
      <c r="E15" s="13">
        <f>SUBTOTAL(9,E11:E14)</f>
        <v>72</v>
      </c>
      <c r="F15" s="14"/>
    </row>
    <row r="16" spans="1:6" outlineLevel="1" x14ac:dyDescent="0.3">
      <c r="A16" s="24" t="s">
        <v>290</v>
      </c>
      <c r="B16" s="13"/>
      <c r="C16" s="14"/>
      <c r="D16" s="15">
        <f>SUBTOTAL(1,D11:D14)</f>
        <v>46250</v>
      </c>
      <c r="E16" s="13"/>
      <c r="F16" s="14"/>
    </row>
    <row r="17" spans="1:6" outlineLevel="3" x14ac:dyDescent="0.3">
      <c r="A17" s="13" t="s">
        <v>208</v>
      </c>
      <c r="B17" s="13" t="s">
        <v>213</v>
      </c>
      <c r="C17" s="14" t="s">
        <v>225</v>
      </c>
      <c r="D17" s="15">
        <v>50000</v>
      </c>
      <c r="E17" s="13">
        <v>22</v>
      </c>
      <c r="F17" s="14" t="s">
        <v>237</v>
      </c>
    </row>
    <row r="18" spans="1:6" outlineLevel="3" x14ac:dyDescent="0.3">
      <c r="A18" s="13" t="s">
        <v>208</v>
      </c>
      <c r="B18" s="13" t="s">
        <v>211</v>
      </c>
      <c r="C18" s="14" t="s">
        <v>227</v>
      </c>
      <c r="D18" s="15">
        <v>55000</v>
      </c>
      <c r="E18" s="13">
        <v>20</v>
      </c>
      <c r="F18" s="14" t="s">
        <v>237</v>
      </c>
    </row>
    <row r="19" spans="1:6" outlineLevel="3" x14ac:dyDescent="0.3">
      <c r="A19" s="13" t="s">
        <v>208</v>
      </c>
      <c r="B19" s="13" t="s">
        <v>207</v>
      </c>
      <c r="C19" s="14" t="s">
        <v>230</v>
      </c>
      <c r="D19" s="15">
        <v>45000</v>
      </c>
      <c r="E19" s="13">
        <v>20</v>
      </c>
      <c r="F19" s="14" t="s">
        <v>236</v>
      </c>
    </row>
    <row r="20" spans="1:6" outlineLevel="2" x14ac:dyDescent="0.3">
      <c r="A20" s="28" t="s">
        <v>295</v>
      </c>
      <c r="B20" s="25"/>
      <c r="C20" s="26"/>
      <c r="D20" s="27"/>
      <c r="E20" s="25">
        <f>SUBTOTAL(9,E17:E19)</f>
        <v>62</v>
      </c>
      <c r="F20" s="26"/>
    </row>
    <row r="21" spans="1:6" outlineLevel="1" x14ac:dyDescent="0.3">
      <c r="A21" s="28" t="s">
        <v>291</v>
      </c>
      <c r="B21" s="25"/>
      <c r="C21" s="26"/>
      <c r="D21" s="27">
        <f>SUBTOTAL(1,D17:D19)</f>
        <v>50000</v>
      </c>
      <c r="E21" s="25"/>
      <c r="F21" s="26"/>
    </row>
    <row r="22" spans="1:6" x14ac:dyDescent="0.3">
      <c r="A22" s="28" t="s">
        <v>296</v>
      </c>
      <c r="B22" s="25"/>
      <c r="C22" s="26"/>
      <c r="D22" s="27"/>
      <c r="E22" s="25">
        <f>SUBTOTAL(9,E4:E19)</f>
        <v>237</v>
      </c>
      <c r="F22" s="26"/>
    </row>
    <row r="23" spans="1:6" x14ac:dyDescent="0.3">
      <c r="A23" s="28" t="s">
        <v>292</v>
      </c>
      <c r="B23" s="25"/>
      <c r="C23" s="26"/>
      <c r="D23" s="27">
        <f>SUBTOTAL(1,D4:D19)</f>
        <v>51750</v>
      </c>
      <c r="E23" s="25"/>
      <c r="F23" s="26"/>
    </row>
  </sheetData>
  <sortState ref="A4:F15">
    <sortCondition ref="A4:A15"/>
  </sortState>
  <mergeCells count="1">
    <mergeCell ref="A1:F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6.5" x14ac:dyDescent="0.3"/>
  <cols>
    <col min="3" max="3" width="10.875" bestFit="1" customWidth="1"/>
    <col min="5" max="5" width="13" bestFit="1" customWidth="1"/>
  </cols>
  <sheetData>
    <row r="1" spans="1:5" ht="20.25" x14ac:dyDescent="0.3">
      <c r="A1" s="32" t="s">
        <v>250</v>
      </c>
      <c r="B1" s="32"/>
      <c r="C1" s="32"/>
      <c r="D1" s="32"/>
      <c r="E1" s="32"/>
    </row>
    <row r="3" spans="1:5" x14ac:dyDescent="0.3">
      <c r="A3" s="3" t="s">
        <v>239</v>
      </c>
      <c r="B3" s="3" t="s">
        <v>240</v>
      </c>
      <c r="C3" s="3" t="s">
        <v>241</v>
      </c>
      <c r="D3" s="3" t="s">
        <v>242</v>
      </c>
      <c r="E3" s="3" t="s">
        <v>243</v>
      </c>
    </row>
    <row r="4" spans="1:5" x14ac:dyDescent="0.3">
      <c r="A4" s="3" t="s">
        <v>244</v>
      </c>
      <c r="B4" s="3" t="s">
        <v>245</v>
      </c>
      <c r="C4" s="16">
        <v>3200000</v>
      </c>
      <c r="D4" s="29">
        <v>68</v>
      </c>
      <c r="E4" s="16">
        <f>C4*D4</f>
        <v>217600000</v>
      </c>
    </row>
    <row r="5" spans="1:5" x14ac:dyDescent="0.3">
      <c r="A5" s="3" t="s">
        <v>244</v>
      </c>
      <c r="B5" s="3" t="s">
        <v>246</v>
      </c>
      <c r="C5" s="16">
        <v>2450000</v>
      </c>
      <c r="D5" s="29">
        <v>49</v>
      </c>
      <c r="E5" s="16">
        <f t="shared" ref="E5:E12" si="0">C5*D5</f>
        <v>120050000</v>
      </c>
    </row>
    <row r="6" spans="1:5" x14ac:dyDescent="0.3">
      <c r="A6" s="3" t="s">
        <v>244</v>
      </c>
      <c r="B6" s="3" t="s">
        <v>247</v>
      </c>
      <c r="C6" s="16">
        <v>1600000</v>
      </c>
      <c r="D6" s="29">
        <v>62.5</v>
      </c>
      <c r="E6" s="16">
        <f t="shared" si="0"/>
        <v>100000000</v>
      </c>
    </row>
    <row r="7" spans="1:5" x14ac:dyDescent="0.3">
      <c r="A7" s="3" t="s">
        <v>248</v>
      </c>
      <c r="B7" s="3" t="s">
        <v>245</v>
      </c>
      <c r="C7" s="16">
        <v>3200000</v>
      </c>
      <c r="D7" s="29">
        <v>82</v>
      </c>
      <c r="E7" s="16">
        <f t="shared" si="0"/>
        <v>262400000</v>
      </c>
    </row>
    <row r="8" spans="1:5" x14ac:dyDescent="0.3">
      <c r="A8" s="3" t="s">
        <v>248</v>
      </c>
      <c r="B8" s="3" t="s">
        <v>246</v>
      </c>
      <c r="C8" s="16">
        <v>2450000</v>
      </c>
      <c r="D8" s="29">
        <v>91</v>
      </c>
      <c r="E8" s="16">
        <f t="shared" si="0"/>
        <v>222950000</v>
      </c>
    </row>
    <row r="9" spans="1:5" x14ac:dyDescent="0.3">
      <c r="A9" s="3" t="s">
        <v>248</v>
      </c>
      <c r="B9" s="3" t="s">
        <v>247</v>
      </c>
      <c r="C9" s="16">
        <v>1600000</v>
      </c>
      <c r="D9" s="29">
        <v>86</v>
      </c>
      <c r="E9" s="16">
        <f t="shared" si="0"/>
        <v>137600000</v>
      </c>
    </row>
    <row r="10" spans="1:5" x14ac:dyDescent="0.3">
      <c r="A10" s="3" t="s">
        <v>249</v>
      </c>
      <c r="B10" s="3" t="s">
        <v>245</v>
      </c>
      <c r="C10" s="16">
        <v>3200000</v>
      </c>
      <c r="D10" s="29">
        <v>67</v>
      </c>
      <c r="E10" s="16">
        <f t="shared" si="0"/>
        <v>214400000</v>
      </c>
    </row>
    <row r="11" spans="1:5" x14ac:dyDescent="0.3">
      <c r="A11" s="3" t="s">
        <v>249</v>
      </c>
      <c r="B11" s="3" t="s">
        <v>246</v>
      </c>
      <c r="C11" s="16">
        <v>2450000</v>
      </c>
      <c r="D11" s="29">
        <v>75</v>
      </c>
      <c r="E11" s="16">
        <f t="shared" si="0"/>
        <v>183750000</v>
      </c>
    </row>
    <row r="12" spans="1:5" x14ac:dyDescent="0.3">
      <c r="A12" s="3" t="s">
        <v>249</v>
      </c>
      <c r="B12" s="3" t="s">
        <v>247</v>
      </c>
      <c r="C12" s="16">
        <v>1600000</v>
      </c>
      <c r="D12" s="29">
        <v>86</v>
      </c>
      <c r="E12" s="16">
        <f t="shared" si="0"/>
        <v>137600000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4"/>
  <sheetViews>
    <sheetView workbookViewId="0">
      <selection sqref="A1:E1"/>
    </sheetView>
  </sheetViews>
  <sheetFormatPr defaultRowHeight="16.5" x14ac:dyDescent="0.3"/>
  <cols>
    <col min="3" max="3" width="9" customWidth="1"/>
    <col min="5" max="5" width="10.875" bestFit="1" customWidth="1"/>
    <col min="6" max="6" width="5.625" customWidth="1"/>
  </cols>
  <sheetData>
    <row r="1" spans="1:5" ht="20.25" x14ac:dyDescent="0.3">
      <c r="A1" s="32" t="s">
        <v>251</v>
      </c>
      <c r="B1" s="32"/>
      <c r="C1" s="32"/>
      <c r="D1" s="32"/>
      <c r="E1" s="32"/>
    </row>
    <row r="3" spans="1:5" x14ac:dyDescent="0.3">
      <c r="A3" s="30" t="s">
        <v>253</v>
      </c>
      <c r="B3" s="30" t="s">
        <v>254</v>
      </c>
      <c r="C3" s="30" t="s">
        <v>255</v>
      </c>
      <c r="D3" s="30" t="s">
        <v>256</v>
      </c>
      <c r="E3" s="30" t="s">
        <v>257</v>
      </c>
    </row>
    <row r="4" spans="1:5" x14ac:dyDescent="0.3">
      <c r="A4" s="3">
        <v>455482</v>
      </c>
      <c r="B4" s="3" t="s">
        <v>258</v>
      </c>
      <c r="C4" s="3" t="s">
        <v>259</v>
      </c>
      <c r="D4" s="16">
        <v>3</v>
      </c>
      <c r="E4" s="16">
        <v>156000</v>
      </c>
    </row>
    <row r="5" spans="1:5" x14ac:dyDescent="0.3">
      <c r="A5" s="3">
        <v>364251</v>
      </c>
      <c r="B5" s="3" t="s">
        <v>260</v>
      </c>
      <c r="C5" s="3" t="s">
        <v>252</v>
      </c>
      <c r="D5" s="16">
        <v>1</v>
      </c>
      <c r="E5" s="16">
        <v>48500</v>
      </c>
    </row>
    <row r="6" spans="1:5" x14ac:dyDescent="0.3">
      <c r="A6" s="3">
        <v>984853</v>
      </c>
      <c r="B6" s="3" t="s">
        <v>261</v>
      </c>
      <c r="C6" s="3" t="s">
        <v>252</v>
      </c>
      <c r="D6" s="16">
        <v>5</v>
      </c>
      <c r="E6" s="16">
        <v>268000</v>
      </c>
    </row>
    <row r="7" spans="1:5" x14ac:dyDescent="0.3">
      <c r="A7" s="3">
        <v>988751</v>
      </c>
      <c r="B7" s="3" t="s">
        <v>262</v>
      </c>
      <c r="C7" s="3" t="s">
        <v>259</v>
      </c>
      <c r="D7" s="16">
        <v>2</v>
      </c>
      <c r="E7" s="16">
        <v>77000</v>
      </c>
    </row>
    <row r="8" spans="1:5" x14ac:dyDescent="0.3">
      <c r="A8" s="3">
        <v>541794</v>
      </c>
      <c r="B8" s="3" t="s">
        <v>263</v>
      </c>
      <c r="C8" s="3" t="s">
        <v>259</v>
      </c>
      <c r="D8" s="16">
        <v>4</v>
      </c>
      <c r="E8" s="16">
        <v>120000</v>
      </c>
    </row>
    <row r="9" spans="1:5" x14ac:dyDescent="0.3">
      <c r="A9" s="3">
        <v>432398</v>
      </c>
      <c r="B9" s="3" t="s">
        <v>264</v>
      </c>
      <c r="C9" s="3" t="s">
        <v>252</v>
      </c>
      <c r="D9" s="16">
        <v>6</v>
      </c>
      <c r="E9" s="16">
        <v>300000</v>
      </c>
    </row>
    <row r="10" spans="1:5" x14ac:dyDescent="0.3">
      <c r="A10" s="3">
        <v>157389</v>
      </c>
      <c r="B10" s="3" t="s">
        <v>265</v>
      </c>
      <c r="C10" s="3" t="s">
        <v>252</v>
      </c>
      <c r="D10" s="16">
        <v>2</v>
      </c>
      <c r="E10" s="16">
        <v>49000</v>
      </c>
    </row>
    <row r="11" spans="1:5" x14ac:dyDescent="0.3">
      <c r="A11" s="3">
        <v>617814</v>
      </c>
      <c r="B11" s="3" t="s">
        <v>266</v>
      </c>
      <c r="C11" s="3" t="s">
        <v>252</v>
      </c>
      <c r="D11" s="16">
        <v>5</v>
      </c>
      <c r="E11" s="16">
        <v>124000</v>
      </c>
    </row>
    <row r="12" spans="1:5" x14ac:dyDescent="0.3">
      <c r="A12" s="3">
        <v>286597</v>
      </c>
      <c r="B12" s="3" t="s">
        <v>267</v>
      </c>
      <c r="C12" s="3" t="s">
        <v>259</v>
      </c>
      <c r="D12" s="16">
        <v>3</v>
      </c>
      <c r="E12" s="16">
        <v>88000</v>
      </c>
    </row>
    <row r="13" spans="1:5" x14ac:dyDescent="0.3">
      <c r="A13" s="3">
        <v>579342</v>
      </c>
      <c r="B13" s="3" t="s">
        <v>268</v>
      </c>
      <c r="C13" s="3" t="s">
        <v>259</v>
      </c>
      <c r="D13" s="16">
        <v>1</v>
      </c>
      <c r="E13" s="16">
        <v>62000</v>
      </c>
    </row>
    <row r="14" spans="1:5" x14ac:dyDescent="0.3">
      <c r="A14" s="40" t="s">
        <v>269</v>
      </c>
      <c r="B14" s="41"/>
      <c r="C14" s="42"/>
      <c r="D14" s="16">
        <f>SUM(D4:D13)</f>
        <v>32</v>
      </c>
      <c r="E14" s="16">
        <f>SUM(E4:E13)</f>
        <v>1292500</v>
      </c>
    </row>
  </sheetData>
  <mergeCells count="2">
    <mergeCell ref="A1:E1"/>
    <mergeCell ref="A14:C14"/>
  </mergeCells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"/>
    </sheetView>
  </sheetViews>
  <sheetFormatPr defaultRowHeight="16.5" x14ac:dyDescent="0.3"/>
  <sheetData>
    <row r="1" spans="1:5" ht="20.25" x14ac:dyDescent="0.3">
      <c r="A1" s="32" t="s">
        <v>284</v>
      </c>
      <c r="B1" s="32"/>
      <c r="C1" s="32"/>
      <c r="D1" s="32"/>
      <c r="E1" s="32"/>
    </row>
    <row r="3" spans="1:5" x14ac:dyDescent="0.3">
      <c r="A3" s="10" t="s">
        <v>270</v>
      </c>
      <c r="B3" s="10" t="s">
        <v>279</v>
      </c>
      <c r="C3" s="10" t="s">
        <v>271</v>
      </c>
      <c r="D3" s="10" t="s">
        <v>282</v>
      </c>
      <c r="E3" s="10" t="s">
        <v>283</v>
      </c>
    </row>
    <row r="4" spans="1:5" x14ac:dyDescent="0.3">
      <c r="A4" s="10" t="s">
        <v>277</v>
      </c>
      <c r="B4" s="10" t="s">
        <v>281</v>
      </c>
      <c r="C4" s="10">
        <v>4</v>
      </c>
      <c r="D4" s="10">
        <v>18</v>
      </c>
      <c r="E4" s="10">
        <v>4</v>
      </c>
    </row>
    <row r="5" spans="1:5" x14ac:dyDescent="0.3">
      <c r="A5" s="10" t="s">
        <v>273</v>
      </c>
      <c r="B5" s="10" t="s">
        <v>280</v>
      </c>
      <c r="C5" s="10">
        <v>5</v>
      </c>
      <c r="D5" s="10">
        <v>26</v>
      </c>
      <c r="E5" s="10">
        <v>13</v>
      </c>
    </row>
    <row r="6" spans="1:5" x14ac:dyDescent="0.3">
      <c r="A6" s="10" t="s">
        <v>278</v>
      </c>
      <c r="B6" s="10" t="s">
        <v>281</v>
      </c>
      <c r="C6" s="10">
        <v>6</v>
      </c>
      <c r="D6" s="10">
        <v>15</v>
      </c>
      <c r="E6" s="10">
        <v>7</v>
      </c>
    </row>
    <row r="7" spans="1:5" x14ac:dyDescent="0.3">
      <c r="A7" s="10" t="s">
        <v>275</v>
      </c>
      <c r="B7" s="10" t="s">
        <v>281</v>
      </c>
      <c r="C7" s="10">
        <v>5</v>
      </c>
      <c r="D7" s="10">
        <v>20</v>
      </c>
      <c r="E7" s="10">
        <v>11</v>
      </c>
    </row>
    <row r="8" spans="1:5" x14ac:dyDescent="0.3">
      <c r="A8" s="10" t="s">
        <v>272</v>
      </c>
      <c r="B8" s="10" t="s">
        <v>280</v>
      </c>
      <c r="C8" s="10">
        <v>4</v>
      </c>
      <c r="D8" s="10">
        <v>11</v>
      </c>
      <c r="E8" s="10">
        <v>5</v>
      </c>
    </row>
    <row r="9" spans="1:5" x14ac:dyDescent="0.3">
      <c r="A9" s="10" t="s">
        <v>276</v>
      </c>
      <c r="B9" s="10" t="s">
        <v>281</v>
      </c>
      <c r="C9" s="10">
        <v>3</v>
      </c>
      <c r="D9" s="10">
        <v>21</v>
      </c>
      <c r="E9" s="10">
        <v>12</v>
      </c>
    </row>
    <row r="10" spans="1:5" x14ac:dyDescent="0.3">
      <c r="A10" s="10" t="s">
        <v>274</v>
      </c>
      <c r="B10" s="10" t="s">
        <v>280</v>
      </c>
      <c r="C10" s="10">
        <v>5</v>
      </c>
      <c r="D10" s="10">
        <v>16</v>
      </c>
      <c r="E10" s="10">
        <v>3</v>
      </c>
    </row>
  </sheetData>
  <mergeCells count="1">
    <mergeCell ref="A1:E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2018-03-08T07:36:36Z</dcterms:created>
  <dcterms:modified xsi:type="dcterms:W3CDTF">2018-03-13T09:09:52Z</dcterms:modified>
</cp:coreProperties>
</file>