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hidePivotFieldList="1" defaultThemeVersion="124226"/>
  <bookViews>
    <workbookView xWindow="480" yWindow="420" windowWidth="26715" windowHeight="12720"/>
  </bookViews>
  <sheets>
    <sheet name="기본작업-1" sheetId="4" r:id="rId1"/>
    <sheet name="기본작업-2" sheetId="14" r:id="rId2"/>
    <sheet name="기본작업-3" sheetId="2" r:id="rId3"/>
    <sheet name="계산작업" sheetId="9" r:id="rId4"/>
    <sheet name="분석작업-1" sheetId="11" r:id="rId5"/>
    <sheet name="분석작업-2" sheetId="10" r:id="rId6"/>
    <sheet name="매크로작업" sheetId="12" r:id="rId7"/>
    <sheet name="차트작업" sheetId="13" r:id="rId8"/>
  </sheets>
  <definedNames>
    <definedName name="오픈일자">#REF!</definedName>
    <definedName name="학점이">#REF!</definedName>
    <definedName name="학점표" localSheetId="0">#REF!</definedName>
    <definedName name="학점표">#REF!</definedName>
  </definedNames>
  <calcPr calcId="145621"/>
  <pivotCaches>
    <pivotCache cacheId="3" r:id="rId9"/>
  </pivotCaches>
</workbook>
</file>

<file path=xl/calcChain.xml><?xml version="1.0" encoding="utf-8"?>
<calcChain xmlns="http://schemas.openxmlformats.org/spreadsheetml/2006/main">
  <c r="E17" i="9" l="1"/>
  <c r="E18" i="9"/>
  <c r="E19" i="9"/>
  <c r="E20" i="9"/>
  <c r="E21" i="9"/>
  <c r="E22" i="9"/>
  <c r="E23" i="9"/>
  <c r="E24" i="9"/>
  <c r="E25" i="9"/>
  <c r="E16" i="9"/>
  <c r="E5" i="12" l="1"/>
  <c r="E6" i="12"/>
  <c r="E7" i="12"/>
  <c r="E8" i="12"/>
  <c r="E9" i="12"/>
  <c r="E10" i="12"/>
  <c r="E11" i="12"/>
  <c r="E12" i="12"/>
  <c r="E13" i="12"/>
  <c r="E4" i="12"/>
  <c r="C16" i="13" l="1"/>
  <c r="B16" i="13"/>
  <c r="J32" i="9" l="1"/>
  <c r="E38" i="9"/>
  <c r="J15" i="9"/>
  <c r="E4" i="9"/>
  <c r="E5" i="9"/>
  <c r="E6" i="9"/>
  <c r="E7" i="9"/>
  <c r="E8" i="9"/>
  <c r="E9" i="9"/>
  <c r="E10" i="9"/>
  <c r="E11" i="9"/>
  <c r="E12" i="9"/>
  <c r="E3" i="9"/>
</calcChain>
</file>

<file path=xl/sharedStrings.xml><?xml version="1.0" encoding="utf-8"?>
<sst xmlns="http://schemas.openxmlformats.org/spreadsheetml/2006/main" count="489" uniqueCount="339">
  <si>
    <t>이번주 주문 요청</t>
    <phoneticPr fontId="4" type="noConversion"/>
  </si>
  <si>
    <t>릴레이칸칸정리함</t>
    <phoneticPr fontId="4" type="noConversion"/>
  </si>
  <si>
    <t>나인주방</t>
    <phoneticPr fontId="4" type="noConversion"/>
  </si>
  <si>
    <t>정리용품</t>
    <phoneticPr fontId="4" type="noConversion"/>
  </si>
  <si>
    <t>APN-82</t>
    <phoneticPr fontId="4" type="noConversion"/>
  </si>
  <si>
    <t>다음주 주문 요청</t>
    <phoneticPr fontId="4" type="noConversion"/>
  </si>
  <si>
    <t>상공다용도주방선반</t>
    <phoneticPr fontId="4" type="noConversion"/>
  </si>
  <si>
    <t>상공주방</t>
    <phoneticPr fontId="4" type="noConversion"/>
  </si>
  <si>
    <t>선반류</t>
    <phoneticPr fontId="4" type="noConversion"/>
  </si>
  <si>
    <t>SBW-72</t>
    <phoneticPr fontId="4" type="noConversion"/>
  </si>
  <si>
    <t>프리미엄조리도구</t>
    <phoneticPr fontId="4" type="noConversion"/>
  </si>
  <si>
    <t>클린쿡라인</t>
    <phoneticPr fontId="4" type="noConversion"/>
  </si>
  <si>
    <t>조리도구</t>
    <phoneticPr fontId="4" type="noConversion"/>
  </si>
  <si>
    <t>JRD-35</t>
    <phoneticPr fontId="4" type="noConversion"/>
  </si>
  <si>
    <t>요모조모정리수납장</t>
    <phoneticPr fontId="4" type="noConversion"/>
  </si>
  <si>
    <t>SBW-68</t>
    <phoneticPr fontId="4" type="noConversion"/>
  </si>
  <si>
    <t>비비드키친툴세트</t>
    <phoneticPr fontId="4" type="noConversion"/>
  </si>
  <si>
    <t>JRD-13</t>
    <phoneticPr fontId="4" type="noConversion"/>
  </si>
  <si>
    <t>물이잘빠지는설거지통</t>
    <phoneticPr fontId="4" type="noConversion"/>
  </si>
  <si>
    <t>APN-54</t>
    <phoneticPr fontId="4" type="noConversion"/>
  </si>
  <si>
    <t>kitchen다용도걸이</t>
    <phoneticPr fontId="4" type="noConversion"/>
  </si>
  <si>
    <t>한국kitchen</t>
    <phoneticPr fontId="4" type="noConversion"/>
  </si>
  <si>
    <t>APN-39</t>
    <phoneticPr fontId="4" type="noConversion"/>
  </si>
  <si>
    <t>상공키친6종세트</t>
    <phoneticPr fontId="4" type="noConversion"/>
  </si>
  <si>
    <t>JRD-93</t>
    <phoneticPr fontId="4" type="noConversion"/>
  </si>
  <si>
    <t>kitchen수납정리대</t>
    <phoneticPr fontId="4" type="noConversion"/>
  </si>
  <si>
    <t>SBW-10</t>
    <phoneticPr fontId="4" type="noConversion"/>
  </si>
  <si>
    <t>비고</t>
    <phoneticPr fontId="4" type="noConversion"/>
  </si>
  <si>
    <t>재고량</t>
    <phoneticPr fontId="4" type="noConversion"/>
  </si>
  <si>
    <t>상품명</t>
    <phoneticPr fontId="4" type="noConversion"/>
  </si>
  <si>
    <t>제조사</t>
    <phoneticPr fontId="4" type="noConversion"/>
  </si>
  <si>
    <t>구분</t>
    <phoneticPr fontId="4" type="noConversion"/>
  </si>
  <si>
    <t>상품코드</t>
    <phoneticPr fontId="4" type="noConversion"/>
  </si>
  <si>
    <t>주방용품 재고 현황</t>
    <phoneticPr fontId="4" type="noConversion"/>
  </si>
  <si>
    <t>사원명</t>
    <phoneticPr fontId="1" type="noConversion"/>
  </si>
  <si>
    <t>회원명</t>
    <phoneticPr fontId="1" type="noConversion"/>
  </si>
  <si>
    <t>선수명</t>
    <phoneticPr fontId="1" type="noConversion"/>
  </si>
  <si>
    <t>수상</t>
    <phoneticPr fontId="1" type="noConversion"/>
  </si>
  <si>
    <t>순위</t>
    <phoneticPr fontId="1" type="noConversion"/>
  </si>
  <si>
    <t>입고량</t>
    <phoneticPr fontId="1" type="noConversion"/>
  </si>
  <si>
    <t>출고량</t>
    <phoneticPr fontId="1" type="noConversion"/>
  </si>
  <si>
    <t>2월</t>
  </si>
  <si>
    <t>3월</t>
  </si>
  <si>
    <t>4월</t>
  </si>
  <si>
    <t>5월</t>
  </si>
  <si>
    <t>6월</t>
  </si>
  <si>
    <t>수출액</t>
    <phoneticPr fontId="1" type="noConversion"/>
  </si>
  <si>
    <t>국가별 과일 수출현황</t>
    <phoneticPr fontId="1" type="noConversion"/>
  </si>
  <si>
    <t>수출일자</t>
    <phoneticPr fontId="1" type="noConversion"/>
  </si>
  <si>
    <t>과일명</t>
    <phoneticPr fontId="1" type="noConversion"/>
  </si>
  <si>
    <t>수출국</t>
    <phoneticPr fontId="1" type="noConversion"/>
  </si>
  <si>
    <t>수출량</t>
    <phoneticPr fontId="1" type="noConversion"/>
  </si>
  <si>
    <t>사과</t>
    <phoneticPr fontId="1" type="noConversion"/>
  </si>
  <si>
    <t>이탈리아</t>
    <phoneticPr fontId="1" type="noConversion"/>
  </si>
  <si>
    <t>복숭아</t>
    <phoneticPr fontId="1" type="noConversion"/>
  </si>
  <si>
    <t>미국</t>
    <phoneticPr fontId="1" type="noConversion"/>
  </si>
  <si>
    <t>토마토</t>
    <phoneticPr fontId="1" type="noConversion"/>
  </si>
  <si>
    <t>칠레</t>
    <phoneticPr fontId="1" type="noConversion"/>
  </si>
  <si>
    <t>포도</t>
    <phoneticPr fontId="1" type="noConversion"/>
  </si>
  <si>
    <t>태국</t>
    <phoneticPr fontId="1" type="noConversion"/>
  </si>
  <si>
    <t>수박</t>
    <phoneticPr fontId="1" type="noConversion"/>
  </si>
  <si>
    <t>필리핀</t>
    <phoneticPr fontId="1" type="noConversion"/>
  </si>
  <si>
    <t>배</t>
    <phoneticPr fontId="1" type="noConversion"/>
  </si>
  <si>
    <t>일본</t>
    <phoneticPr fontId="1" type="noConversion"/>
  </si>
  <si>
    <t>참외</t>
    <phoneticPr fontId="1" type="noConversion"/>
  </si>
  <si>
    <t>베트남</t>
    <phoneticPr fontId="1" type="noConversion"/>
  </si>
  <si>
    <t>단감</t>
    <phoneticPr fontId="1" type="noConversion"/>
  </si>
  <si>
    <t>딸기</t>
    <phoneticPr fontId="1" type="noConversion"/>
  </si>
  <si>
    <t>귤</t>
    <phoneticPr fontId="1" type="noConversion"/>
  </si>
  <si>
    <t>키위</t>
    <phoneticPr fontId="1" type="noConversion"/>
  </si>
  <si>
    <t>자두</t>
    <phoneticPr fontId="1" type="noConversion"/>
  </si>
  <si>
    <t>멕시코</t>
    <phoneticPr fontId="1" type="noConversion"/>
  </si>
  <si>
    <t>스페인</t>
    <phoneticPr fontId="1" type="noConversion"/>
  </si>
  <si>
    <t>스웨덴</t>
    <phoneticPr fontId="1" type="noConversion"/>
  </si>
  <si>
    <t>캐나다</t>
    <phoneticPr fontId="1" type="noConversion"/>
  </si>
  <si>
    <t>브라질</t>
    <phoneticPr fontId="1" type="noConversion"/>
  </si>
  <si>
    <t>상공초 체험 일정</t>
    <phoneticPr fontId="1" type="noConversion"/>
  </si>
  <si>
    <t>장소</t>
    <phoneticPr fontId="1" type="noConversion"/>
  </si>
  <si>
    <t>인솔자</t>
    <phoneticPr fontId="1" type="noConversion"/>
  </si>
  <si>
    <t>학생수</t>
    <phoneticPr fontId="1" type="noConversion"/>
  </si>
  <si>
    <t>체험일</t>
    <phoneticPr fontId="1" type="noConversion"/>
  </si>
  <si>
    <t>학년/반</t>
    <phoneticPr fontId="1" type="noConversion"/>
  </si>
  <si>
    <t>대관령양떼목장</t>
    <phoneticPr fontId="1" type="noConversion"/>
  </si>
  <si>
    <t>임실치즈체험장</t>
    <phoneticPr fontId="1" type="noConversion"/>
  </si>
  <si>
    <t>원주산악체험장</t>
    <phoneticPr fontId="1" type="noConversion"/>
  </si>
  <si>
    <t>충주곤충체험장</t>
    <phoneticPr fontId="1" type="noConversion"/>
  </si>
  <si>
    <t>서울직업체험학교</t>
    <phoneticPr fontId="1" type="noConversion"/>
  </si>
  <si>
    <t>단양역사체험학교</t>
    <phoneticPr fontId="1" type="noConversion"/>
  </si>
  <si>
    <t>강화도우주센터</t>
    <phoneticPr fontId="1" type="noConversion"/>
  </si>
  <si>
    <t>영주자연체험장</t>
    <phoneticPr fontId="1" type="noConversion"/>
  </si>
  <si>
    <t>인천원숭이학교</t>
    <phoneticPr fontId="1" type="noConversion"/>
  </si>
  <si>
    <t>이천도자기학교</t>
    <phoneticPr fontId="1" type="noConversion"/>
  </si>
  <si>
    <t>속초바다체험장</t>
    <phoneticPr fontId="1" type="noConversion"/>
  </si>
  <si>
    <t>PAE-34</t>
    <phoneticPr fontId="1" type="noConversion"/>
  </si>
  <si>
    <t>PIS-92</t>
    <phoneticPr fontId="1" type="noConversion"/>
  </si>
  <si>
    <t>POM-11</t>
    <phoneticPr fontId="1" type="noConversion"/>
  </si>
  <si>
    <t>SBN-46</t>
    <phoneticPr fontId="1" type="noConversion"/>
  </si>
  <si>
    <t>KMH-76</t>
    <phoneticPr fontId="1" type="noConversion"/>
  </si>
  <si>
    <t>KUY-81</t>
    <phoneticPr fontId="1" type="noConversion"/>
  </si>
  <si>
    <t>SGV-50</t>
    <phoneticPr fontId="1" type="noConversion"/>
  </si>
  <si>
    <t>KET-64</t>
    <phoneticPr fontId="1" type="noConversion"/>
  </si>
  <si>
    <t>SRT-37</t>
    <phoneticPr fontId="1" type="noConversion"/>
  </si>
  <si>
    <t>PTP-49</t>
    <phoneticPr fontId="1" type="noConversion"/>
  </si>
  <si>
    <t>KAC-59</t>
    <phoneticPr fontId="1" type="noConversion"/>
  </si>
  <si>
    <t>김진숙</t>
    <phoneticPr fontId="1" type="noConversion"/>
  </si>
  <si>
    <t>유희진</t>
    <phoneticPr fontId="1" type="noConversion"/>
  </si>
  <si>
    <t>김보영</t>
    <phoneticPr fontId="1" type="noConversion"/>
  </si>
  <si>
    <t>강신혜</t>
    <phoneticPr fontId="1" type="noConversion"/>
  </si>
  <si>
    <t>한서희</t>
    <phoneticPr fontId="1" type="noConversion"/>
  </si>
  <si>
    <t>박지훈</t>
    <phoneticPr fontId="1" type="noConversion"/>
  </si>
  <si>
    <t>이승재</t>
    <phoneticPr fontId="1" type="noConversion"/>
  </si>
  <si>
    <t>황정진</t>
    <phoneticPr fontId="1" type="noConversion"/>
  </si>
  <si>
    <t>김완철</t>
    <phoneticPr fontId="1" type="noConversion"/>
  </si>
  <si>
    <t>조근우</t>
    <phoneticPr fontId="1" type="noConversion"/>
  </si>
  <si>
    <t>윤석신</t>
    <phoneticPr fontId="1" type="noConversion"/>
  </si>
  <si>
    <t>1학년1반</t>
    <phoneticPr fontId="1" type="noConversion"/>
  </si>
  <si>
    <t>1학년2반</t>
  </si>
  <si>
    <t>1학년3반</t>
  </si>
  <si>
    <t>1학년4반</t>
  </si>
  <si>
    <t>1학년5반</t>
  </si>
  <si>
    <t>2학년1반</t>
    <phoneticPr fontId="1" type="noConversion"/>
  </si>
  <si>
    <t>2학년2반</t>
  </si>
  <si>
    <t>2학년3반</t>
  </si>
  <si>
    <t>2학년4반</t>
  </si>
  <si>
    <t>2학년5반</t>
  </si>
  <si>
    <t>2학년6반</t>
  </si>
  <si>
    <t>체험코드</t>
    <phoneticPr fontId="1" type="noConversion"/>
  </si>
  <si>
    <t>[표3]</t>
    <phoneticPr fontId="1" type="noConversion"/>
  </si>
  <si>
    <t>영업사원 판매 현황</t>
    <phoneticPr fontId="1" type="noConversion"/>
  </si>
  <si>
    <t>[표4]</t>
    <phoneticPr fontId="1" type="noConversion"/>
  </si>
  <si>
    <t>[표5]</t>
    <phoneticPr fontId="1" type="noConversion"/>
  </si>
  <si>
    <t>[표1]</t>
    <phoneticPr fontId="1" type="noConversion"/>
  </si>
  <si>
    <t>[표2]</t>
    <phoneticPr fontId="1" type="noConversion"/>
  </si>
  <si>
    <t>운송수단</t>
    <phoneticPr fontId="1" type="noConversion"/>
  </si>
  <si>
    <t>비행기</t>
    <phoneticPr fontId="1" type="noConversion"/>
  </si>
  <si>
    <t>배</t>
    <phoneticPr fontId="1" type="noConversion"/>
  </si>
  <si>
    <t>비행기</t>
    <phoneticPr fontId="1" type="noConversion"/>
  </si>
  <si>
    <t>[표1]</t>
    <phoneticPr fontId="1" type="noConversion"/>
  </si>
  <si>
    <t>홈런 순위</t>
    <phoneticPr fontId="1" type="noConversion"/>
  </si>
  <si>
    <t>홈런수</t>
    <phoneticPr fontId="1" type="noConversion"/>
  </si>
  <si>
    <t>팀명</t>
    <phoneticPr fontId="1" type="noConversion"/>
  </si>
  <si>
    <t>kimkh</t>
    <phoneticPr fontId="1" type="noConversion"/>
  </si>
  <si>
    <t>leesy</t>
    <phoneticPr fontId="1" type="noConversion"/>
  </si>
  <si>
    <t>parkjm</t>
    <phoneticPr fontId="1" type="noConversion"/>
  </si>
  <si>
    <t>eagles</t>
    <phoneticPr fontId="1" type="noConversion"/>
  </si>
  <si>
    <t>heroes</t>
    <phoneticPr fontId="1" type="noConversion"/>
  </si>
  <si>
    <t>lions</t>
    <phoneticPr fontId="1" type="noConversion"/>
  </si>
  <si>
    <t>bears</t>
    <phoneticPr fontId="1" type="noConversion"/>
  </si>
  <si>
    <t>ktwiz</t>
    <phoneticPr fontId="1" type="noConversion"/>
  </si>
  <si>
    <t>tigers</t>
    <phoneticPr fontId="1" type="noConversion"/>
  </si>
  <si>
    <t>twins</t>
    <phoneticPr fontId="1" type="noConversion"/>
  </si>
  <si>
    <t>dinos</t>
    <phoneticPr fontId="1" type="noConversion"/>
  </si>
  <si>
    <t>giants</t>
    <phoneticPr fontId="1" type="noConversion"/>
  </si>
  <si>
    <t>wyverns</t>
    <phoneticPr fontId="1" type="noConversion"/>
  </si>
  <si>
    <t>kimjk</t>
    <phoneticPr fontId="1" type="noConversion"/>
  </si>
  <si>
    <t>yoonbw</t>
    <phoneticPr fontId="1" type="noConversion"/>
  </si>
  <si>
    <t>ohsh</t>
    <phoneticPr fontId="1" type="noConversion"/>
  </si>
  <si>
    <t>songhm</t>
    <phoneticPr fontId="1" type="noConversion"/>
  </si>
  <si>
    <t>jangjb</t>
    <phoneticPr fontId="1" type="noConversion"/>
  </si>
  <si>
    <t>haneh</t>
    <phoneticPr fontId="1" type="noConversion"/>
  </si>
  <si>
    <t>jinch</t>
    <phoneticPr fontId="1" type="noConversion"/>
  </si>
  <si>
    <t>[표2]</t>
    <phoneticPr fontId="1" type="noConversion"/>
  </si>
  <si>
    <t>상공항공 이용 현황</t>
    <phoneticPr fontId="1" type="noConversion"/>
  </si>
  <si>
    <t>고객명</t>
    <phoneticPr fontId="1" type="noConversion"/>
  </si>
  <si>
    <t>정유미</t>
    <phoneticPr fontId="1" type="noConversion"/>
  </si>
  <si>
    <t>김연아</t>
    <phoneticPr fontId="1" type="noConversion"/>
  </si>
  <si>
    <t>최이현</t>
    <phoneticPr fontId="1" type="noConversion"/>
  </si>
  <si>
    <t>사유영</t>
    <phoneticPr fontId="1" type="noConversion"/>
  </si>
  <si>
    <t>양승희</t>
    <phoneticPr fontId="1" type="noConversion"/>
  </si>
  <si>
    <t>김환철</t>
    <phoneticPr fontId="1" type="noConversion"/>
  </si>
  <si>
    <t>박병호</t>
    <phoneticPr fontId="1" type="noConversion"/>
  </si>
  <si>
    <t>김문호</t>
    <phoneticPr fontId="1" type="noConversion"/>
  </si>
  <si>
    <t>손현민</t>
    <phoneticPr fontId="1" type="noConversion"/>
  </si>
  <si>
    <t>마일리지 2번째 많은 고객명</t>
    <phoneticPr fontId="1" type="noConversion"/>
  </si>
  <si>
    <t>마일리지</t>
    <phoneticPr fontId="1" type="noConversion"/>
  </si>
  <si>
    <t>고객코드</t>
    <phoneticPr fontId="1" type="noConversion"/>
  </si>
  <si>
    <t>등급</t>
    <phoneticPr fontId="1" type="noConversion"/>
  </si>
  <si>
    <t>SG-1001</t>
    <phoneticPr fontId="1" type="noConversion"/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</si>
  <si>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</si>
  <si>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</si>
  <si>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</si>
  <si>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</si>
  <si>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</si>
  <si>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</si>
  <si>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</si>
  <si>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</si>
  <si>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VIP</t>
    <phoneticPr fontId="1" type="noConversion"/>
  </si>
  <si>
    <t>프리미엄</t>
    <phoneticPr fontId="1" type="noConversion"/>
  </si>
  <si>
    <t>일반</t>
    <phoneticPr fontId="1" type="noConversion"/>
  </si>
  <si>
    <t>[표3]</t>
    <phoneticPr fontId="1" type="noConversion"/>
  </si>
  <si>
    <t>참가번호</t>
    <phoneticPr fontId="1" type="noConversion"/>
  </si>
  <si>
    <t>1차</t>
    <phoneticPr fontId="1" type="noConversion"/>
  </si>
  <si>
    <t>2차</t>
    <phoneticPr fontId="1" type="noConversion"/>
  </si>
  <si>
    <t>총점</t>
    <phoneticPr fontId="1" type="noConversion"/>
  </si>
  <si>
    <t>수학경시대회 결과</t>
    <phoneticPr fontId="1" type="noConversion"/>
  </si>
  <si>
    <t>담당지역</t>
    <phoneticPr fontId="1" type="noConversion"/>
  </si>
  <si>
    <t>판매총액</t>
    <phoneticPr fontId="1" type="noConversion"/>
  </si>
  <si>
    <t>마포</t>
    <phoneticPr fontId="1" type="noConversion"/>
  </si>
  <si>
    <t>노원</t>
    <phoneticPr fontId="1" type="noConversion"/>
  </si>
  <si>
    <t>서초</t>
    <phoneticPr fontId="1" type="noConversion"/>
  </si>
  <si>
    <t>마포지역 판매총액 평균</t>
    <phoneticPr fontId="1" type="noConversion"/>
  </si>
  <si>
    <t>SG-1010</t>
  </si>
  <si>
    <t>SG-1011</t>
  </si>
  <si>
    <t>SG-1012</t>
  </si>
  <si>
    <t>이동진</t>
    <phoneticPr fontId="1" type="noConversion"/>
  </si>
  <si>
    <t>강미경</t>
    <phoneticPr fontId="1" type="noConversion"/>
  </si>
  <si>
    <t>이상진</t>
    <phoneticPr fontId="1" type="noConversion"/>
  </si>
  <si>
    <t>프리미엄</t>
    <phoneticPr fontId="1" type="noConversion"/>
  </si>
  <si>
    <t>[표4]</t>
    <phoneticPr fontId="1" type="noConversion"/>
  </si>
  <si>
    <t>성별</t>
    <phoneticPr fontId="1" type="noConversion"/>
  </si>
  <si>
    <t>직위</t>
    <phoneticPr fontId="1" type="noConversion"/>
  </si>
  <si>
    <t>과장</t>
    <phoneticPr fontId="1" type="noConversion"/>
  </si>
  <si>
    <t>대리</t>
    <phoneticPr fontId="1" type="noConversion"/>
  </si>
  <si>
    <t>대리</t>
    <phoneticPr fontId="1" type="noConversion"/>
  </si>
  <si>
    <t>사원</t>
    <phoneticPr fontId="1" type="noConversion"/>
  </si>
  <si>
    <t>이의정</t>
    <phoneticPr fontId="1" type="noConversion"/>
  </si>
  <si>
    <t>최유아</t>
    <phoneticPr fontId="1" type="noConversion"/>
  </si>
  <si>
    <t>유태연</t>
    <phoneticPr fontId="1" type="noConversion"/>
  </si>
  <si>
    <t>김소은</t>
    <phoneticPr fontId="1" type="noConversion"/>
  </si>
  <si>
    <t>강남주</t>
    <phoneticPr fontId="1" type="noConversion"/>
  </si>
  <si>
    <t>김주영</t>
    <phoneticPr fontId="1" type="noConversion"/>
  </si>
  <si>
    <t>김선식</t>
    <phoneticPr fontId="1" type="noConversion"/>
  </si>
  <si>
    <t>이근혁</t>
    <phoneticPr fontId="1" type="noConversion"/>
  </si>
  <si>
    <t>마주한</t>
    <phoneticPr fontId="1" type="noConversion"/>
  </si>
  <si>
    <t>여</t>
    <phoneticPr fontId="1" type="noConversion"/>
  </si>
  <si>
    <t>남</t>
    <phoneticPr fontId="1" type="noConversion"/>
  </si>
  <si>
    <t>지역</t>
    <phoneticPr fontId="1" type="noConversion"/>
  </si>
  <si>
    <t>성별</t>
    <phoneticPr fontId="1" type="noConversion"/>
  </si>
  <si>
    <t>가입년도</t>
    <phoneticPr fontId="1" type="noConversion"/>
  </si>
  <si>
    <t>경기도 동호회 현황</t>
    <phoneticPr fontId="1" type="noConversion"/>
  </si>
  <si>
    <t>안산</t>
    <phoneticPr fontId="1" type="noConversion"/>
  </si>
  <si>
    <t>수원</t>
    <phoneticPr fontId="1" type="noConversion"/>
  </si>
  <si>
    <t>안양</t>
    <phoneticPr fontId="1" type="noConversion"/>
  </si>
  <si>
    <t>시흥</t>
    <phoneticPr fontId="1" type="noConversion"/>
  </si>
  <si>
    <t>화성</t>
    <phoneticPr fontId="1" type="noConversion"/>
  </si>
  <si>
    <t>윤정희</t>
    <phoneticPr fontId="1" type="noConversion"/>
  </si>
  <si>
    <t>김지인</t>
    <phoneticPr fontId="1" type="noConversion"/>
  </si>
  <si>
    <t>최윤희</t>
    <phoneticPr fontId="1" type="noConversion"/>
  </si>
  <si>
    <t>원미경</t>
    <phoneticPr fontId="1" type="noConversion"/>
  </si>
  <si>
    <t>박예진</t>
    <phoneticPr fontId="1" type="noConversion"/>
  </si>
  <si>
    <t>김태영</t>
    <phoneticPr fontId="1" type="noConversion"/>
  </si>
  <si>
    <t>유선호</t>
    <phoneticPr fontId="1" type="noConversion"/>
  </si>
  <si>
    <t>김환섭</t>
    <phoneticPr fontId="1" type="noConversion"/>
  </si>
  <si>
    <t>강성훈</t>
    <phoneticPr fontId="1" type="noConversion"/>
  </si>
  <si>
    <t>조명철</t>
    <phoneticPr fontId="1" type="noConversion"/>
  </si>
  <si>
    <t>신부영</t>
    <phoneticPr fontId="1" type="noConversion"/>
  </si>
  <si>
    <t>황만수</t>
    <phoneticPr fontId="1" type="noConversion"/>
  </si>
  <si>
    <t>조현우</t>
    <phoneticPr fontId="1" type="noConversion"/>
  </si>
  <si>
    <t>재고량</t>
    <phoneticPr fontId="1" type="noConversion"/>
  </si>
  <si>
    <t>1월 컴퓨터용품 입출고 현황</t>
    <phoneticPr fontId="1" type="noConversion"/>
  </si>
  <si>
    <t>2월 컴퓨터용품 입출고 현황</t>
  </si>
  <si>
    <t>1/4분기 컴퓨터용품 입출고 현황</t>
  </si>
  <si>
    <t>3월 컴퓨터용품 입출고 현황</t>
  </si>
  <si>
    <t>마우스</t>
    <phoneticPr fontId="1" type="noConversion"/>
  </si>
  <si>
    <t>받침대</t>
    <phoneticPr fontId="1" type="noConversion"/>
  </si>
  <si>
    <t>품명</t>
    <phoneticPr fontId="1" type="noConversion"/>
  </si>
  <si>
    <t>마우스패드</t>
    <phoneticPr fontId="1" type="noConversion"/>
  </si>
  <si>
    <t>키보드</t>
    <phoneticPr fontId="1" type="noConversion"/>
  </si>
  <si>
    <t>이어폰</t>
    <phoneticPr fontId="1" type="noConversion"/>
  </si>
  <si>
    <t>헤드셋</t>
    <phoneticPr fontId="1" type="noConversion"/>
  </si>
  <si>
    <t>스탠드</t>
    <phoneticPr fontId="1" type="noConversion"/>
  </si>
  <si>
    <t>멀티탭</t>
    <phoneticPr fontId="1" type="noConversion"/>
  </si>
  <si>
    <t>사원별 급여 지급 현황</t>
    <phoneticPr fontId="1" type="noConversion"/>
  </si>
  <si>
    <t>부서명</t>
    <phoneticPr fontId="1" type="noConversion"/>
  </si>
  <si>
    <t>성명</t>
    <phoneticPr fontId="1" type="noConversion"/>
  </si>
  <si>
    <t>직급</t>
    <phoneticPr fontId="1" type="noConversion"/>
  </si>
  <si>
    <t>기본급</t>
    <phoneticPr fontId="1" type="noConversion"/>
  </si>
  <si>
    <t>성과금</t>
    <phoneticPr fontId="1" type="noConversion"/>
  </si>
  <si>
    <t>야근수당</t>
    <phoneticPr fontId="1" type="noConversion"/>
  </si>
  <si>
    <t>영업부</t>
    <phoneticPr fontId="1" type="noConversion"/>
  </si>
  <si>
    <t>생산부</t>
    <phoneticPr fontId="1" type="noConversion"/>
  </si>
  <si>
    <t>기획부</t>
    <phoneticPr fontId="1" type="noConversion"/>
  </si>
  <si>
    <t>경리부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</si>
  <si>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</si>
  <si>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</si>
  <si>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</si>
  <si>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</si>
  <si>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이선경</t>
    <phoneticPr fontId="1" type="noConversion"/>
  </si>
  <si>
    <t>이소연</t>
    <phoneticPr fontId="1" type="noConversion"/>
  </si>
  <si>
    <t>한예진</t>
    <phoneticPr fontId="1" type="noConversion"/>
  </si>
  <si>
    <t>이혜정</t>
    <phoneticPr fontId="1" type="noConversion"/>
  </si>
  <si>
    <t>박신애</t>
    <phoneticPr fontId="1" type="noConversion"/>
  </si>
  <si>
    <t>조이영</t>
    <phoneticPr fontId="1" type="noConversion"/>
  </si>
  <si>
    <t>이상화</t>
    <phoneticPr fontId="1" type="noConversion"/>
  </si>
  <si>
    <t>장예원</t>
    <phoneticPr fontId="1" type="noConversion"/>
  </si>
  <si>
    <t>양우희</t>
    <phoneticPr fontId="1" type="noConversion"/>
  </si>
  <si>
    <t>박성민</t>
    <phoneticPr fontId="1" type="noConversion"/>
  </si>
  <si>
    <t>이상철</t>
    <phoneticPr fontId="1" type="noConversion"/>
  </si>
  <si>
    <t>최기안</t>
    <phoneticPr fontId="1" type="noConversion"/>
  </si>
  <si>
    <t>강성훈</t>
    <phoneticPr fontId="1" type="noConversion"/>
  </si>
  <si>
    <t>이석훈</t>
    <phoneticPr fontId="1" type="noConversion"/>
  </si>
  <si>
    <t>조권식</t>
    <phoneticPr fontId="1" type="noConversion"/>
  </si>
  <si>
    <t>이세민</t>
    <phoneticPr fontId="1" type="noConversion"/>
  </si>
  <si>
    <t>최두호</t>
    <phoneticPr fontId="1" type="noConversion"/>
  </si>
  <si>
    <t>김주혁</t>
    <phoneticPr fontId="1" type="noConversion"/>
  </si>
  <si>
    <t>김동근</t>
    <phoneticPr fontId="1" type="noConversion"/>
  </si>
  <si>
    <t>김주희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</si>
  <si>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</si>
  <si>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</si>
  <si>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</si>
  <si>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</si>
  <si>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총점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</si>
  <si>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</si>
  <si>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</si>
  <si>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</si>
  <si>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</si>
  <si>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</si>
  <si>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</si>
  <si>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</si>
  <si>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</si>
  <si>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</si>
  <si>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</si>
  <si>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</si>
  <si>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</si>
  <si>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신인사원 채용 결과</t>
    <phoneticPr fontId="1" type="noConversion"/>
  </si>
  <si>
    <t>월</t>
    <phoneticPr fontId="1" type="noConversion"/>
  </si>
  <si>
    <t>수입액</t>
    <phoneticPr fontId="1" type="noConversion"/>
  </si>
  <si>
    <t>2016년 수출입 현황</t>
    <phoneticPr fontId="1" type="noConversion"/>
  </si>
  <si>
    <t>1월</t>
    <phoneticPr fontId="1" type="noConversion"/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</si>
  <si>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</si>
  <si>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</si>
  <si>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</si>
  <si>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</si>
  <si>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</si>
  <si>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</si>
  <si>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</si>
  <si>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수출가</t>
    <phoneticPr fontId="1" type="noConversion"/>
  </si>
  <si>
    <t>總額</t>
    <phoneticPr fontId="1" type="noConversion"/>
  </si>
  <si>
    <t>선수명(팀명)</t>
    <phoneticPr fontId="1" type="noConversion"/>
  </si>
  <si>
    <t>안산 회원수</t>
    <phoneticPr fontId="1" type="noConversion"/>
  </si>
  <si>
    <t>행 레이블</t>
  </si>
  <si>
    <t>기획부</t>
  </si>
  <si>
    <t>생산부</t>
  </si>
  <si>
    <t>경리부</t>
  </si>
  <si>
    <t>영업부</t>
  </si>
  <si>
    <t>총합계</t>
  </si>
  <si>
    <t>평균 : 기본급</t>
  </si>
  <si>
    <t>평균 : 야근수당</t>
  </si>
  <si>
    <t>평균 : 성과금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</si>
</sst>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&quot;원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rgb="FF0070C0"/>
      <name val="굴림체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28" fillId="2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5" fillId="0" borderId="0" xfId="0" applyFont="1">
      <alignment vertical="center"/>
    </xf>
    <xf numFmtId="0" fontId="23" fillId="0" borderId="0" xfId="0" applyFont="1">
      <alignment vertical="center"/>
    </xf>
    <xf numFmtId="0" fontId="0" fillId="24" borderId="10" xfId="0" applyFill="1" applyBorder="1" applyAlignment="1">
      <alignment horizontal="center" vertical="center"/>
    </xf>
    <xf numFmtId="0" fontId="26" fillId="0" borderId="0" xfId="0" applyFont="1">
      <alignment vertical="center"/>
    </xf>
    <xf numFmtId="41" fontId="0" fillId="0" borderId="10" xfId="1" applyFont="1" applyBorder="1" applyAlignment="1">
      <alignment horizontal="center" vertical="center"/>
    </xf>
    <xf numFmtId="176" fontId="0" fillId="0" borderId="10" xfId="1" applyNumberFormat="1" applyFont="1" applyBorder="1" applyAlignment="1">
      <alignment horizontal="right" vertical="center"/>
    </xf>
    <xf numFmtId="41" fontId="0" fillId="0" borderId="13" xfId="1" applyFont="1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41" fontId="0" fillId="0" borderId="10" xfId="1" applyFont="1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7" fontId="0" fillId="0" borderId="10" xfId="0" applyNumberFormat="1" applyBorder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41" fontId="0" fillId="0" borderId="10" xfId="1" applyNumberFormat="1" applyFont="1" applyBorder="1">
      <alignment vertical="center"/>
    </xf>
    <xf numFmtId="0" fontId="28" fillId="25" borderId="0" xfId="50">
      <alignment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" xfId="50" builtinId="29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1">
    <dxf>
      <font>
        <color rgb="FFFF000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ko-KR"/>
              <a:t>2/4</a:t>
            </a:r>
            <a:r>
              <a:rPr lang="ko-KR" altLang="en-US"/>
              <a:t>분기 수출입 현황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수출액</c:v>
                </c:pt>
              </c:strCache>
            </c:strRef>
          </c:tx>
          <c:cat>
            <c:strRef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f>차트작업!$B$7:$B$9</c:f>
              <c:numCache>
                <c:formatCode>#,##0_ </c:formatCode>
                <c:ptCount val="3"/>
                <c:pt idx="0">
                  <c:v>34251</c:v>
                </c:pt>
                <c:pt idx="1">
                  <c:v>29425</c:v>
                </c:pt>
                <c:pt idx="2">
                  <c:v>31530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수입액</c:v>
                </c:pt>
              </c:strCache>
            </c:strRef>
          </c:tx>
          <c:dLbls>
            <c:dLbl>
              <c:idx val="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f>차트작업!$C$7:$C$9</c:f>
              <c:numCache>
                <c:formatCode>#,##0_ </c:formatCode>
                <c:ptCount val="3"/>
                <c:pt idx="0">
                  <c:v>36201</c:v>
                </c:pt>
                <c:pt idx="1">
                  <c:v>33529</c:v>
                </c:pt>
                <c:pt idx="2">
                  <c:v>26458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276864"/>
        <c:axId val="204278400"/>
      </c:lineChart>
      <c:catAx>
        <c:axId val="204276864"/>
        <c:scaling>
          <c:orientation val="minMax"/>
        </c:scaling>
        <c:delete val="0"/>
        <c:axPos val="b"/>
        <c:majorTickMark val="out"/>
        <c:minorTickMark val="none"/>
        <c:tickLblPos val="nextTo"/>
        <c:crossAx val="204278400"/>
        <c:crosses val="autoZero"/>
        <c:auto val="1"/>
        <c:lblAlgn val="ctr"/>
        <c:lblOffset val="100"/>
        <c:noMultiLvlLbl val="0"/>
      </c:catAx>
      <c:valAx>
        <c:axId val="204278400"/>
        <c:scaling>
          <c:orientation val="minMax"/>
          <c:max val="40000"/>
          <c:min val="20000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204276864"/>
        <c:crosses val="autoZero"/>
        <c:crossBetween val="between"/>
        <c:majorUnit val="5000"/>
      </c:valAx>
    </c:plotArea>
    <c:legend>
      <c:legendPos val="b"/>
      <c:layout/>
      <c:overlay val="0"/>
    </c:legend>
    <c:plotVisOnly val="1"/>
    <c:dispBlanksAs val="gap"/>
    <c:showDLblsOverMax val="0"/>
  </c:chart>
  <c:spPr>
    <a:effectLst>
      <a:innerShdw blurRad="114300">
        <a:prstClr val="black"/>
      </a:innerShdw>
    </a:effectLst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8</xdr:col>
      <xdr:colOff>0</xdr:colOff>
      <xdr:row>9</xdr:row>
      <xdr:rowOff>0</xdr:rowOff>
    </xdr:to>
    <xdr:sp macro="[0]!셀스타일" textlink="">
      <xdr:nvSpPr>
        <xdr:cNvPr id="2" name="모서리가 둥근 직사각형 1"/>
        <xdr:cNvSpPr/>
      </xdr:nvSpPr>
      <xdr:spPr>
        <a:xfrm>
          <a:off x="3857625" y="130492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10</xdr:col>
      <xdr:colOff>0</xdr:colOff>
      <xdr:row>16</xdr:row>
      <xdr:rowOff>0</xdr:rowOff>
    </xdr:to>
    <xdr:graphicFrame macro="">
      <xdr:nvGraphicFramePr>
        <xdr:cNvPr id="6" name="차트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김종일" refreshedDate="43117.475095717593" createdVersion="4" refreshedVersion="4" minRefreshableVersion="3" recordCount="20">
  <cacheSource type="worksheet">
    <worksheetSource ref="A3:F23" sheet="분석작업-1"/>
  </cacheSource>
  <cacheFields count="6">
    <cacheField name="부서명" numFmtId="0">
      <sharedItems count="4">
        <s v="영업부"/>
        <s v="생산부"/>
        <s v="기획부"/>
        <s v="경리부"/>
      </sharedItems>
    </cacheField>
    <cacheField name="성명" numFmtId="0">
      <sharedItems/>
    </cacheField>
    <cacheField name="직급" numFmtId="0">
      <sharedItems/>
    </cacheField>
    <cacheField name="기본급" numFmtId="41">
      <sharedItems containsSemiMixedTypes="0" containsString="0" containsNumber="1" containsInteger="1" minValue="2000000" maxValue="4000000"/>
    </cacheField>
    <cacheField name="야근수당" numFmtId="41">
      <sharedItems containsSemiMixedTypes="0" containsString="0" containsNumber="1" containsInteger="1" minValue="250000" maxValue="650000"/>
    </cacheField>
    <cacheField name="성과금" numFmtId="41">
      <sharedItems containsSemiMixedTypes="0" containsString="0" containsNumber="1" containsInteger="1" minValue="800000" maxValue="16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이소연"/>
    <s v="부장"/>
    <n v="4000000"/>
    <n v="350000"/>
    <n v="1600000"/>
  </r>
  <r>
    <x v="0"/>
    <s v="박성민"/>
    <s v="과장"/>
    <n v="3600000"/>
    <n v="600000"/>
    <n v="1440000"/>
  </r>
  <r>
    <x v="0"/>
    <s v="이상철"/>
    <s v="대리"/>
    <n v="2650000"/>
    <n v="250000"/>
    <n v="1060000"/>
  </r>
  <r>
    <x v="0"/>
    <s v="김주희"/>
    <s v="대리"/>
    <n v="2600000"/>
    <n v="450000"/>
    <n v="1040000"/>
  </r>
  <r>
    <x v="0"/>
    <s v="한예진"/>
    <s v="사원"/>
    <n v="2100000"/>
    <n v="500000"/>
    <n v="840000"/>
  </r>
  <r>
    <x v="1"/>
    <s v="최기안"/>
    <s v="부장"/>
    <n v="3950000"/>
    <n v="600000"/>
    <n v="1580000"/>
  </r>
  <r>
    <x v="1"/>
    <s v="이혜정"/>
    <s v="과장"/>
    <n v="3500000"/>
    <n v="650000"/>
    <n v="1400000"/>
  </r>
  <r>
    <x v="1"/>
    <s v="강성훈"/>
    <s v="대리"/>
    <n v="2800000"/>
    <n v="250000"/>
    <n v="1120000"/>
  </r>
  <r>
    <x v="1"/>
    <s v="박신애"/>
    <s v="사원"/>
    <n v="2150000"/>
    <n v="600000"/>
    <n v="860000"/>
  </r>
  <r>
    <x v="1"/>
    <s v="이석훈"/>
    <s v="사원"/>
    <n v="2200000"/>
    <n v="300000"/>
    <n v="880000"/>
  </r>
  <r>
    <x v="2"/>
    <s v="조권식"/>
    <s v="부장"/>
    <n v="3900000"/>
    <n v="350000"/>
    <n v="1560000"/>
  </r>
  <r>
    <x v="2"/>
    <s v="조이영"/>
    <s v="과장"/>
    <n v="3500000"/>
    <n v="400000"/>
    <n v="1400000"/>
  </r>
  <r>
    <x v="2"/>
    <s v="이상화"/>
    <s v="대리"/>
    <n v="2700000"/>
    <n v="380000"/>
    <n v="1080000"/>
  </r>
  <r>
    <x v="2"/>
    <s v="이세민"/>
    <s v="사원"/>
    <n v="2250000"/>
    <n v="550000"/>
    <n v="900000"/>
  </r>
  <r>
    <x v="2"/>
    <s v="장예원"/>
    <s v="사원"/>
    <n v="2100000"/>
    <n v="480000"/>
    <n v="840000"/>
  </r>
  <r>
    <x v="3"/>
    <s v="양우희"/>
    <s v="부장"/>
    <n v="3800000"/>
    <n v="320000"/>
    <n v="1520000"/>
  </r>
  <r>
    <x v="3"/>
    <s v="최두호"/>
    <s v="과장"/>
    <n v="3450000"/>
    <n v="550000"/>
    <n v="1380000"/>
  </r>
  <r>
    <x v="3"/>
    <s v="김주혁"/>
    <s v="대리"/>
    <n v="2800000"/>
    <n v="350000"/>
    <n v="1120000"/>
  </r>
  <r>
    <x v="3"/>
    <s v="이선경"/>
    <s v="대리"/>
    <n v="2750000"/>
    <n v="550000"/>
    <n v="1100000"/>
  </r>
  <r>
    <x v="3"/>
    <s v="김동근"/>
    <s v="사원"/>
    <n v="2000000"/>
    <n v="480000"/>
    <n v="8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3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H3:K8" firstHeaderRow="0" firstDataRow="1" firstDataCol="1"/>
  <pivotFields count="6">
    <pivotField axis="axisRow" showAll="0">
      <items count="5">
        <item x="3"/>
        <item x="2"/>
        <item x="1"/>
        <item x="0"/>
        <item t="default"/>
      </items>
    </pivotField>
    <pivotField showAll="0"/>
    <pivotField showAll="0"/>
    <pivotField dataField="1" numFmtId="41" showAll="0"/>
    <pivotField dataField="1" numFmtId="41" showAll="0"/>
    <pivotField dataField="1" numFmtId="4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평균 : 기본급" fld="3" subtotal="average" baseField="0" baseItem="0" numFmtId="176"/>
    <dataField name="평균 : 야근수당" fld="4" subtotal="average" baseField="0" baseItem="0" numFmtId="176"/>
    <dataField name="평균 : 성과금" fld="5" subtotal="average" baseField="0" baseItem="0" numFmtId="176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5" x14ac:dyDescent="0.3"/>
  <cols>
    <col min="1" max="2" width="9" style="1"/>
    <col min="3" max="3" width="11.625" style="1" bestFit="1" customWidth="1"/>
    <col min="4" max="4" width="21.375" style="1" bestFit="1" customWidth="1"/>
    <col min="5" max="5" width="9" style="1"/>
    <col min="6" max="6" width="16.5" style="1" bestFit="1" customWidth="1"/>
    <col min="7" max="16384" width="9" style="1"/>
  </cols>
  <sheetData>
    <row r="1" spans="1:6" x14ac:dyDescent="0.3">
      <c r="A1" s="1" t="s">
        <v>33</v>
      </c>
    </row>
    <row r="3" spans="1:6" x14ac:dyDescent="0.3">
      <c r="A3" s="1" t="s">
        <v>32</v>
      </c>
      <c r="B3" s="1" t="s">
        <v>31</v>
      </c>
      <c r="C3" s="1" t="s">
        <v>30</v>
      </c>
      <c r="D3" s="1" t="s">
        <v>29</v>
      </c>
      <c r="E3" s="1" t="s">
        <v>28</v>
      </c>
      <c r="F3" s="1" t="s">
        <v>27</v>
      </c>
    </row>
    <row r="4" spans="1:6" x14ac:dyDescent="0.3">
      <c r="A4" s="1" t="s">
        <v>26</v>
      </c>
      <c r="B4" s="1" t="s">
        <v>8</v>
      </c>
      <c r="C4" s="1" t="s">
        <v>21</v>
      </c>
      <c r="D4" s="1" t="s">
        <v>25</v>
      </c>
      <c r="E4" s="1">
        <v>102</v>
      </c>
      <c r="F4" s="1" t="s">
        <v>5</v>
      </c>
    </row>
    <row r="5" spans="1:6" x14ac:dyDescent="0.3">
      <c r="A5" s="1" t="s">
        <v>24</v>
      </c>
      <c r="B5" s="1" t="s">
        <v>12</v>
      </c>
      <c r="C5" s="1" t="s">
        <v>7</v>
      </c>
      <c r="D5" s="1" t="s">
        <v>23</v>
      </c>
      <c r="E5" s="1">
        <v>35</v>
      </c>
      <c r="F5" s="1" t="s">
        <v>0</v>
      </c>
    </row>
    <row r="6" spans="1:6" x14ac:dyDescent="0.3">
      <c r="A6" s="1" t="s">
        <v>22</v>
      </c>
      <c r="B6" s="1" t="s">
        <v>3</v>
      </c>
      <c r="C6" s="1" t="s">
        <v>21</v>
      </c>
      <c r="D6" s="1" t="s">
        <v>20</v>
      </c>
      <c r="E6" s="1">
        <v>64</v>
      </c>
      <c r="F6" s="1" t="s">
        <v>0</v>
      </c>
    </row>
    <row r="7" spans="1:6" x14ac:dyDescent="0.3">
      <c r="A7" s="1" t="s">
        <v>19</v>
      </c>
      <c r="B7" s="1" t="s">
        <v>3</v>
      </c>
      <c r="C7" s="1" t="s">
        <v>11</v>
      </c>
      <c r="D7" s="1" t="s">
        <v>18</v>
      </c>
      <c r="E7" s="1">
        <v>152</v>
      </c>
      <c r="F7" s="1" t="s">
        <v>5</v>
      </c>
    </row>
    <row r="8" spans="1:6" x14ac:dyDescent="0.3">
      <c r="A8" s="1" t="s">
        <v>17</v>
      </c>
      <c r="B8" s="1" t="s">
        <v>12</v>
      </c>
      <c r="C8" s="1" t="s">
        <v>11</v>
      </c>
      <c r="D8" s="1" t="s">
        <v>16</v>
      </c>
      <c r="E8" s="1">
        <v>102</v>
      </c>
      <c r="F8" s="1" t="s">
        <v>5</v>
      </c>
    </row>
    <row r="9" spans="1:6" x14ac:dyDescent="0.3">
      <c r="A9" s="1" t="s">
        <v>15</v>
      </c>
      <c r="B9" s="1" t="s">
        <v>8</v>
      </c>
      <c r="C9" s="1" t="s">
        <v>2</v>
      </c>
      <c r="D9" s="1" t="s">
        <v>14</v>
      </c>
      <c r="E9" s="1">
        <v>48</v>
      </c>
      <c r="F9" s="1" t="s">
        <v>0</v>
      </c>
    </row>
    <row r="10" spans="1:6" x14ac:dyDescent="0.3">
      <c r="A10" s="1" t="s">
        <v>13</v>
      </c>
      <c r="B10" s="1" t="s">
        <v>12</v>
      </c>
      <c r="C10" s="1" t="s">
        <v>11</v>
      </c>
      <c r="D10" s="1" t="s">
        <v>10</v>
      </c>
      <c r="E10" s="1">
        <v>68</v>
      </c>
      <c r="F10" s="1" t="s">
        <v>0</v>
      </c>
    </row>
    <row r="11" spans="1:6" x14ac:dyDescent="0.3">
      <c r="A11" s="1" t="s">
        <v>9</v>
      </c>
      <c r="B11" s="1" t="s">
        <v>8</v>
      </c>
      <c r="C11" s="1" t="s">
        <v>7</v>
      </c>
      <c r="D11" s="1" t="s">
        <v>6</v>
      </c>
      <c r="E11" s="1">
        <v>89</v>
      </c>
      <c r="F11" s="1" t="s">
        <v>5</v>
      </c>
    </row>
    <row r="12" spans="1:6" x14ac:dyDescent="0.3">
      <c r="A12" s="1" t="s">
        <v>4</v>
      </c>
      <c r="B12" s="1" t="s">
        <v>3</v>
      </c>
      <c r="C12" s="1" t="s">
        <v>2</v>
      </c>
      <c r="D12" s="1" t="s">
        <v>1</v>
      </c>
      <c r="E12" s="1">
        <v>56</v>
      </c>
      <c r="F12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1" max="1" width="11.875" customWidth="1"/>
    <col min="2" max="2" width="7.125" bestFit="1" customWidth="1"/>
    <col min="3" max="4" width="9" customWidth="1"/>
    <col min="5" max="5" width="11.625" customWidth="1"/>
    <col min="6" max="6" width="9" customWidth="1"/>
    <col min="7" max="7" width="12.375" bestFit="1" customWidth="1"/>
  </cols>
  <sheetData>
    <row r="1" spans="1:7" ht="25.5" x14ac:dyDescent="0.3">
      <c r="A1" s="22" t="s">
        <v>47</v>
      </c>
      <c r="B1" s="22"/>
      <c r="C1" s="22"/>
      <c r="D1" s="22"/>
      <c r="E1" s="22"/>
      <c r="F1" s="22"/>
      <c r="G1" s="22"/>
    </row>
    <row r="3" spans="1:7" x14ac:dyDescent="0.3">
      <c r="A3" s="2" t="s">
        <v>48</v>
      </c>
      <c r="B3" s="2" t="s">
        <v>49</v>
      </c>
      <c r="C3" s="2" t="s">
        <v>50</v>
      </c>
      <c r="D3" s="2" t="s">
        <v>133</v>
      </c>
      <c r="E3" s="2" t="s">
        <v>326</v>
      </c>
      <c r="F3" s="2" t="s">
        <v>51</v>
      </c>
      <c r="G3" s="2" t="s">
        <v>327</v>
      </c>
    </row>
    <row r="4" spans="1:7" x14ac:dyDescent="0.3">
      <c r="A4" s="4">
        <v>42823</v>
      </c>
      <c r="B4" s="2" t="s">
        <v>68</v>
      </c>
      <c r="C4" s="2" t="s">
        <v>73</v>
      </c>
      <c r="D4" s="2" t="s">
        <v>134</v>
      </c>
      <c r="E4" s="16">
        <v>1650</v>
      </c>
      <c r="F4" s="3">
        <v>2450</v>
      </c>
      <c r="G4" s="16">
        <v>4042500</v>
      </c>
    </row>
    <row r="5" spans="1:7" x14ac:dyDescent="0.3">
      <c r="A5" s="4">
        <v>42837</v>
      </c>
      <c r="B5" s="2" t="s">
        <v>67</v>
      </c>
      <c r="C5" s="2" t="s">
        <v>72</v>
      </c>
      <c r="D5" s="2" t="s">
        <v>136</v>
      </c>
      <c r="E5" s="16">
        <v>3550</v>
      </c>
      <c r="F5" s="3">
        <v>1800</v>
      </c>
      <c r="G5" s="16">
        <v>6390000</v>
      </c>
    </row>
    <row r="6" spans="1:7" x14ac:dyDescent="0.3">
      <c r="A6" s="4">
        <v>42856</v>
      </c>
      <c r="B6" s="2" t="s">
        <v>70</v>
      </c>
      <c r="C6" s="2" t="s">
        <v>75</v>
      </c>
      <c r="D6" s="2" t="s">
        <v>136</v>
      </c>
      <c r="E6" s="16">
        <v>2680</v>
      </c>
      <c r="F6" s="3">
        <v>3200</v>
      </c>
      <c r="G6" s="16">
        <v>8576000</v>
      </c>
    </row>
    <row r="7" spans="1:7" x14ac:dyDescent="0.3">
      <c r="A7" s="4">
        <v>42881</v>
      </c>
      <c r="B7" s="2" t="s">
        <v>64</v>
      </c>
      <c r="C7" s="2" t="s">
        <v>65</v>
      </c>
      <c r="D7" s="2" t="s">
        <v>135</v>
      </c>
      <c r="E7" s="16">
        <v>2000</v>
      </c>
      <c r="F7" s="3">
        <v>2300</v>
      </c>
      <c r="G7" s="16">
        <v>4600000</v>
      </c>
    </row>
    <row r="8" spans="1:7" x14ac:dyDescent="0.3">
      <c r="A8" s="4">
        <v>42885</v>
      </c>
      <c r="B8" s="2" t="s">
        <v>69</v>
      </c>
      <c r="C8" s="2" t="s">
        <v>74</v>
      </c>
      <c r="D8" s="2" t="s">
        <v>135</v>
      </c>
      <c r="E8" s="16">
        <v>2500</v>
      </c>
      <c r="F8" s="3">
        <v>2000</v>
      </c>
      <c r="G8" s="16">
        <v>5000000</v>
      </c>
    </row>
    <row r="9" spans="1:7" x14ac:dyDescent="0.3">
      <c r="A9" s="4">
        <v>42893</v>
      </c>
      <c r="B9" s="2" t="s">
        <v>62</v>
      </c>
      <c r="C9" s="2" t="s">
        <v>63</v>
      </c>
      <c r="D9" s="2" t="s">
        <v>134</v>
      </c>
      <c r="E9" s="16">
        <v>3000</v>
      </c>
      <c r="F9" s="3">
        <v>5000</v>
      </c>
      <c r="G9" s="16">
        <v>15000000</v>
      </c>
    </row>
    <row r="10" spans="1:7" x14ac:dyDescent="0.3">
      <c r="A10" s="4">
        <v>42913</v>
      </c>
      <c r="B10" s="2" t="s">
        <v>58</v>
      </c>
      <c r="C10" s="2" t="s">
        <v>59</v>
      </c>
      <c r="D10" s="2" t="s">
        <v>134</v>
      </c>
      <c r="E10" s="16">
        <v>2350</v>
      </c>
      <c r="F10" s="3">
        <v>300</v>
      </c>
      <c r="G10" s="16">
        <v>705000</v>
      </c>
    </row>
    <row r="11" spans="1:7" x14ac:dyDescent="0.3">
      <c r="A11" s="4">
        <v>42913</v>
      </c>
      <c r="B11" s="2" t="s">
        <v>60</v>
      </c>
      <c r="C11" s="2" t="s">
        <v>61</v>
      </c>
      <c r="D11" s="2" t="s">
        <v>135</v>
      </c>
      <c r="E11" s="16">
        <v>5000</v>
      </c>
      <c r="F11" s="3">
        <v>4500</v>
      </c>
      <c r="G11" s="16">
        <v>22500000</v>
      </c>
    </row>
    <row r="12" spans="1:7" x14ac:dyDescent="0.3">
      <c r="A12" s="4">
        <v>42931</v>
      </c>
      <c r="B12" s="2" t="s">
        <v>56</v>
      </c>
      <c r="C12" s="2" t="s">
        <v>57</v>
      </c>
      <c r="D12" s="2" t="s">
        <v>134</v>
      </c>
      <c r="E12" s="16">
        <v>3550</v>
      </c>
      <c r="F12" s="3">
        <v>4500</v>
      </c>
      <c r="G12" s="16">
        <v>15975000</v>
      </c>
    </row>
    <row r="13" spans="1:7" x14ac:dyDescent="0.3">
      <c r="A13" s="4">
        <v>42962</v>
      </c>
      <c r="B13" s="2" t="s">
        <v>54</v>
      </c>
      <c r="C13" s="2" t="s">
        <v>55</v>
      </c>
      <c r="D13" s="2" t="s">
        <v>135</v>
      </c>
      <c r="E13" s="16">
        <v>3400</v>
      </c>
      <c r="F13" s="3">
        <v>2300</v>
      </c>
      <c r="G13" s="16">
        <v>7820000</v>
      </c>
    </row>
    <row r="14" spans="1:7" x14ac:dyDescent="0.3">
      <c r="A14" s="4">
        <v>42983</v>
      </c>
      <c r="B14" s="2" t="s">
        <v>66</v>
      </c>
      <c r="C14" s="2" t="s">
        <v>71</v>
      </c>
      <c r="D14" s="2" t="s">
        <v>135</v>
      </c>
      <c r="E14" s="16">
        <v>2200</v>
      </c>
      <c r="F14" s="3">
        <v>1650</v>
      </c>
      <c r="G14" s="16">
        <v>3630000</v>
      </c>
    </row>
    <row r="15" spans="1:7" x14ac:dyDescent="0.3">
      <c r="A15" s="4">
        <v>42995</v>
      </c>
      <c r="B15" s="2" t="s">
        <v>52</v>
      </c>
      <c r="C15" s="2" t="s">
        <v>53</v>
      </c>
      <c r="D15" s="2" t="s">
        <v>135</v>
      </c>
      <c r="E15" s="16">
        <v>3000</v>
      </c>
      <c r="F15" s="3">
        <v>2300</v>
      </c>
      <c r="G15" s="16">
        <v>6900000</v>
      </c>
    </row>
  </sheetData>
  <sortState ref="A4:G15">
    <sortCondition ref="A4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 x14ac:dyDescent="0.3"/>
  <cols>
    <col min="1" max="1" width="11.125" bestFit="1" customWidth="1"/>
    <col min="2" max="2" width="17.25" bestFit="1" customWidth="1"/>
    <col min="3" max="3" width="9" bestFit="1" customWidth="1"/>
    <col min="5" max="5" width="9.125" bestFit="1" customWidth="1"/>
  </cols>
  <sheetData>
    <row r="1" spans="1:6" ht="20.25" x14ac:dyDescent="0.3">
      <c r="A1" s="23" t="s">
        <v>76</v>
      </c>
      <c r="B1" s="23"/>
      <c r="C1" s="23"/>
      <c r="D1" s="23"/>
      <c r="E1" s="23"/>
      <c r="F1" s="23"/>
    </row>
    <row r="3" spans="1:6" x14ac:dyDescent="0.3">
      <c r="A3" s="2" t="s">
        <v>80</v>
      </c>
      <c r="B3" s="2" t="s">
        <v>77</v>
      </c>
      <c r="C3" s="2" t="s">
        <v>126</v>
      </c>
      <c r="D3" s="2" t="s">
        <v>81</v>
      </c>
      <c r="E3" s="2" t="s">
        <v>78</v>
      </c>
      <c r="F3" s="2" t="s">
        <v>79</v>
      </c>
    </row>
    <row r="4" spans="1:6" x14ac:dyDescent="0.3">
      <c r="A4" s="4">
        <v>42916</v>
      </c>
      <c r="B4" s="2" t="s">
        <v>86</v>
      </c>
      <c r="C4" s="2" t="s">
        <v>102</v>
      </c>
      <c r="D4" s="2" t="s">
        <v>120</v>
      </c>
      <c r="E4" s="2" t="s">
        <v>113</v>
      </c>
      <c r="F4" s="2">
        <v>25</v>
      </c>
    </row>
    <row r="5" spans="1:6" x14ac:dyDescent="0.3">
      <c r="A5" s="4">
        <v>42916</v>
      </c>
      <c r="B5" s="2" t="s">
        <v>88</v>
      </c>
      <c r="C5" s="2" t="s">
        <v>98</v>
      </c>
      <c r="D5" s="2" t="s">
        <v>121</v>
      </c>
      <c r="E5" s="2" t="s">
        <v>114</v>
      </c>
      <c r="F5" s="2">
        <v>24</v>
      </c>
    </row>
    <row r="6" spans="1:6" x14ac:dyDescent="0.3">
      <c r="A6" s="4">
        <v>42916</v>
      </c>
      <c r="B6" s="2" t="s">
        <v>89</v>
      </c>
      <c r="C6" s="2" t="s">
        <v>101</v>
      </c>
      <c r="D6" s="2" t="s">
        <v>122</v>
      </c>
      <c r="E6" s="2" t="s">
        <v>108</v>
      </c>
      <c r="F6" s="2">
        <v>27</v>
      </c>
    </row>
    <row r="7" spans="1:6" x14ac:dyDescent="0.3">
      <c r="A7" s="4">
        <v>42916</v>
      </c>
      <c r="B7" s="2" t="s">
        <v>90</v>
      </c>
      <c r="C7" s="2" t="s">
        <v>95</v>
      </c>
      <c r="D7" s="2" t="s">
        <v>123</v>
      </c>
      <c r="E7" s="2" t="s">
        <v>107</v>
      </c>
      <c r="F7" s="2">
        <v>26</v>
      </c>
    </row>
    <row r="8" spans="1:6" x14ac:dyDescent="0.3">
      <c r="A8" s="4">
        <v>42916</v>
      </c>
      <c r="B8" s="2" t="s">
        <v>91</v>
      </c>
      <c r="C8" s="2" t="s">
        <v>103</v>
      </c>
      <c r="D8" s="2" t="s">
        <v>124</v>
      </c>
      <c r="E8" s="2" t="s">
        <v>109</v>
      </c>
      <c r="F8" s="2">
        <v>28</v>
      </c>
    </row>
    <row r="9" spans="1:6" x14ac:dyDescent="0.3">
      <c r="A9" s="4">
        <v>42916</v>
      </c>
      <c r="B9" s="2" t="s">
        <v>92</v>
      </c>
      <c r="C9" s="2" t="s">
        <v>96</v>
      </c>
      <c r="D9" s="2" t="s">
        <v>125</v>
      </c>
      <c r="E9" s="2" t="s">
        <v>104</v>
      </c>
      <c r="F9" s="2">
        <v>25</v>
      </c>
    </row>
    <row r="10" spans="1:6" x14ac:dyDescent="0.3">
      <c r="A10" s="4">
        <v>42923</v>
      </c>
      <c r="B10" s="2" t="s">
        <v>82</v>
      </c>
      <c r="C10" s="2" t="s">
        <v>93</v>
      </c>
      <c r="D10" s="2" t="s">
        <v>115</v>
      </c>
      <c r="E10" s="2" t="s">
        <v>105</v>
      </c>
      <c r="F10" s="2">
        <v>25</v>
      </c>
    </row>
    <row r="11" spans="1:6" x14ac:dyDescent="0.3">
      <c r="A11" s="4">
        <v>42923</v>
      </c>
      <c r="B11" s="2" t="s">
        <v>83</v>
      </c>
      <c r="C11" s="2" t="s">
        <v>99</v>
      </c>
      <c r="D11" s="2" t="s">
        <v>116</v>
      </c>
      <c r="E11" s="2" t="s">
        <v>110</v>
      </c>
      <c r="F11" s="2">
        <v>26</v>
      </c>
    </row>
    <row r="12" spans="1:6" x14ac:dyDescent="0.3">
      <c r="A12" s="4">
        <v>42923</v>
      </c>
      <c r="B12" s="2" t="s">
        <v>87</v>
      </c>
      <c r="C12" s="2" t="s">
        <v>97</v>
      </c>
      <c r="D12" s="2" t="s">
        <v>117</v>
      </c>
      <c r="E12" s="2" t="s">
        <v>111</v>
      </c>
      <c r="F12" s="2">
        <v>24</v>
      </c>
    </row>
    <row r="13" spans="1:6" x14ac:dyDescent="0.3">
      <c r="A13" s="4">
        <v>42923</v>
      </c>
      <c r="B13" s="2" t="s">
        <v>85</v>
      </c>
      <c r="C13" s="2" t="s">
        <v>100</v>
      </c>
      <c r="D13" s="2" t="s">
        <v>118</v>
      </c>
      <c r="E13" s="2" t="s">
        <v>106</v>
      </c>
      <c r="F13" s="2">
        <v>28</v>
      </c>
    </row>
    <row r="14" spans="1:6" x14ac:dyDescent="0.3">
      <c r="A14" s="4">
        <v>42923</v>
      </c>
      <c r="B14" s="2" t="s">
        <v>84</v>
      </c>
      <c r="C14" s="2" t="s">
        <v>94</v>
      </c>
      <c r="D14" s="2" t="s">
        <v>119</v>
      </c>
      <c r="E14" s="2" t="s">
        <v>112</v>
      </c>
      <c r="F14" s="2">
        <v>26</v>
      </c>
    </row>
  </sheetData>
  <mergeCells count="1">
    <mergeCell ref="A1:F1"/>
  </mergeCells>
  <phoneticPr fontId="1" type="noConversion"/>
  <conditionalFormatting sqref="A4:F14">
    <cfRule type="expression" dxfId="0" priority="1">
      <formula>LEFT($C4,1)="P"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6.5" x14ac:dyDescent="0.3"/>
  <cols>
    <col min="4" max="4" width="9" customWidth="1"/>
    <col min="5" max="5" width="16.125" bestFit="1" customWidth="1"/>
    <col min="6" max="6" width="5.625" customWidth="1"/>
    <col min="8" max="8" width="9.375" bestFit="1" customWidth="1"/>
  </cols>
  <sheetData>
    <row r="1" spans="1:10" x14ac:dyDescent="0.3">
      <c r="A1" s="5" t="s">
        <v>137</v>
      </c>
      <c r="B1" s="6" t="s">
        <v>138</v>
      </c>
      <c r="G1" s="5" t="s">
        <v>161</v>
      </c>
      <c r="H1" s="6" t="s">
        <v>162</v>
      </c>
    </row>
    <row r="2" spans="1:10" x14ac:dyDescent="0.3">
      <c r="A2" s="2" t="s">
        <v>38</v>
      </c>
      <c r="B2" s="2" t="s">
        <v>139</v>
      </c>
      <c r="C2" s="2" t="s">
        <v>140</v>
      </c>
      <c r="D2" s="2" t="s">
        <v>36</v>
      </c>
      <c r="E2" s="7" t="s">
        <v>328</v>
      </c>
      <c r="G2" s="2" t="s">
        <v>175</v>
      </c>
      <c r="H2" s="2" t="s">
        <v>174</v>
      </c>
      <c r="I2" s="2" t="s">
        <v>163</v>
      </c>
      <c r="J2" s="2" t="s">
        <v>176</v>
      </c>
    </row>
    <row r="3" spans="1:10" x14ac:dyDescent="0.3">
      <c r="A3" s="2">
        <v>1</v>
      </c>
      <c r="B3" s="2">
        <v>45</v>
      </c>
      <c r="C3" s="2" t="s">
        <v>144</v>
      </c>
      <c r="D3" s="2" t="s">
        <v>141</v>
      </c>
      <c r="E3" s="2" t="str">
        <f>PROPER(D3)&amp;"("&amp;UPPER(C3)&amp;")"</f>
        <v>Kimkh(EAGLES)</v>
      </c>
      <c r="G3" s="2" t="s">
        <v>177</v>
      </c>
      <c r="H3" s="9">
        <v>245500</v>
      </c>
      <c r="I3" s="2" t="s">
        <v>165</v>
      </c>
      <c r="J3" s="2" t="s">
        <v>188</v>
      </c>
    </row>
    <row r="4" spans="1:10" x14ac:dyDescent="0.3">
      <c r="A4" s="2">
        <v>2</v>
      </c>
      <c r="B4" s="2">
        <v>43</v>
      </c>
      <c r="C4" s="2" t="s">
        <v>145</v>
      </c>
      <c r="D4" s="2" t="s">
        <v>142</v>
      </c>
      <c r="E4" s="2" t="str">
        <f t="shared" ref="E4:E12" si="0">PROPER(D4)&amp;"("&amp;UPPER(C4)&amp;")"</f>
        <v>Leesy(HEROES)</v>
      </c>
      <c r="G4" s="2" t="s">
        <v>178</v>
      </c>
      <c r="H4" s="9">
        <v>465000</v>
      </c>
      <c r="I4" s="2" t="s">
        <v>170</v>
      </c>
      <c r="J4" s="2" t="s">
        <v>188</v>
      </c>
    </row>
    <row r="5" spans="1:10" x14ac:dyDescent="0.3">
      <c r="A5" s="2">
        <v>3</v>
      </c>
      <c r="B5" s="2">
        <v>40</v>
      </c>
      <c r="C5" s="2" t="s">
        <v>146</v>
      </c>
      <c r="D5" s="2" t="s">
        <v>143</v>
      </c>
      <c r="E5" s="2" t="str">
        <f t="shared" si="0"/>
        <v>Parkjm(LIONS)</v>
      </c>
      <c r="G5" s="2" t="s">
        <v>179</v>
      </c>
      <c r="H5" s="9">
        <v>635200</v>
      </c>
      <c r="I5" s="2" t="s">
        <v>171</v>
      </c>
      <c r="J5" s="2" t="s">
        <v>186</v>
      </c>
    </row>
    <row r="6" spans="1:10" x14ac:dyDescent="0.3">
      <c r="A6" s="2">
        <v>4</v>
      </c>
      <c r="B6" s="2">
        <v>39</v>
      </c>
      <c r="C6" s="2" t="s">
        <v>147</v>
      </c>
      <c r="D6" s="2" t="s">
        <v>154</v>
      </c>
      <c r="E6" s="2" t="str">
        <f t="shared" si="0"/>
        <v>Kimjk(BEARS)</v>
      </c>
      <c r="G6" s="2" t="s">
        <v>180</v>
      </c>
      <c r="H6" s="9">
        <v>300000</v>
      </c>
      <c r="I6" s="2" t="s">
        <v>166</v>
      </c>
      <c r="J6" s="2" t="s">
        <v>188</v>
      </c>
    </row>
    <row r="7" spans="1:10" x14ac:dyDescent="0.3">
      <c r="A7" s="2">
        <v>5</v>
      </c>
      <c r="B7" s="2">
        <v>34</v>
      </c>
      <c r="C7" s="2" t="s">
        <v>148</v>
      </c>
      <c r="D7" s="2" t="s">
        <v>155</v>
      </c>
      <c r="E7" s="2" t="str">
        <f t="shared" si="0"/>
        <v>Yoonbw(KTWIZ)</v>
      </c>
      <c r="G7" s="2" t="s">
        <v>181</v>
      </c>
      <c r="H7" s="9">
        <v>590000</v>
      </c>
      <c r="I7" s="2" t="s">
        <v>172</v>
      </c>
      <c r="J7" s="2" t="s">
        <v>187</v>
      </c>
    </row>
    <row r="8" spans="1:10" x14ac:dyDescent="0.3">
      <c r="A8" s="2">
        <v>6</v>
      </c>
      <c r="B8" s="2">
        <v>32</v>
      </c>
      <c r="C8" s="2" t="s">
        <v>149</v>
      </c>
      <c r="D8" s="2" t="s">
        <v>156</v>
      </c>
      <c r="E8" s="2" t="str">
        <f t="shared" si="0"/>
        <v>Ohsh(TIGERS)</v>
      </c>
      <c r="G8" s="2" t="s">
        <v>182</v>
      </c>
      <c r="H8" s="9">
        <v>541200</v>
      </c>
      <c r="I8" s="2" t="s">
        <v>167</v>
      </c>
      <c r="J8" s="2" t="s">
        <v>187</v>
      </c>
    </row>
    <row r="9" spans="1:10" x14ac:dyDescent="0.3">
      <c r="A9" s="2">
        <v>7</v>
      </c>
      <c r="B9" s="2">
        <v>30</v>
      </c>
      <c r="C9" s="2" t="s">
        <v>150</v>
      </c>
      <c r="D9" s="2" t="s">
        <v>157</v>
      </c>
      <c r="E9" s="2" t="str">
        <f t="shared" si="0"/>
        <v>Songhm(TWINS)</v>
      </c>
      <c r="G9" s="2" t="s">
        <v>183</v>
      </c>
      <c r="H9" s="9">
        <v>684000</v>
      </c>
      <c r="I9" s="2" t="s">
        <v>169</v>
      </c>
      <c r="J9" s="2" t="s">
        <v>186</v>
      </c>
    </row>
    <row r="10" spans="1:10" x14ac:dyDescent="0.3">
      <c r="A10" s="2">
        <v>8</v>
      </c>
      <c r="B10" s="2">
        <v>29</v>
      </c>
      <c r="C10" s="2" t="s">
        <v>151</v>
      </c>
      <c r="D10" s="2" t="s">
        <v>158</v>
      </c>
      <c r="E10" s="2" t="str">
        <f t="shared" si="0"/>
        <v>Jangjb(DINOS)</v>
      </c>
      <c r="G10" s="2" t="s">
        <v>184</v>
      </c>
      <c r="H10" s="9">
        <v>258000</v>
      </c>
      <c r="I10" s="2" t="s">
        <v>164</v>
      </c>
      <c r="J10" s="2" t="s">
        <v>188</v>
      </c>
    </row>
    <row r="11" spans="1:10" x14ac:dyDescent="0.3">
      <c r="A11" s="2">
        <v>9</v>
      </c>
      <c r="B11" s="2">
        <v>27</v>
      </c>
      <c r="C11" s="2" t="s">
        <v>152</v>
      </c>
      <c r="D11" s="2" t="s">
        <v>159</v>
      </c>
      <c r="E11" s="2" t="str">
        <f t="shared" si="0"/>
        <v>Haneh(GIANTS)</v>
      </c>
      <c r="G11" s="2" t="s">
        <v>185</v>
      </c>
      <c r="H11" s="9">
        <v>150000</v>
      </c>
      <c r="I11" s="2" t="s">
        <v>168</v>
      </c>
      <c r="J11" s="2" t="s">
        <v>188</v>
      </c>
    </row>
    <row r="12" spans="1:10" x14ac:dyDescent="0.3">
      <c r="A12" s="2">
        <v>10</v>
      </c>
      <c r="B12" s="2">
        <v>26</v>
      </c>
      <c r="C12" s="2" t="s">
        <v>153</v>
      </c>
      <c r="D12" s="2" t="s">
        <v>160</v>
      </c>
      <c r="E12" s="2" t="str">
        <f t="shared" si="0"/>
        <v>Jinch(WYVERNS)</v>
      </c>
      <c r="G12" s="2" t="s">
        <v>201</v>
      </c>
      <c r="H12" s="9">
        <v>445000</v>
      </c>
      <c r="I12" s="2" t="s">
        <v>204</v>
      </c>
      <c r="J12" s="2" t="s">
        <v>188</v>
      </c>
    </row>
    <row r="13" spans="1:10" x14ac:dyDescent="0.3">
      <c r="G13" s="2" t="s">
        <v>202</v>
      </c>
      <c r="H13" s="9">
        <v>546000</v>
      </c>
      <c r="I13" s="2" t="s">
        <v>205</v>
      </c>
      <c r="J13" s="2" t="s">
        <v>207</v>
      </c>
    </row>
    <row r="14" spans="1:10" x14ac:dyDescent="0.3">
      <c r="A14" s="5" t="s">
        <v>189</v>
      </c>
      <c r="B14" s="6" t="s">
        <v>194</v>
      </c>
      <c r="G14" s="2" t="s">
        <v>203</v>
      </c>
      <c r="H14" s="9">
        <v>200000</v>
      </c>
      <c r="I14" s="2" t="s">
        <v>206</v>
      </c>
      <c r="J14" s="2" t="s">
        <v>188</v>
      </c>
    </row>
    <row r="15" spans="1:10" x14ac:dyDescent="0.3">
      <c r="A15" s="2" t="s">
        <v>190</v>
      </c>
      <c r="B15" s="2" t="s">
        <v>191</v>
      </c>
      <c r="C15" s="2" t="s">
        <v>192</v>
      </c>
      <c r="D15" s="2" t="s">
        <v>193</v>
      </c>
      <c r="E15" s="7" t="s">
        <v>37</v>
      </c>
      <c r="G15" s="24" t="s">
        <v>173</v>
      </c>
      <c r="H15" s="25"/>
      <c r="I15" s="26"/>
      <c r="J15" s="2" t="str">
        <f>VLOOKUP(LARGE(H3:H14,2),H3:I14,2,FALSE)</f>
        <v>김문호</v>
      </c>
    </row>
    <row r="16" spans="1:10" x14ac:dyDescent="0.3">
      <c r="A16" s="2">
        <v>170101</v>
      </c>
      <c r="B16" s="2">
        <v>95</v>
      </c>
      <c r="C16" s="2">
        <v>86</v>
      </c>
      <c r="D16" s="2">
        <v>181</v>
      </c>
      <c r="E16" s="2" t="str">
        <f>IF(RANK(D16,$D$16:$D$25)=1,"대상",IF(RANK(D16,$D$16:$D$25)=2,"금상",""))</f>
        <v>금상</v>
      </c>
    </row>
    <row r="17" spans="1:10" x14ac:dyDescent="0.3">
      <c r="A17" s="2">
        <v>170102</v>
      </c>
      <c r="B17" s="2">
        <v>64</v>
      </c>
      <c r="C17" s="2">
        <v>75</v>
      </c>
      <c r="D17" s="2">
        <v>139</v>
      </c>
      <c r="E17" s="2" t="str">
        <f t="shared" ref="E17:E25" si="1">IF(RANK(D17,$D$16:$D$25)=1,"대상",IF(RANK(D17,$D$16:$D$25)=2,"금상",""))</f>
        <v/>
      </c>
      <c r="G17" s="5" t="s">
        <v>208</v>
      </c>
      <c r="H17" s="6" t="s">
        <v>229</v>
      </c>
    </row>
    <row r="18" spans="1:10" x14ac:dyDescent="0.3">
      <c r="A18" s="2">
        <v>170103</v>
      </c>
      <c r="B18" s="2">
        <v>85</v>
      </c>
      <c r="C18" s="2">
        <v>98</v>
      </c>
      <c r="D18" s="2">
        <v>183</v>
      </c>
      <c r="E18" s="2" t="str">
        <f t="shared" si="1"/>
        <v>대상</v>
      </c>
      <c r="G18" s="2" t="s">
        <v>35</v>
      </c>
      <c r="H18" s="2" t="s">
        <v>227</v>
      </c>
      <c r="I18" s="2" t="s">
        <v>226</v>
      </c>
      <c r="J18" s="2" t="s">
        <v>228</v>
      </c>
    </row>
    <row r="19" spans="1:10" x14ac:dyDescent="0.3">
      <c r="A19" s="2">
        <v>170104</v>
      </c>
      <c r="B19" s="2">
        <v>69</v>
      </c>
      <c r="C19" s="2">
        <v>74</v>
      </c>
      <c r="D19" s="2">
        <v>143</v>
      </c>
      <c r="E19" s="2" t="str">
        <f t="shared" si="1"/>
        <v/>
      </c>
      <c r="G19" s="12" t="s">
        <v>236</v>
      </c>
      <c r="H19" s="12" t="s">
        <v>224</v>
      </c>
      <c r="I19" s="12" t="s">
        <v>230</v>
      </c>
      <c r="J19" s="12">
        <v>2015</v>
      </c>
    </row>
    <row r="20" spans="1:10" x14ac:dyDescent="0.3">
      <c r="A20" s="2">
        <v>170105</v>
      </c>
      <c r="B20" s="2">
        <v>88</v>
      </c>
      <c r="C20" s="2">
        <v>86</v>
      </c>
      <c r="D20" s="2">
        <v>174</v>
      </c>
      <c r="E20" s="2" t="str">
        <f t="shared" si="1"/>
        <v/>
      </c>
      <c r="G20" s="12" t="s">
        <v>244</v>
      </c>
      <c r="H20" s="12" t="s">
        <v>225</v>
      </c>
      <c r="I20" s="12" t="s">
        <v>231</v>
      </c>
      <c r="J20" s="12">
        <v>2012</v>
      </c>
    </row>
    <row r="21" spans="1:10" x14ac:dyDescent="0.3">
      <c r="A21" s="2">
        <v>170106</v>
      </c>
      <c r="B21" s="2">
        <v>95</v>
      </c>
      <c r="C21" s="2">
        <v>58</v>
      </c>
      <c r="D21" s="2">
        <v>153</v>
      </c>
      <c r="E21" s="2" t="str">
        <f t="shared" si="1"/>
        <v/>
      </c>
      <c r="G21" s="12" t="s">
        <v>245</v>
      </c>
      <c r="H21" s="12" t="s">
        <v>225</v>
      </c>
      <c r="I21" s="12" t="s">
        <v>232</v>
      </c>
      <c r="J21" s="12">
        <v>2013</v>
      </c>
    </row>
    <row r="22" spans="1:10" x14ac:dyDescent="0.3">
      <c r="A22" s="2">
        <v>170107</v>
      </c>
      <c r="B22" s="2">
        <v>84</v>
      </c>
      <c r="C22" s="2">
        <v>94</v>
      </c>
      <c r="D22" s="2">
        <v>178</v>
      </c>
      <c r="E22" s="2" t="str">
        <f t="shared" si="1"/>
        <v/>
      </c>
      <c r="G22" s="12" t="s">
        <v>237</v>
      </c>
      <c r="H22" s="12" t="s">
        <v>224</v>
      </c>
      <c r="I22" s="12" t="s">
        <v>231</v>
      </c>
      <c r="J22" s="12">
        <v>2012</v>
      </c>
    </row>
    <row r="23" spans="1:10" x14ac:dyDescent="0.3">
      <c r="A23" s="2">
        <v>170108</v>
      </c>
      <c r="B23" s="2">
        <v>76</v>
      </c>
      <c r="C23" s="2">
        <v>86</v>
      </c>
      <c r="D23" s="2">
        <v>162</v>
      </c>
      <c r="E23" s="2" t="str">
        <f t="shared" si="1"/>
        <v/>
      </c>
      <c r="G23" s="12" t="s">
        <v>238</v>
      </c>
      <c r="H23" s="12" t="s">
        <v>224</v>
      </c>
      <c r="I23" s="12" t="s">
        <v>233</v>
      </c>
      <c r="J23" s="12">
        <v>2013</v>
      </c>
    </row>
    <row r="24" spans="1:10" x14ac:dyDescent="0.3">
      <c r="A24" s="2">
        <v>170109</v>
      </c>
      <c r="B24" s="2">
        <v>95</v>
      </c>
      <c r="C24" s="2">
        <v>75</v>
      </c>
      <c r="D24" s="2">
        <v>170</v>
      </c>
      <c r="E24" s="2" t="str">
        <f t="shared" si="1"/>
        <v/>
      </c>
      <c r="G24" s="12" t="s">
        <v>246</v>
      </c>
      <c r="H24" s="12" t="s">
        <v>225</v>
      </c>
      <c r="I24" s="12" t="s">
        <v>230</v>
      </c>
      <c r="J24" s="12">
        <v>2012</v>
      </c>
    </row>
    <row r="25" spans="1:10" x14ac:dyDescent="0.3">
      <c r="A25" s="2">
        <v>170110</v>
      </c>
      <c r="B25" s="2">
        <v>68</v>
      </c>
      <c r="C25" s="2">
        <v>59</v>
      </c>
      <c r="D25" s="2">
        <v>127</v>
      </c>
      <c r="E25" s="2" t="str">
        <f t="shared" si="1"/>
        <v/>
      </c>
      <c r="G25" s="12" t="s">
        <v>247</v>
      </c>
      <c r="H25" s="12" t="s">
        <v>225</v>
      </c>
      <c r="I25" s="12" t="s">
        <v>234</v>
      </c>
      <c r="J25" s="12">
        <v>2015</v>
      </c>
    </row>
    <row r="26" spans="1:10" x14ac:dyDescent="0.3">
      <c r="G26" s="12" t="s">
        <v>239</v>
      </c>
      <c r="H26" s="12" t="s">
        <v>224</v>
      </c>
      <c r="I26" s="12" t="s">
        <v>232</v>
      </c>
      <c r="J26" s="12">
        <v>2012</v>
      </c>
    </row>
    <row r="27" spans="1:10" x14ac:dyDescent="0.3">
      <c r="A27" s="8" t="s">
        <v>130</v>
      </c>
      <c r="B27" s="6" t="s">
        <v>128</v>
      </c>
      <c r="G27" s="12" t="s">
        <v>240</v>
      </c>
      <c r="H27" s="12" t="s">
        <v>225</v>
      </c>
      <c r="I27" s="12" t="s">
        <v>231</v>
      </c>
      <c r="J27" s="12">
        <v>2014</v>
      </c>
    </row>
    <row r="28" spans="1:10" x14ac:dyDescent="0.3">
      <c r="A28" s="2" t="s">
        <v>195</v>
      </c>
      <c r="B28" s="2" t="s">
        <v>34</v>
      </c>
      <c r="C28" s="2" t="s">
        <v>209</v>
      </c>
      <c r="D28" s="2" t="s">
        <v>210</v>
      </c>
      <c r="E28" s="2" t="s">
        <v>196</v>
      </c>
      <c r="G28" s="12" t="s">
        <v>241</v>
      </c>
      <c r="H28" s="12" t="s">
        <v>225</v>
      </c>
      <c r="I28" s="12" t="s">
        <v>230</v>
      </c>
      <c r="J28" s="12">
        <v>2015</v>
      </c>
    </row>
    <row r="29" spans="1:10" x14ac:dyDescent="0.3">
      <c r="A29" s="2" t="s">
        <v>197</v>
      </c>
      <c r="B29" s="2" t="s">
        <v>216</v>
      </c>
      <c r="C29" s="9" t="s">
        <v>224</v>
      </c>
      <c r="D29" s="9" t="s">
        <v>212</v>
      </c>
      <c r="E29" s="9">
        <v>52400000</v>
      </c>
      <c r="G29" s="12" t="s">
        <v>242</v>
      </c>
      <c r="H29" s="12" t="s">
        <v>225</v>
      </c>
      <c r="I29" s="12" t="s">
        <v>234</v>
      </c>
      <c r="J29" s="12">
        <v>2014</v>
      </c>
    </row>
    <row r="30" spans="1:10" x14ac:dyDescent="0.3">
      <c r="A30" s="2" t="s">
        <v>198</v>
      </c>
      <c r="B30" s="2" t="s">
        <v>221</v>
      </c>
      <c r="C30" s="9" t="s">
        <v>225</v>
      </c>
      <c r="D30" s="9" t="s">
        <v>213</v>
      </c>
      <c r="E30" s="9">
        <v>33000000</v>
      </c>
      <c r="G30" s="12" t="s">
        <v>243</v>
      </c>
      <c r="H30" s="12" t="s">
        <v>225</v>
      </c>
      <c r="I30" s="12" t="s">
        <v>233</v>
      </c>
      <c r="J30" s="12">
        <v>2012</v>
      </c>
    </row>
    <row r="31" spans="1:10" x14ac:dyDescent="0.3">
      <c r="A31" s="2" t="s">
        <v>199</v>
      </c>
      <c r="B31" s="2" t="s">
        <v>217</v>
      </c>
      <c r="C31" s="9" t="s">
        <v>224</v>
      </c>
      <c r="D31" s="9" t="s">
        <v>211</v>
      </c>
      <c r="E31" s="9">
        <v>56500000</v>
      </c>
      <c r="G31" s="12" t="s">
        <v>235</v>
      </c>
      <c r="H31" s="12" t="s">
        <v>224</v>
      </c>
      <c r="I31" s="12" t="s">
        <v>231</v>
      </c>
      <c r="J31" s="12">
        <v>2015</v>
      </c>
    </row>
    <row r="32" spans="1:10" x14ac:dyDescent="0.3">
      <c r="A32" s="2" t="s">
        <v>198</v>
      </c>
      <c r="B32" s="2" t="s">
        <v>218</v>
      </c>
      <c r="C32" s="9" t="s">
        <v>224</v>
      </c>
      <c r="D32" s="9" t="s">
        <v>214</v>
      </c>
      <c r="E32" s="9">
        <v>42000000</v>
      </c>
      <c r="G32" s="24" t="s">
        <v>329</v>
      </c>
      <c r="H32" s="25"/>
      <c r="I32" s="26"/>
      <c r="J32" s="2">
        <f>DCOUNTA(G18:J31,4,I18:I19)</f>
        <v>3</v>
      </c>
    </row>
    <row r="33" spans="1:5" x14ac:dyDescent="0.3">
      <c r="A33" s="2" t="s">
        <v>199</v>
      </c>
      <c r="B33" s="2" t="s">
        <v>222</v>
      </c>
      <c r="C33" s="9" t="s">
        <v>225</v>
      </c>
      <c r="D33" s="9" t="s">
        <v>213</v>
      </c>
      <c r="E33" s="9">
        <v>55000000</v>
      </c>
    </row>
    <row r="34" spans="1:5" x14ac:dyDescent="0.3">
      <c r="A34" s="2" t="s">
        <v>197</v>
      </c>
      <c r="B34" s="2" t="s">
        <v>223</v>
      </c>
      <c r="C34" s="9" t="s">
        <v>225</v>
      </c>
      <c r="D34" s="9" t="s">
        <v>214</v>
      </c>
      <c r="E34" s="9">
        <v>24000000</v>
      </c>
    </row>
    <row r="35" spans="1:5" x14ac:dyDescent="0.3">
      <c r="A35" s="2" t="s">
        <v>198</v>
      </c>
      <c r="B35" s="2" t="s">
        <v>219</v>
      </c>
      <c r="C35" s="9" t="s">
        <v>224</v>
      </c>
      <c r="D35" s="9" t="s">
        <v>211</v>
      </c>
      <c r="E35" s="9">
        <v>49000000</v>
      </c>
    </row>
    <row r="36" spans="1:5" x14ac:dyDescent="0.3">
      <c r="A36" s="2" t="s">
        <v>199</v>
      </c>
      <c r="B36" s="2" t="s">
        <v>215</v>
      </c>
      <c r="C36" s="9" t="s">
        <v>224</v>
      </c>
      <c r="D36" s="9" t="s">
        <v>214</v>
      </c>
      <c r="E36" s="9">
        <v>16500000</v>
      </c>
    </row>
    <row r="37" spans="1:5" x14ac:dyDescent="0.3">
      <c r="A37" s="2" t="s">
        <v>197</v>
      </c>
      <c r="B37" s="2" t="s">
        <v>220</v>
      </c>
      <c r="C37" s="9" t="s">
        <v>225</v>
      </c>
      <c r="D37" s="9" t="s">
        <v>211</v>
      </c>
      <c r="E37" s="9">
        <v>35800000</v>
      </c>
    </row>
    <row r="38" spans="1:5" x14ac:dyDescent="0.3">
      <c r="A38" s="27" t="s">
        <v>200</v>
      </c>
      <c r="B38" s="27"/>
      <c r="C38" s="27"/>
      <c r="D38" s="27"/>
      <c r="E38" s="11">
        <f>AVERAGEIF(A29:A37,"마포",E29:E37)</f>
        <v>37400000</v>
      </c>
    </row>
  </sheetData>
  <mergeCells count="3">
    <mergeCell ref="G15:I15"/>
    <mergeCell ref="A38:D38"/>
    <mergeCell ref="G32:I3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sqref="A1:F1"/>
    </sheetView>
  </sheetViews>
  <sheetFormatPr defaultRowHeight="16.5" x14ac:dyDescent="0.3"/>
  <cols>
    <col min="1" max="1" width="11" bestFit="1" customWidth="1"/>
    <col min="2" max="4" width="10.875" bestFit="1" customWidth="1"/>
    <col min="5" max="5" width="9.375" bestFit="1" customWidth="1"/>
    <col min="6" max="6" width="10.875" bestFit="1" customWidth="1"/>
    <col min="8" max="8" width="11.875" bestFit="1" customWidth="1"/>
    <col min="9" max="9" width="13.125" bestFit="1" customWidth="1"/>
    <col min="10" max="10" width="15.25" bestFit="1" customWidth="1"/>
    <col min="11" max="11" width="13.125" bestFit="1" customWidth="1"/>
  </cols>
  <sheetData>
    <row r="1" spans="1:11" ht="20.25" x14ac:dyDescent="0.3">
      <c r="A1" s="23" t="s">
        <v>262</v>
      </c>
      <c r="B1" s="23"/>
      <c r="C1" s="23"/>
      <c r="D1" s="23"/>
      <c r="E1" s="23"/>
      <c r="F1" s="23"/>
    </row>
    <row r="3" spans="1:11" x14ac:dyDescent="0.3">
      <c r="A3" s="2" t="s">
        <v>263</v>
      </c>
      <c r="B3" s="2" t="s">
        <v>264</v>
      </c>
      <c r="C3" s="2" t="s">
        <v>265</v>
      </c>
      <c r="D3" s="2" t="s">
        <v>266</v>
      </c>
      <c r="E3" s="2" t="s">
        <v>268</v>
      </c>
      <c r="F3" s="2" t="s">
        <v>267</v>
      </c>
      <c r="H3" s="17" t="s">
        <v>330</v>
      </c>
      <c r="I3" t="s">
        <v>336</v>
      </c>
      <c r="J3" t="s">
        <v>337</v>
      </c>
      <c r="K3" t="s">
        <v>338</v>
      </c>
    </row>
    <row r="4" spans="1:11" x14ac:dyDescent="0.3">
      <c r="A4" s="2" t="s">
        <v>269</v>
      </c>
      <c r="B4" s="2" t="s">
        <v>278</v>
      </c>
      <c r="C4" s="2" t="s">
        <v>273</v>
      </c>
      <c r="D4" s="3">
        <v>4000000</v>
      </c>
      <c r="E4" s="3">
        <v>350000</v>
      </c>
      <c r="F4" s="3">
        <v>1600000</v>
      </c>
      <c r="H4" s="18" t="s">
        <v>333</v>
      </c>
      <c r="I4" s="19">
        <v>2960000</v>
      </c>
      <c r="J4" s="19">
        <v>450000</v>
      </c>
      <c r="K4" s="19">
        <v>1184000</v>
      </c>
    </row>
    <row r="5" spans="1:11" x14ac:dyDescent="0.3">
      <c r="A5" s="2" t="s">
        <v>269</v>
      </c>
      <c r="B5" s="2" t="s">
        <v>286</v>
      </c>
      <c r="C5" s="2" t="s">
        <v>274</v>
      </c>
      <c r="D5" s="3">
        <v>3600000</v>
      </c>
      <c r="E5" s="3">
        <v>600000</v>
      </c>
      <c r="F5" s="3">
        <v>1440000</v>
      </c>
      <c r="H5" s="18" t="s">
        <v>331</v>
      </c>
      <c r="I5" s="19">
        <v>2890000</v>
      </c>
      <c r="J5" s="19">
        <v>432000</v>
      </c>
      <c r="K5" s="19">
        <v>1156000</v>
      </c>
    </row>
    <row r="6" spans="1:11" x14ac:dyDescent="0.3">
      <c r="A6" s="2" t="s">
        <v>269</v>
      </c>
      <c r="B6" s="2" t="s">
        <v>287</v>
      </c>
      <c r="C6" s="2" t="s">
        <v>275</v>
      </c>
      <c r="D6" s="3">
        <v>2650000</v>
      </c>
      <c r="E6" s="3">
        <v>250000</v>
      </c>
      <c r="F6" s="3">
        <v>1060000</v>
      </c>
      <c r="H6" s="18" t="s">
        <v>332</v>
      </c>
      <c r="I6" s="19">
        <v>2920000</v>
      </c>
      <c r="J6" s="19">
        <v>480000</v>
      </c>
      <c r="K6" s="19">
        <v>1168000</v>
      </c>
    </row>
    <row r="7" spans="1:11" x14ac:dyDescent="0.3">
      <c r="A7" s="2" t="s">
        <v>269</v>
      </c>
      <c r="B7" s="2" t="s">
        <v>296</v>
      </c>
      <c r="C7" s="2" t="s">
        <v>275</v>
      </c>
      <c r="D7" s="3">
        <v>2600000</v>
      </c>
      <c r="E7" s="3">
        <v>450000</v>
      </c>
      <c r="F7" s="3">
        <v>1040000</v>
      </c>
      <c r="H7" s="18" t="s">
        <v>334</v>
      </c>
      <c r="I7" s="19">
        <v>2990000</v>
      </c>
      <c r="J7" s="19">
        <v>430000</v>
      </c>
      <c r="K7" s="19">
        <v>1196000</v>
      </c>
    </row>
    <row r="8" spans="1:11" x14ac:dyDescent="0.3">
      <c r="A8" s="2" t="s">
        <v>269</v>
      </c>
      <c r="B8" s="2" t="s">
        <v>279</v>
      </c>
      <c r="C8" s="2" t="s">
        <v>276</v>
      </c>
      <c r="D8" s="3">
        <v>2100000</v>
      </c>
      <c r="E8" s="3">
        <v>500000</v>
      </c>
      <c r="F8" s="3">
        <v>840000</v>
      </c>
      <c r="H8" s="18" t="s">
        <v>335</v>
      </c>
      <c r="I8" s="19">
        <v>2940000</v>
      </c>
      <c r="J8" s="19">
        <v>448000</v>
      </c>
      <c r="K8" s="19">
        <v>1176000</v>
      </c>
    </row>
    <row r="9" spans="1:11" x14ac:dyDescent="0.3">
      <c r="A9" s="2" t="s">
        <v>270</v>
      </c>
      <c r="B9" s="2" t="s">
        <v>288</v>
      </c>
      <c r="C9" s="2" t="s">
        <v>273</v>
      </c>
      <c r="D9" s="3">
        <v>3950000</v>
      </c>
      <c r="E9" s="3">
        <v>600000</v>
      </c>
      <c r="F9" s="3">
        <v>1580000</v>
      </c>
    </row>
    <row r="10" spans="1:11" x14ac:dyDescent="0.3">
      <c r="A10" s="2" t="s">
        <v>270</v>
      </c>
      <c r="B10" s="2" t="s">
        <v>280</v>
      </c>
      <c r="C10" s="2" t="s">
        <v>274</v>
      </c>
      <c r="D10" s="3">
        <v>3500000</v>
      </c>
      <c r="E10" s="3">
        <v>650000</v>
      </c>
      <c r="F10" s="3">
        <v>1400000</v>
      </c>
    </row>
    <row r="11" spans="1:11" x14ac:dyDescent="0.3">
      <c r="A11" s="2" t="s">
        <v>270</v>
      </c>
      <c r="B11" s="2" t="s">
        <v>289</v>
      </c>
      <c r="C11" s="2" t="s">
        <v>275</v>
      </c>
      <c r="D11" s="3">
        <v>2800000</v>
      </c>
      <c r="E11" s="3">
        <v>250000</v>
      </c>
      <c r="F11" s="3">
        <v>1120000</v>
      </c>
    </row>
    <row r="12" spans="1:11" x14ac:dyDescent="0.3">
      <c r="A12" s="2" t="s">
        <v>270</v>
      </c>
      <c r="B12" s="2" t="s">
        <v>281</v>
      </c>
      <c r="C12" s="2" t="s">
        <v>276</v>
      </c>
      <c r="D12" s="3">
        <v>2150000</v>
      </c>
      <c r="E12" s="3">
        <v>600000</v>
      </c>
      <c r="F12" s="3">
        <v>860000</v>
      </c>
    </row>
    <row r="13" spans="1:11" x14ac:dyDescent="0.3">
      <c r="A13" s="2" t="s">
        <v>270</v>
      </c>
      <c r="B13" s="2" t="s">
        <v>290</v>
      </c>
      <c r="C13" s="2" t="s">
        <v>276</v>
      </c>
      <c r="D13" s="3">
        <v>2200000</v>
      </c>
      <c r="E13" s="3">
        <v>300000</v>
      </c>
      <c r="F13" s="3">
        <v>880000</v>
      </c>
    </row>
    <row r="14" spans="1:11" x14ac:dyDescent="0.3">
      <c r="A14" s="2" t="s">
        <v>271</v>
      </c>
      <c r="B14" s="2" t="s">
        <v>291</v>
      </c>
      <c r="C14" s="2" t="s">
        <v>273</v>
      </c>
      <c r="D14" s="3">
        <v>3900000</v>
      </c>
      <c r="E14" s="3">
        <v>350000</v>
      </c>
      <c r="F14" s="3">
        <v>1560000</v>
      </c>
    </row>
    <row r="15" spans="1:11" x14ac:dyDescent="0.3">
      <c r="A15" s="2" t="s">
        <v>271</v>
      </c>
      <c r="B15" s="2" t="s">
        <v>282</v>
      </c>
      <c r="C15" s="2" t="s">
        <v>274</v>
      </c>
      <c r="D15" s="3">
        <v>3500000</v>
      </c>
      <c r="E15" s="3">
        <v>400000</v>
      </c>
      <c r="F15" s="3">
        <v>1400000</v>
      </c>
    </row>
    <row r="16" spans="1:11" x14ac:dyDescent="0.3">
      <c r="A16" s="2" t="s">
        <v>271</v>
      </c>
      <c r="B16" s="2" t="s">
        <v>283</v>
      </c>
      <c r="C16" s="2" t="s">
        <v>275</v>
      </c>
      <c r="D16" s="3">
        <v>2700000</v>
      </c>
      <c r="E16" s="3">
        <v>380000</v>
      </c>
      <c r="F16" s="3">
        <v>1080000</v>
      </c>
    </row>
    <row r="17" spans="1:6" x14ac:dyDescent="0.3">
      <c r="A17" s="2" t="s">
        <v>271</v>
      </c>
      <c r="B17" s="2" t="s">
        <v>292</v>
      </c>
      <c r="C17" s="2" t="s">
        <v>276</v>
      </c>
      <c r="D17" s="3">
        <v>2250000</v>
      </c>
      <c r="E17" s="3">
        <v>550000</v>
      </c>
      <c r="F17" s="3">
        <v>900000</v>
      </c>
    </row>
    <row r="18" spans="1:6" x14ac:dyDescent="0.3">
      <c r="A18" s="2" t="s">
        <v>271</v>
      </c>
      <c r="B18" s="2" t="s">
        <v>284</v>
      </c>
      <c r="C18" s="2" t="s">
        <v>276</v>
      </c>
      <c r="D18" s="3">
        <v>2100000</v>
      </c>
      <c r="E18" s="3">
        <v>480000</v>
      </c>
      <c r="F18" s="3">
        <v>840000</v>
      </c>
    </row>
    <row r="19" spans="1:6" x14ac:dyDescent="0.3">
      <c r="A19" s="2" t="s">
        <v>272</v>
      </c>
      <c r="B19" s="2" t="s">
        <v>285</v>
      </c>
      <c r="C19" s="2" t="s">
        <v>273</v>
      </c>
      <c r="D19" s="3">
        <v>3800000</v>
      </c>
      <c r="E19" s="3">
        <v>320000</v>
      </c>
      <c r="F19" s="3">
        <v>1520000</v>
      </c>
    </row>
    <row r="20" spans="1:6" x14ac:dyDescent="0.3">
      <c r="A20" s="2" t="s">
        <v>272</v>
      </c>
      <c r="B20" s="2" t="s">
        <v>293</v>
      </c>
      <c r="C20" s="2" t="s">
        <v>274</v>
      </c>
      <c r="D20" s="3">
        <v>3450000</v>
      </c>
      <c r="E20" s="3">
        <v>550000</v>
      </c>
      <c r="F20" s="3">
        <v>1380000</v>
      </c>
    </row>
    <row r="21" spans="1:6" x14ac:dyDescent="0.3">
      <c r="A21" s="2" t="s">
        <v>272</v>
      </c>
      <c r="B21" s="2" t="s">
        <v>294</v>
      </c>
      <c r="C21" s="2" t="s">
        <v>275</v>
      </c>
      <c r="D21" s="3">
        <v>2800000</v>
      </c>
      <c r="E21" s="3">
        <v>350000</v>
      </c>
      <c r="F21" s="3">
        <v>1120000</v>
      </c>
    </row>
    <row r="22" spans="1:6" x14ac:dyDescent="0.3">
      <c r="A22" s="2" t="s">
        <v>272</v>
      </c>
      <c r="B22" s="2" t="s">
        <v>277</v>
      </c>
      <c r="C22" s="2" t="s">
        <v>275</v>
      </c>
      <c r="D22" s="3">
        <v>2750000</v>
      </c>
      <c r="E22" s="3">
        <v>550000</v>
      </c>
      <c r="F22" s="3">
        <v>1100000</v>
      </c>
    </row>
    <row r="23" spans="1:6" x14ac:dyDescent="0.3">
      <c r="A23" s="2" t="s">
        <v>272</v>
      </c>
      <c r="B23" s="2" t="s">
        <v>295</v>
      </c>
      <c r="C23" s="2" t="s">
        <v>276</v>
      </c>
      <c r="D23" s="3">
        <v>2000000</v>
      </c>
      <c r="E23" s="3">
        <v>480000</v>
      </c>
      <c r="F23" s="3">
        <v>800000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/>
  </sheetViews>
  <sheetFormatPr defaultRowHeight="16.5" x14ac:dyDescent="0.3"/>
  <cols>
    <col min="1" max="4" width="11" customWidth="1"/>
    <col min="6" max="9" width="11" customWidth="1"/>
  </cols>
  <sheetData>
    <row r="1" spans="1:9" x14ac:dyDescent="0.3">
      <c r="A1" s="8" t="s">
        <v>131</v>
      </c>
      <c r="B1" s="28" t="s">
        <v>249</v>
      </c>
      <c r="C1" s="28"/>
      <c r="D1" s="28"/>
    </row>
    <row r="2" spans="1:9" x14ac:dyDescent="0.3">
      <c r="A2" s="2" t="s">
        <v>255</v>
      </c>
      <c r="B2" s="2" t="s">
        <v>39</v>
      </c>
      <c r="C2" s="2" t="s">
        <v>40</v>
      </c>
      <c r="D2" s="2" t="s">
        <v>248</v>
      </c>
    </row>
    <row r="3" spans="1:9" x14ac:dyDescent="0.3">
      <c r="A3" s="2" t="s">
        <v>253</v>
      </c>
      <c r="B3" s="3">
        <v>200</v>
      </c>
      <c r="C3" s="3">
        <v>186</v>
      </c>
      <c r="D3" s="3">
        <v>14</v>
      </c>
    </row>
    <row r="4" spans="1:9" x14ac:dyDescent="0.3">
      <c r="A4" s="2" t="s">
        <v>256</v>
      </c>
      <c r="B4" s="3">
        <v>150</v>
      </c>
      <c r="C4" s="3">
        <v>120</v>
      </c>
      <c r="D4" s="3">
        <v>30</v>
      </c>
    </row>
    <row r="5" spans="1:9" x14ac:dyDescent="0.3">
      <c r="A5" s="2" t="s">
        <v>257</v>
      </c>
      <c r="B5" s="3">
        <v>300</v>
      </c>
      <c r="C5" s="3">
        <v>255</v>
      </c>
      <c r="D5" s="3">
        <v>45</v>
      </c>
    </row>
    <row r="6" spans="1:9" x14ac:dyDescent="0.3">
      <c r="A6" s="2" t="s">
        <v>254</v>
      </c>
      <c r="B6" s="3">
        <v>100</v>
      </c>
      <c r="C6" s="3">
        <v>67</v>
      </c>
      <c r="D6" s="3">
        <v>33</v>
      </c>
    </row>
    <row r="7" spans="1:9" x14ac:dyDescent="0.3">
      <c r="A7" s="2" t="s">
        <v>258</v>
      </c>
      <c r="B7" s="3">
        <v>250</v>
      </c>
      <c r="C7" s="3">
        <v>241</v>
      </c>
      <c r="D7" s="3">
        <v>9</v>
      </c>
    </row>
    <row r="8" spans="1:9" x14ac:dyDescent="0.3">
      <c r="A8" s="2" t="s">
        <v>259</v>
      </c>
      <c r="B8" s="3">
        <v>150</v>
      </c>
      <c r="C8" s="3">
        <v>111</v>
      </c>
      <c r="D8" s="3">
        <v>39</v>
      </c>
    </row>
    <row r="9" spans="1:9" x14ac:dyDescent="0.3">
      <c r="A9" s="2" t="s">
        <v>260</v>
      </c>
      <c r="B9" s="3">
        <v>100</v>
      </c>
      <c r="C9" s="3">
        <v>68</v>
      </c>
      <c r="D9" s="3">
        <v>32</v>
      </c>
    </row>
    <row r="10" spans="1:9" x14ac:dyDescent="0.3">
      <c r="A10" s="2" t="s">
        <v>261</v>
      </c>
      <c r="B10" s="3">
        <v>300</v>
      </c>
      <c r="C10" s="3">
        <v>275</v>
      </c>
      <c r="D10" s="3">
        <v>25</v>
      </c>
    </row>
    <row r="12" spans="1:9" x14ac:dyDescent="0.3">
      <c r="A12" s="5" t="s">
        <v>132</v>
      </c>
      <c r="B12" s="28" t="s">
        <v>250</v>
      </c>
      <c r="C12" s="28"/>
      <c r="D12" s="28"/>
      <c r="F12" s="5" t="s">
        <v>129</v>
      </c>
      <c r="G12" s="28" t="s">
        <v>251</v>
      </c>
      <c r="H12" s="28"/>
      <c r="I12" s="28"/>
    </row>
    <row r="13" spans="1:9" x14ac:dyDescent="0.3">
      <c r="A13" s="2" t="s">
        <v>255</v>
      </c>
      <c r="B13" s="2" t="s">
        <v>39</v>
      </c>
      <c r="C13" s="2" t="s">
        <v>40</v>
      </c>
      <c r="D13" s="2" t="s">
        <v>248</v>
      </c>
      <c r="F13" s="2" t="s">
        <v>255</v>
      </c>
      <c r="G13" s="2" t="s">
        <v>39</v>
      </c>
      <c r="H13" s="2" t="s">
        <v>40</v>
      </c>
      <c r="I13" s="2" t="s">
        <v>248</v>
      </c>
    </row>
    <row r="14" spans="1:9" x14ac:dyDescent="0.3">
      <c r="A14" s="2" t="s">
        <v>253</v>
      </c>
      <c r="B14" s="3">
        <v>250</v>
      </c>
      <c r="C14" s="3">
        <v>241</v>
      </c>
      <c r="D14" s="3">
        <v>9</v>
      </c>
      <c r="F14" s="2" t="s">
        <v>253</v>
      </c>
      <c r="G14" s="20">
        <v>750</v>
      </c>
      <c r="H14" s="20">
        <v>668</v>
      </c>
      <c r="I14" s="20">
        <v>82</v>
      </c>
    </row>
    <row r="15" spans="1:9" x14ac:dyDescent="0.3">
      <c r="A15" s="2" t="s">
        <v>256</v>
      </c>
      <c r="B15" s="3">
        <v>140</v>
      </c>
      <c r="C15" s="3">
        <v>120</v>
      </c>
      <c r="D15" s="3">
        <v>20</v>
      </c>
      <c r="F15" s="2" t="s">
        <v>256</v>
      </c>
      <c r="G15" s="20">
        <v>440</v>
      </c>
      <c r="H15" s="20">
        <v>375</v>
      </c>
      <c r="I15" s="20">
        <v>65</v>
      </c>
    </row>
    <row r="16" spans="1:9" x14ac:dyDescent="0.3">
      <c r="A16" s="2" t="s">
        <v>257</v>
      </c>
      <c r="B16" s="3">
        <v>350</v>
      </c>
      <c r="C16" s="3">
        <v>304</v>
      </c>
      <c r="D16" s="3">
        <v>46</v>
      </c>
      <c r="F16" s="2" t="s">
        <v>257</v>
      </c>
      <c r="G16" s="20">
        <v>1000</v>
      </c>
      <c r="H16" s="20">
        <v>860</v>
      </c>
      <c r="I16" s="20">
        <v>140</v>
      </c>
    </row>
    <row r="17" spans="1:9" x14ac:dyDescent="0.3">
      <c r="A17" s="2" t="s">
        <v>254</v>
      </c>
      <c r="B17" s="3">
        <v>100</v>
      </c>
      <c r="C17" s="3">
        <v>65</v>
      </c>
      <c r="D17" s="3">
        <v>35</v>
      </c>
      <c r="F17" s="2" t="s">
        <v>254</v>
      </c>
      <c r="G17" s="20">
        <v>280</v>
      </c>
      <c r="H17" s="20">
        <v>187</v>
      </c>
      <c r="I17" s="20">
        <v>93</v>
      </c>
    </row>
    <row r="18" spans="1:9" x14ac:dyDescent="0.3">
      <c r="A18" s="2" t="s">
        <v>258</v>
      </c>
      <c r="B18" s="3">
        <v>300</v>
      </c>
      <c r="C18" s="3">
        <v>236</v>
      </c>
      <c r="D18" s="3">
        <v>64</v>
      </c>
      <c r="F18" s="2" t="s">
        <v>258</v>
      </c>
      <c r="G18" s="20">
        <v>800</v>
      </c>
      <c r="H18" s="20">
        <v>681</v>
      </c>
      <c r="I18" s="20">
        <v>119</v>
      </c>
    </row>
    <row r="19" spans="1:9" x14ac:dyDescent="0.3">
      <c r="A19" s="2" t="s">
        <v>259</v>
      </c>
      <c r="B19" s="3">
        <v>180</v>
      </c>
      <c r="C19" s="3">
        <v>128</v>
      </c>
      <c r="D19" s="3">
        <v>52</v>
      </c>
      <c r="F19" s="2" t="s">
        <v>259</v>
      </c>
      <c r="G19" s="20">
        <v>480</v>
      </c>
      <c r="H19" s="20">
        <v>363</v>
      </c>
      <c r="I19" s="20">
        <v>117</v>
      </c>
    </row>
    <row r="20" spans="1:9" x14ac:dyDescent="0.3">
      <c r="A20" s="2" t="s">
        <v>260</v>
      </c>
      <c r="B20" s="3">
        <v>120</v>
      </c>
      <c r="C20" s="3">
        <v>101</v>
      </c>
      <c r="D20" s="3">
        <v>19</v>
      </c>
      <c r="F20" s="2" t="s">
        <v>260</v>
      </c>
      <c r="G20" s="20">
        <v>370</v>
      </c>
      <c r="H20" s="20">
        <v>278</v>
      </c>
      <c r="I20" s="20">
        <v>92</v>
      </c>
    </row>
    <row r="21" spans="1:9" x14ac:dyDescent="0.3">
      <c r="A21" s="2" t="s">
        <v>261</v>
      </c>
      <c r="B21" s="3">
        <v>360</v>
      </c>
      <c r="C21" s="3">
        <v>315</v>
      </c>
      <c r="D21" s="3">
        <v>45</v>
      </c>
      <c r="F21" s="2" t="s">
        <v>261</v>
      </c>
      <c r="G21" s="20">
        <v>1010</v>
      </c>
      <c r="H21" s="20">
        <v>907</v>
      </c>
      <c r="I21" s="20">
        <v>103</v>
      </c>
    </row>
    <row r="23" spans="1:9" x14ac:dyDescent="0.3">
      <c r="A23" s="5" t="s">
        <v>127</v>
      </c>
      <c r="B23" s="28" t="s">
        <v>252</v>
      </c>
      <c r="C23" s="28"/>
      <c r="D23" s="28"/>
    </row>
    <row r="24" spans="1:9" x14ac:dyDescent="0.3">
      <c r="A24" s="2" t="s">
        <v>255</v>
      </c>
      <c r="B24" s="2" t="s">
        <v>39</v>
      </c>
      <c r="C24" s="2" t="s">
        <v>40</v>
      </c>
      <c r="D24" s="2" t="s">
        <v>248</v>
      </c>
    </row>
    <row r="25" spans="1:9" x14ac:dyDescent="0.3">
      <c r="A25" s="2" t="s">
        <v>253</v>
      </c>
      <c r="B25" s="3">
        <v>300</v>
      </c>
      <c r="C25" s="3">
        <v>241</v>
      </c>
      <c r="D25" s="3">
        <v>59</v>
      </c>
    </row>
    <row r="26" spans="1:9" x14ac:dyDescent="0.3">
      <c r="A26" s="2" t="s">
        <v>256</v>
      </c>
      <c r="B26" s="3">
        <v>150</v>
      </c>
      <c r="C26" s="3">
        <v>135</v>
      </c>
      <c r="D26" s="3">
        <v>15</v>
      </c>
    </row>
    <row r="27" spans="1:9" x14ac:dyDescent="0.3">
      <c r="A27" s="2" t="s">
        <v>257</v>
      </c>
      <c r="B27" s="3">
        <v>350</v>
      </c>
      <c r="C27" s="3">
        <v>301</v>
      </c>
      <c r="D27" s="3">
        <v>49</v>
      </c>
    </row>
    <row r="28" spans="1:9" x14ac:dyDescent="0.3">
      <c r="A28" s="2" t="s">
        <v>254</v>
      </c>
      <c r="B28" s="3">
        <v>80</v>
      </c>
      <c r="C28" s="3">
        <v>55</v>
      </c>
      <c r="D28" s="3">
        <v>25</v>
      </c>
    </row>
    <row r="29" spans="1:9" x14ac:dyDescent="0.3">
      <c r="A29" s="2" t="s">
        <v>258</v>
      </c>
      <c r="B29" s="3">
        <v>250</v>
      </c>
      <c r="C29" s="3">
        <v>204</v>
      </c>
      <c r="D29" s="3">
        <v>46</v>
      </c>
    </row>
    <row r="30" spans="1:9" x14ac:dyDescent="0.3">
      <c r="A30" s="2" t="s">
        <v>259</v>
      </c>
      <c r="B30" s="3">
        <v>150</v>
      </c>
      <c r="C30" s="3">
        <v>124</v>
      </c>
      <c r="D30" s="3">
        <v>26</v>
      </c>
    </row>
    <row r="31" spans="1:9" x14ac:dyDescent="0.3">
      <c r="A31" s="2" t="s">
        <v>260</v>
      </c>
      <c r="B31" s="3">
        <v>150</v>
      </c>
      <c r="C31" s="3">
        <v>109</v>
      </c>
      <c r="D31" s="3">
        <v>41</v>
      </c>
    </row>
    <row r="32" spans="1:9" x14ac:dyDescent="0.3">
      <c r="A32" s="2" t="s">
        <v>261</v>
      </c>
      <c r="B32" s="13">
        <v>350</v>
      </c>
      <c r="C32" s="3">
        <v>317</v>
      </c>
      <c r="D32" s="3">
        <v>33</v>
      </c>
    </row>
  </sheetData>
  <dataConsolidate topLabels="1">
    <dataRefs count="3">
      <dataRef ref="A2:D10" sheet="분석작업-2"/>
      <dataRef ref="A13:D21" sheet="분석작업-2"/>
      <dataRef ref="A24:D32" sheet="분석작업-2"/>
    </dataRefs>
  </dataConsolidate>
  <mergeCells count="4">
    <mergeCell ref="G12:I12"/>
    <mergeCell ref="B23:D23"/>
    <mergeCell ref="B12:D12"/>
    <mergeCell ref="B1:D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sqref="A1:E1"/>
    </sheetView>
  </sheetViews>
  <sheetFormatPr defaultRowHeight="16.5" x14ac:dyDescent="0.3"/>
  <cols>
    <col min="6" max="6" width="5.625" customWidth="1"/>
  </cols>
  <sheetData>
    <row r="1" spans="1:5" ht="20.25" x14ac:dyDescent="0.3">
      <c r="A1" s="23" t="s">
        <v>314</v>
      </c>
      <c r="B1" s="23"/>
      <c r="C1" s="23"/>
      <c r="D1" s="23"/>
      <c r="E1" s="23"/>
    </row>
    <row r="2" spans="1:5" x14ac:dyDescent="0.3">
      <c r="A2" s="5"/>
      <c r="B2" s="6"/>
    </row>
    <row r="3" spans="1:5" x14ac:dyDescent="0.3">
      <c r="A3" s="21" t="s">
        <v>297</v>
      </c>
      <c r="B3" s="21" t="s">
        <v>298</v>
      </c>
      <c r="C3" s="21" t="s">
        <v>299</v>
      </c>
      <c r="D3" s="21" t="s">
        <v>300</v>
      </c>
      <c r="E3" s="21" t="s">
        <v>301</v>
      </c>
    </row>
    <row r="4" spans="1:5" x14ac:dyDescent="0.3">
      <c r="A4" s="2" t="s">
        <v>302</v>
      </c>
      <c r="B4" s="2" t="s">
        <v>303</v>
      </c>
      <c r="C4" s="2">
        <v>93</v>
      </c>
      <c r="D4" s="2">
        <v>88</v>
      </c>
      <c r="E4" s="2">
        <f>SUM(C4:D4)</f>
        <v>181</v>
      </c>
    </row>
    <row r="5" spans="1:5" x14ac:dyDescent="0.3">
      <c r="A5" s="2" t="s">
        <v>304</v>
      </c>
      <c r="B5" s="2" t="s">
        <v>305</v>
      </c>
      <c r="C5" s="2">
        <v>48</v>
      </c>
      <c r="D5" s="2">
        <v>56</v>
      </c>
      <c r="E5" s="2">
        <f t="shared" ref="E5:E13" si="0">SUM(C5:D5)</f>
        <v>104</v>
      </c>
    </row>
    <row r="6" spans="1:5" x14ac:dyDescent="0.3">
      <c r="A6" s="2" t="s">
        <v>306</v>
      </c>
      <c r="B6" s="2" t="s">
        <v>305</v>
      </c>
      <c r="C6" s="2">
        <v>95</v>
      </c>
      <c r="D6" s="2">
        <v>94</v>
      </c>
      <c r="E6" s="2">
        <f t="shared" si="0"/>
        <v>189</v>
      </c>
    </row>
    <row r="7" spans="1:5" x14ac:dyDescent="0.3">
      <c r="A7" s="2" t="s">
        <v>307</v>
      </c>
      <c r="B7" s="2" t="s">
        <v>303</v>
      </c>
      <c r="C7" s="2">
        <v>68</v>
      </c>
      <c r="D7" s="2">
        <v>80</v>
      </c>
      <c r="E7" s="2">
        <f t="shared" si="0"/>
        <v>148</v>
      </c>
    </row>
    <row r="8" spans="1:5" x14ac:dyDescent="0.3">
      <c r="A8" s="2" t="s">
        <v>308</v>
      </c>
      <c r="B8" s="2" t="s">
        <v>305</v>
      </c>
      <c r="C8" s="2">
        <v>58</v>
      </c>
      <c r="D8" s="2">
        <v>68</v>
      </c>
      <c r="E8" s="2">
        <f t="shared" si="0"/>
        <v>126</v>
      </c>
    </row>
    <row r="9" spans="1:5" x14ac:dyDescent="0.3">
      <c r="A9" s="2" t="s">
        <v>309</v>
      </c>
      <c r="B9" s="2" t="s">
        <v>303</v>
      </c>
      <c r="C9" s="2">
        <v>99</v>
      </c>
      <c r="D9" s="2">
        <v>84</v>
      </c>
      <c r="E9" s="2">
        <f t="shared" si="0"/>
        <v>183</v>
      </c>
    </row>
    <row r="10" spans="1:5" x14ac:dyDescent="0.3">
      <c r="A10" s="2" t="s">
        <v>310</v>
      </c>
      <c r="B10" s="2" t="s">
        <v>303</v>
      </c>
      <c r="C10" s="2">
        <v>94</v>
      </c>
      <c r="D10" s="2">
        <v>91</v>
      </c>
      <c r="E10" s="2">
        <f t="shared" si="0"/>
        <v>185</v>
      </c>
    </row>
    <row r="11" spans="1:5" x14ac:dyDescent="0.3">
      <c r="A11" s="2" t="s">
        <v>311</v>
      </c>
      <c r="B11" s="2" t="s">
        <v>303</v>
      </c>
      <c r="C11" s="2">
        <v>62</v>
      </c>
      <c r="D11" s="2">
        <v>80</v>
      </c>
      <c r="E11" s="2">
        <f t="shared" si="0"/>
        <v>142</v>
      </c>
    </row>
    <row r="12" spans="1:5" x14ac:dyDescent="0.3">
      <c r="A12" s="2" t="s">
        <v>312</v>
      </c>
      <c r="B12" s="2" t="s">
        <v>305</v>
      </c>
      <c r="C12" s="2">
        <v>54</v>
      </c>
      <c r="D12" s="2">
        <v>72</v>
      </c>
      <c r="E12" s="2">
        <f t="shared" si="0"/>
        <v>126</v>
      </c>
    </row>
    <row r="13" spans="1:5" x14ac:dyDescent="0.3">
      <c r="A13" s="2" t="s">
        <v>313</v>
      </c>
      <c r="B13" s="2" t="s">
        <v>305</v>
      </c>
      <c r="C13" s="2">
        <v>75</v>
      </c>
      <c r="D13" s="2">
        <v>86</v>
      </c>
      <c r="E13" s="2">
        <f t="shared" si="0"/>
        <v>161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총점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sqref="A1:C1"/>
    </sheetView>
  </sheetViews>
  <sheetFormatPr defaultRowHeight="16.5" x14ac:dyDescent="0.3"/>
  <sheetData>
    <row r="1" spans="1:3" ht="20.25" x14ac:dyDescent="0.3">
      <c r="A1" s="23" t="s">
        <v>317</v>
      </c>
      <c r="B1" s="23"/>
      <c r="C1" s="23"/>
    </row>
    <row r="3" spans="1:3" x14ac:dyDescent="0.3">
      <c r="A3" s="2" t="s">
        <v>315</v>
      </c>
      <c r="B3" s="2" t="s">
        <v>46</v>
      </c>
      <c r="C3" s="2" t="s">
        <v>316</v>
      </c>
    </row>
    <row r="4" spans="1:3" x14ac:dyDescent="0.3">
      <c r="A4" s="2" t="s">
        <v>318</v>
      </c>
      <c r="B4" s="10">
        <v>35354</v>
      </c>
      <c r="C4" s="10">
        <v>29536</v>
      </c>
    </row>
    <row r="5" spans="1:3" x14ac:dyDescent="0.3">
      <c r="A5" s="2" t="s">
        <v>41</v>
      </c>
      <c r="B5" s="10">
        <v>31250</v>
      </c>
      <c r="C5" s="10">
        <v>28125</v>
      </c>
    </row>
    <row r="6" spans="1:3" x14ac:dyDescent="0.3">
      <c r="A6" s="2" t="s">
        <v>42</v>
      </c>
      <c r="B6" s="10">
        <v>24250</v>
      </c>
      <c r="C6" s="10">
        <v>26852</v>
      </c>
    </row>
    <row r="7" spans="1:3" x14ac:dyDescent="0.3">
      <c r="A7" s="2" t="s">
        <v>43</v>
      </c>
      <c r="B7" s="10">
        <v>34251</v>
      </c>
      <c r="C7" s="10">
        <v>36201</v>
      </c>
    </row>
    <row r="8" spans="1:3" x14ac:dyDescent="0.3">
      <c r="A8" s="2" t="s">
        <v>44</v>
      </c>
      <c r="B8" s="10">
        <v>29425</v>
      </c>
      <c r="C8" s="10">
        <v>33529</v>
      </c>
    </row>
    <row r="9" spans="1:3" x14ac:dyDescent="0.3">
      <c r="A9" s="2" t="s">
        <v>45</v>
      </c>
      <c r="B9" s="10">
        <v>31530</v>
      </c>
      <c r="C9" s="10">
        <v>26458</v>
      </c>
    </row>
    <row r="10" spans="1:3" x14ac:dyDescent="0.3">
      <c r="A10" s="2" t="s">
        <v>319</v>
      </c>
      <c r="B10" s="10">
        <v>26400</v>
      </c>
      <c r="C10" s="10">
        <v>36124</v>
      </c>
    </row>
    <row r="11" spans="1:3" x14ac:dyDescent="0.3">
      <c r="A11" s="2" t="s">
        <v>320</v>
      </c>
      <c r="B11" s="10">
        <v>24865</v>
      </c>
      <c r="C11" s="10">
        <v>26854</v>
      </c>
    </row>
    <row r="12" spans="1:3" x14ac:dyDescent="0.3">
      <c r="A12" s="2" t="s">
        <v>321</v>
      </c>
      <c r="B12" s="10">
        <v>32102</v>
      </c>
      <c r="C12" s="10">
        <v>23179</v>
      </c>
    </row>
    <row r="13" spans="1:3" x14ac:dyDescent="0.3">
      <c r="A13" s="2" t="s">
        <v>322</v>
      </c>
      <c r="B13" s="10">
        <v>33551</v>
      </c>
      <c r="C13" s="10">
        <v>36527</v>
      </c>
    </row>
    <row r="14" spans="1:3" x14ac:dyDescent="0.3">
      <c r="A14" s="2" t="s">
        <v>323</v>
      </c>
      <c r="B14" s="10">
        <v>26985</v>
      </c>
      <c r="C14" s="10">
        <v>30248</v>
      </c>
    </row>
    <row r="15" spans="1:3" x14ac:dyDescent="0.3">
      <c r="A15" s="2" t="s">
        <v>324</v>
      </c>
      <c r="B15" s="10">
        <v>30635</v>
      </c>
      <c r="C15" s="10">
        <v>31254</v>
      </c>
    </row>
    <row r="16" spans="1:3" x14ac:dyDescent="0.3">
      <c r="A16" s="14" t="s">
        <v>325</v>
      </c>
      <c r="B16" s="15">
        <f>SUM(B4:B15)</f>
        <v>360598</v>
      </c>
      <c r="C16" s="15">
        <f>SUM(C4:C15)</f>
        <v>364887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2018-01-08T11:16:53Z</dcterms:created>
  <dcterms:modified xsi:type="dcterms:W3CDTF">2018-01-17T02:28:23Z</dcterms:modified>
</cp:coreProperties>
</file>