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7235" windowHeight="11880"/>
  </bookViews>
  <sheets>
    <sheet name="기본작업-1" sheetId="9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세율">#REF!</definedName>
    <definedName name="소계1월">#REF!</definedName>
    <definedName name="소계2월">#REF!</definedName>
    <definedName name="소계3월">#REF!</definedName>
    <definedName name="학점이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E31" i="4" l="1"/>
  <c r="E32" i="4"/>
  <c r="E33" i="4"/>
  <c r="E34" i="4"/>
  <c r="E35" i="4"/>
  <c r="E36" i="4"/>
  <c r="E37" i="4"/>
  <c r="E38" i="4"/>
  <c r="E30" i="4"/>
  <c r="D4" i="4"/>
  <c r="D5" i="4"/>
  <c r="D6" i="4"/>
  <c r="D7" i="4"/>
  <c r="D8" i="4"/>
  <c r="D9" i="4"/>
  <c r="D10" i="4"/>
  <c r="D11" i="4"/>
  <c r="D3" i="4"/>
  <c r="E5" i="8" l="1"/>
  <c r="E6" i="8"/>
  <c r="E7" i="8"/>
  <c r="E8" i="8"/>
  <c r="E9" i="8"/>
  <c r="E10" i="8"/>
  <c r="E4" i="8"/>
  <c r="E4" i="6"/>
  <c r="E5" i="6"/>
  <c r="E6" i="6"/>
  <c r="E7" i="6"/>
  <c r="E8" i="6"/>
  <c r="E9" i="6"/>
  <c r="E10" i="6"/>
  <c r="E11" i="6"/>
  <c r="E12" i="6"/>
  <c r="F16" i="5" l="1"/>
  <c r="E16" i="5"/>
  <c r="F12" i="5"/>
  <c r="E12" i="5"/>
  <c r="F7" i="5"/>
  <c r="E7" i="5"/>
  <c r="G5" i="5"/>
  <c r="G6" i="5"/>
  <c r="G8" i="5"/>
  <c r="G9" i="5"/>
  <c r="G12" i="5" s="1"/>
  <c r="G10" i="5"/>
  <c r="G11" i="5"/>
  <c r="G13" i="5"/>
  <c r="G14" i="5"/>
  <c r="G15" i="5"/>
  <c r="G16" i="5" s="1"/>
  <c r="G4" i="5"/>
  <c r="G7" i="5" s="1"/>
</calcChain>
</file>

<file path=xl/sharedStrings.xml><?xml version="1.0" encoding="utf-8"?>
<sst xmlns="http://schemas.openxmlformats.org/spreadsheetml/2006/main" count="288" uniqueCount="207">
  <si>
    <t>상공 리조트 객실 현황</t>
    <phoneticPr fontId="4" type="noConversion"/>
  </si>
  <si>
    <t>제조업체</t>
    <phoneticPr fontId="1" type="noConversion"/>
  </si>
  <si>
    <t>수출</t>
    <phoneticPr fontId="1" type="noConversion"/>
  </si>
  <si>
    <t>생산량</t>
    <phoneticPr fontId="1" type="noConversion"/>
  </si>
  <si>
    <t>생산단가</t>
    <phoneticPr fontId="1" type="noConversion"/>
  </si>
  <si>
    <t>수출단가</t>
    <phoneticPr fontId="1" type="noConversion"/>
  </si>
  <si>
    <t>수출량</t>
    <phoneticPr fontId="1" type="noConversion"/>
  </si>
  <si>
    <t>수출총액</t>
    <phoneticPr fontId="1" type="noConversion"/>
  </si>
  <si>
    <t>생산</t>
    <phoneticPr fontId="1" type="noConversion"/>
  </si>
  <si>
    <t>가전제품 수출 실적 대비표</t>
    <phoneticPr fontId="1" type="noConversion"/>
  </si>
  <si>
    <t>제품명</t>
    <phoneticPr fontId="1" type="noConversion"/>
  </si>
  <si>
    <t>상공전자</t>
  </si>
  <si>
    <t>대한전자</t>
  </si>
  <si>
    <t>해피전자</t>
  </si>
  <si>
    <t>냉장고</t>
    <phoneticPr fontId="1" type="noConversion"/>
  </si>
  <si>
    <t>세탁기</t>
    <phoneticPr fontId="1" type="noConversion"/>
  </si>
  <si>
    <t>스마트TV</t>
    <phoneticPr fontId="1" type="noConversion"/>
  </si>
  <si>
    <t>오디오</t>
    <phoneticPr fontId="1" type="noConversion"/>
  </si>
  <si>
    <t>(단위:만원)</t>
    <phoneticPr fontId="1" type="noConversion"/>
  </si>
  <si>
    <t>생산총액</t>
    <phoneticPr fontId="1" type="noConversion"/>
  </si>
  <si>
    <t>상공주식회사 인사 관리 현황</t>
    <phoneticPr fontId="1" type="noConversion"/>
  </si>
  <si>
    <t>사원명</t>
    <phoneticPr fontId="1" type="noConversion"/>
  </si>
  <si>
    <t>부서</t>
    <phoneticPr fontId="1" type="noConversion"/>
  </si>
  <si>
    <t>성별</t>
    <phoneticPr fontId="1" type="noConversion"/>
  </si>
  <si>
    <t>직위</t>
    <phoneticPr fontId="1" type="noConversion"/>
  </si>
  <si>
    <t>입사년도</t>
    <phoneticPr fontId="1" type="noConversion"/>
  </si>
  <si>
    <t>급여</t>
    <phoneticPr fontId="1" type="noConversion"/>
  </si>
  <si>
    <t>여</t>
    <phoneticPr fontId="1" type="noConversion"/>
  </si>
  <si>
    <t>이재희</t>
    <phoneticPr fontId="1" type="noConversion"/>
  </si>
  <si>
    <t>신유선</t>
    <phoneticPr fontId="1" type="noConversion"/>
  </si>
  <si>
    <t>정유라</t>
    <phoneticPr fontId="1" type="noConversion"/>
  </si>
  <si>
    <t>김윤아</t>
    <phoneticPr fontId="1" type="noConversion"/>
  </si>
  <si>
    <t>최민지</t>
    <phoneticPr fontId="1" type="noConversion"/>
  </si>
  <si>
    <t>남</t>
    <phoneticPr fontId="1" type="noConversion"/>
  </si>
  <si>
    <t>임준표</t>
    <phoneticPr fontId="1" type="noConversion"/>
  </si>
  <si>
    <t>한선택</t>
    <phoneticPr fontId="1" type="noConversion"/>
  </si>
  <si>
    <t>황철수</t>
    <phoneticPr fontId="1" type="noConversion"/>
  </si>
  <si>
    <t>조인성</t>
    <phoneticPr fontId="1" type="noConversion"/>
  </si>
  <si>
    <t>배영수</t>
    <phoneticPr fontId="1" type="noConversion"/>
  </si>
  <si>
    <t>김진우</t>
    <phoneticPr fontId="1" type="noConversion"/>
  </si>
  <si>
    <t>박기주</t>
    <phoneticPr fontId="1" type="noConversion"/>
  </si>
  <si>
    <t>기획부</t>
    <phoneticPr fontId="1" type="noConversion"/>
  </si>
  <si>
    <t>홍보부</t>
    <phoneticPr fontId="1" type="noConversion"/>
  </si>
  <si>
    <t>영업부</t>
    <phoneticPr fontId="1" type="noConversion"/>
  </si>
  <si>
    <t>경리부</t>
    <phoneticPr fontId="1" type="noConversion"/>
  </si>
  <si>
    <t>부장</t>
    <phoneticPr fontId="1" type="noConversion"/>
  </si>
  <si>
    <t>대리</t>
    <phoneticPr fontId="1" type="noConversion"/>
  </si>
  <si>
    <t>사원</t>
    <phoneticPr fontId="1" type="noConversion"/>
  </si>
  <si>
    <t>과장</t>
    <phoneticPr fontId="1" type="noConversion"/>
  </si>
  <si>
    <t>월별 주문 내역서</t>
    <phoneticPr fontId="1" type="noConversion"/>
  </si>
  <si>
    <t>1월</t>
    <phoneticPr fontId="1" type="noConversion"/>
  </si>
  <si>
    <t>월</t>
    <phoneticPr fontId="1" type="noConversion"/>
  </si>
  <si>
    <t>송장번호</t>
    <phoneticPr fontId="1" type="noConversion"/>
  </si>
  <si>
    <t>주문일자</t>
    <phoneticPr fontId="1" type="noConversion"/>
  </si>
  <si>
    <t>배달일자</t>
    <phoneticPr fontId="1" type="noConversion"/>
  </si>
  <si>
    <t>판매액</t>
    <phoneticPr fontId="1" type="noConversion"/>
  </si>
  <si>
    <t>공급가</t>
    <phoneticPr fontId="1" type="noConversion"/>
  </si>
  <si>
    <t>세금</t>
    <phoneticPr fontId="1" type="noConversion"/>
  </si>
  <si>
    <t>2월</t>
    <phoneticPr fontId="1" type="noConversion"/>
  </si>
  <si>
    <t>3월</t>
    <phoneticPr fontId="1" type="noConversion"/>
  </si>
  <si>
    <t>세율</t>
    <phoneticPr fontId="1" type="noConversion"/>
  </si>
  <si>
    <t>소계</t>
    <phoneticPr fontId="1" type="noConversion"/>
  </si>
  <si>
    <t>납입기간(월)</t>
    <phoneticPr fontId="1" type="noConversion"/>
  </si>
  <si>
    <t>고객명</t>
    <phoneticPr fontId="1" type="noConversion"/>
  </si>
  <si>
    <t>금리(년)</t>
    <phoneticPr fontId="1" type="noConversion"/>
  </si>
  <si>
    <t>월불입액</t>
    <phoneticPr fontId="1" type="noConversion"/>
  </si>
  <si>
    <t>고객별 적금 만기 지급액</t>
    <phoneticPr fontId="1" type="noConversion"/>
  </si>
  <si>
    <t>만기지급액</t>
    <phoneticPr fontId="1" type="noConversion"/>
  </si>
  <si>
    <t>유아민</t>
    <phoneticPr fontId="1" type="noConversion"/>
  </si>
  <si>
    <t>권혁수</t>
    <phoneticPr fontId="1" type="noConversion"/>
  </si>
  <si>
    <t>이기장</t>
    <phoneticPr fontId="1" type="noConversion"/>
  </si>
  <si>
    <t>황보람</t>
    <phoneticPr fontId="1" type="noConversion"/>
  </si>
  <si>
    <t>박희수</t>
    <phoneticPr fontId="1" type="noConversion"/>
  </si>
  <si>
    <t>강진모</t>
    <phoneticPr fontId="1" type="noConversion"/>
  </si>
  <si>
    <t>김은소</t>
    <phoneticPr fontId="1" type="noConversion"/>
  </si>
  <si>
    <t>신태희</t>
    <phoneticPr fontId="1" type="noConversion"/>
  </si>
  <si>
    <t>한소혜</t>
    <phoneticPr fontId="1" type="noConversion"/>
  </si>
  <si>
    <t>컴퓨터활용능력 필기 시험 결과</t>
    <phoneticPr fontId="1" type="noConversion"/>
  </si>
  <si>
    <t>수험번호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</si>
  <si>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</si>
  <si>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</si>
  <si>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</si>
  <si>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평균</t>
    <phoneticPr fontId="1" type="noConversion"/>
  </si>
  <si>
    <t>판매량</t>
    <phoneticPr fontId="1" type="noConversion"/>
  </si>
  <si>
    <t>입고량</t>
    <phoneticPr fontId="1" type="noConversion"/>
  </si>
  <si>
    <t>재고량</t>
    <phoneticPr fontId="1" type="noConversion"/>
  </si>
  <si>
    <t>전월재고량</t>
    <phoneticPr fontId="1" type="noConversion"/>
  </si>
  <si>
    <t>지역별 재고 현황</t>
    <phoneticPr fontId="1" type="noConversion"/>
  </si>
  <si>
    <t>지역</t>
    <phoneticPr fontId="1" type="noConversion"/>
  </si>
  <si>
    <t>서울</t>
    <phoneticPr fontId="1" type="noConversion"/>
  </si>
  <si>
    <t>인천</t>
    <phoneticPr fontId="1" type="noConversion"/>
  </si>
  <si>
    <t>부산</t>
    <phoneticPr fontId="1" type="noConversion"/>
  </si>
  <si>
    <t>대구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</si>
  <si>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</si>
  <si>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</si>
  <si>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</si>
  <si>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[표1]</t>
    <phoneticPr fontId="1" type="noConversion"/>
  </si>
  <si>
    <t>쇼핑몰 판매 현황</t>
    <phoneticPr fontId="1" type="noConversion"/>
  </si>
  <si>
    <t>상품코드</t>
    <phoneticPr fontId="1" type="noConversion"/>
  </si>
  <si>
    <t>판매가</t>
    <phoneticPr fontId="1" type="noConversion"/>
  </si>
  <si>
    <t>판매량</t>
    <phoneticPr fontId="1" type="noConversion"/>
  </si>
  <si>
    <t>총판매액</t>
    <phoneticPr fontId="1" type="noConversion"/>
  </si>
  <si>
    <t>CMK-01</t>
    <phoneticPr fontId="1" type="noConversion"/>
  </si>
  <si>
    <t>CMK-02</t>
  </si>
  <si>
    <t>CMK-03</t>
    <phoneticPr fontId="1" type="noConversion"/>
  </si>
  <si>
    <t>KES-01</t>
    <phoneticPr fontId="1" type="noConversion"/>
  </si>
  <si>
    <t>KES-02</t>
    <phoneticPr fontId="1" type="noConversion"/>
  </si>
  <si>
    <t>KES-03</t>
    <phoneticPr fontId="1" type="noConversion"/>
  </si>
  <si>
    <t>HJH-03</t>
    <phoneticPr fontId="1" type="noConversion"/>
  </si>
  <si>
    <t>HJH-01</t>
    <phoneticPr fontId="1" type="noConversion"/>
  </si>
  <si>
    <t>HJH-02</t>
    <phoneticPr fontId="1" type="noConversion"/>
  </si>
  <si>
    <t>비고</t>
    <phoneticPr fontId="1" type="noConversion"/>
  </si>
  <si>
    <t>[표2]</t>
    <phoneticPr fontId="1" type="noConversion"/>
  </si>
  <si>
    <t>사원 관리 현황</t>
    <phoneticPr fontId="1" type="noConversion"/>
  </si>
  <si>
    <t>사원명</t>
    <phoneticPr fontId="1" type="noConversion"/>
  </si>
  <si>
    <t>직위</t>
    <phoneticPr fontId="1" type="noConversion"/>
  </si>
  <si>
    <t>입사일</t>
    <phoneticPr fontId="1" type="noConversion"/>
  </si>
  <si>
    <t>주민등록번호</t>
    <phoneticPr fontId="1" type="noConversion"/>
  </si>
  <si>
    <t>880621-123****</t>
    <phoneticPr fontId="1" type="noConversion"/>
  </si>
  <si>
    <t>810101-235****</t>
    <phoneticPr fontId="1" type="noConversion"/>
  </si>
  <si>
    <t>850511-257****</t>
    <phoneticPr fontId="1" type="noConversion"/>
  </si>
  <si>
    <t>881012-146****</t>
    <phoneticPr fontId="1" type="noConversion"/>
  </si>
  <si>
    <t>910725-248****</t>
    <phoneticPr fontId="1" type="noConversion"/>
  </si>
  <si>
    <t>820904-215****</t>
    <phoneticPr fontId="1" type="noConversion"/>
  </si>
  <si>
    <t>860424-242****</t>
    <phoneticPr fontId="1" type="noConversion"/>
  </si>
  <si>
    <t>891119-138****</t>
    <phoneticPr fontId="1" type="noConversion"/>
  </si>
  <si>
    <t>부장</t>
    <phoneticPr fontId="1" type="noConversion"/>
  </si>
  <si>
    <t>과장</t>
    <phoneticPr fontId="1" type="noConversion"/>
  </si>
  <si>
    <t>801204-154****</t>
    <phoneticPr fontId="1" type="noConversion"/>
  </si>
  <si>
    <t>대리</t>
    <phoneticPr fontId="1" type="noConversion"/>
  </si>
  <si>
    <t>사원</t>
    <phoneticPr fontId="1" type="noConversion"/>
  </si>
  <si>
    <t>기준일 :</t>
    <phoneticPr fontId="1" type="noConversion"/>
  </si>
  <si>
    <t>김소영</t>
    <phoneticPr fontId="1" type="noConversion"/>
  </si>
  <si>
    <t>박한송</t>
    <phoneticPr fontId="1" type="noConversion"/>
  </si>
  <si>
    <t>이하임</t>
    <phoneticPr fontId="1" type="noConversion"/>
  </si>
  <si>
    <t>최은정</t>
    <phoneticPr fontId="1" type="noConversion"/>
  </si>
  <si>
    <t>유선미</t>
    <phoneticPr fontId="1" type="noConversion"/>
  </si>
  <si>
    <t>한상진</t>
    <phoneticPr fontId="1" type="noConversion"/>
  </si>
  <si>
    <t>오장동</t>
    <phoneticPr fontId="1" type="noConversion"/>
  </si>
  <si>
    <t>김진면</t>
    <phoneticPr fontId="1" type="noConversion"/>
  </si>
  <si>
    <t>신명우</t>
    <phoneticPr fontId="1" type="noConversion"/>
  </si>
  <si>
    <t>년차(나이)</t>
    <phoneticPr fontId="1" type="noConversion"/>
  </si>
  <si>
    <t>[표3]</t>
    <phoneticPr fontId="1" type="noConversion"/>
  </si>
  <si>
    <t>1학기 시험 결과</t>
    <phoneticPr fontId="1" type="noConversion"/>
  </si>
  <si>
    <t>성명</t>
    <phoneticPr fontId="1" type="noConversion"/>
  </si>
  <si>
    <t>중간고사</t>
    <phoneticPr fontId="1" type="noConversion"/>
  </si>
  <si>
    <t>기말고사</t>
    <phoneticPr fontId="1" type="noConversion"/>
  </si>
  <si>
    <t>결과</t>
    <phoneticPr fontId="1" type="noConversion"/>
  </si>
  <si>
    <t>&lt;평가표&gt;</t>
    <phoneticPr fontId="1" type="noConversion"/>
  </si>
  <si>
    <t>평가</t>
    <phoneticPr fontId="1" type="noConversion"/>
  </si>
  <si>
    <t>저조</t>
    <phoneticPr fontId="1" type="noConversion"/>
  </si>
  <si>
    <t>보통</t>
    <phoneticPr fontId="1" type="noConversion"/>
  </si>
  <si>
    <t>우수</t>
    <phoneticPr fontId="1" type="noConversion"/>
  </si>
  <si>
    <t>엄기영</t>
    <phoneticPr fontId="1" type="noConversion"/>
  </si>
  <si>
    <t>이상화</t>
    <phoneticPr fontId="1" type="noConversion"/>
  </si>
  <si>
    <t>오승민</t>
    <phoneticPr fontId="1" type="noConversion"/>
  </si>
  <si>
    <t>유향기</t>
    <phoneticPr fontId="1" type="noConversion"/>
  </si>
  <si>
    <t>이시현</t>
    <phoneticPr fontId="1" type="noConversion"/>
  </si>
  <si>
    <t>김지혜</t>
    <phoneticPr fontId="1" type="noConversion"/>
  </si>
  <si>
    <t>고강민</t>
    <phoneticPr fontId="1" type="noConversion"/>
  </si>
  <si>
    <t>조승혁</t>
    <phoneticPr fontId="1" type="noConversion"/>
  </si>
  <si>
    <t>[표4]</t>
    <phoneticPr fontId="1" type="noConversion"/>
  </si>
  <si>
    <t>스마트폰 가격표</t>
    <phoneticPr fontId="1" type="noConversion"/>
  </si>
  <si>
    <t>제품코드</t>
    <phoneticPr fontId="1" type="noConversion"/>
  </si>
  <si>
    <t>판매가</t>
    <phoneticPr fontId="1" type="noConversion"/>
  </si>
  <si>
    <t>제조회사</t>
    <phoneticPr fontId="1" type="noConversion"/>
  </si>
  <si>
    <t>상공전자</t>
    <phoneticPr fontId="1" type="noConversion"/>
  </si>
  <si>
    <t>대한전자</t>
    <phoneticPr fontId="1" type="noConversion"/>
  </si>
  <si>
    <t>우리전자</t>
    <phoneticPr fontId="1" type="noConversion"/>
  </si>
  <si>
    <t>GA-100</t>
    <phoneticPr fontId="1" type="noConversion"/>
  </si>
  <si>
    <t>GA-400</t>
    <phoneticPr fontId="1" type="noConversion"/>
  </si>
  <si>
    <t>GA-200</t>
    <phoneticPr fontId="1" type="noConversion"/>
  </si>
  <si>
    <t>GA-300</t>
    <phoneticPr fontId="1" type="noConversion"/>
  </si>
  <si>
    <t>IP-100</t>
    <phoneticPr fontId="1" type="noConversion"/>
  </si>
  <si>
    <t>IP-200</t>
    <phoneticPr fontId="1" type="noConversion"/>
  </si>
  <si>
    <t>IP-300</t>
    <phoneticPr fontId="1" type="noConversion"/>
  </si>
  <si>
    <t>IP-400</t>
    <phoneticPr fontId="1" type="noConversion"/>
  </si>
  <si>
    <t>NO-400</t>
    <phoneticPr fontId="1" type="noConversion"/>
  </si>
  <si>
    <t>NO-100</t>
    <phoneticPr fontId="1" type="noConversion"/>
  </si>
  <si>
    <t>NO-200</t>
    <phoneticPr fontId="1" type="noConversion"/>
  </si>
  <si>
    <t>NO-300</t>
    <phoneticPr fontId="1" type="noConversion"/>
  </si>
  <si>
    <t>저장용량</t>
    <phoneticPr fontId="1" type="noConversion"/>
  </si>
  <si>
    <t>64GB</t>
    <phoneticPr fontId="1" type="noConversion"/>
  </si>
  <si>
    <t>32GB</t>
    <phoneticPr fontId="1" type="noConversion"/>
  </si>
  <si>
    <t>64GB</t>
    <phoneticPr fontId="1" type="noConversion"/>
  </si>
  <si>
    <t>128GB</t>
    <phoneticPr fontId="1" type="noConversion"/>
  </si>
  <si>
    <t>32GB</t>
    <phoneticPr fontId="1" type="noConversion"/>
  </si>
  <si>
    <t>상공전자 최고-최저가 차이</t>
    <phoneticPr fontId="1" type="noConversion"/>
  </si>
  <si>
    <t>[표5]</t>
    <phoneticPr fontId="1" type="noConversion"/>
  </si>
  <si>
    <t>제품명</t>
    <phoneticPr fontId="1" type="noConversion"/>
  </si>
  <si>
    <t>구분</t>
    <phoneticPr fontId="1" type="noConversion"/>
  </si>
  <si>
    <t>판매총액</t>
    <phoneticPr fontId="1" type="noConversion"/>
  </si>
  <si>
    <t>붓</t>
    <phoneticPr fontId="1" type="noConversion"/>
  </si>
  <si>
    <t>물감</t>
    <phoneticPr fontId="1" type="noConversion"/>
  </si>
  <si>
    <t>파스텔</t>
    <phoneticPr fontId="1" type="noConversion"/>
  </si>
  <si>
    <t>리코더</t>
    <phoneticPr fontId="1" type="noConversion"/>
  </si>
  <si>
    <t>탬버린</t>
    <phoneticPr fontId="1" type="noConversion"/>
  </si>
  <si>
    <t>미술</t>
    <phoneticPr fontId="1" type="noConversion"/>
  </si>
  <si>
    <t>체육</t>
    <phoneticPr fontId="1" type="noConversion"/>
  </si>
  <si>
    <t>음악</t>
    <phoneticPr fontId="1" type="noConversion"/>
  </si>
  <si>
    <t>멜로디언</t>
    <phoneticPr fontId="1" type="noConversion"/>
  </si>
  <si>
    <t>줄넘기</t>
    <phoneticPr fontId="1" type="noConversion"/>
  </si>
  <si>
    <t>훌라후프</t>
    <phoneticPr fontId="1" type="noConversion"/>
  </si>
  <si>
    <t>축구공</t>
    <phoneticPr fontId="1" type="noConversion"/>
  </si>
  <si>
    <t>제품 판매 현황</t>
    <phoneticPr fontId="1" type="noConversion"/>
  </si>
  <si>
    <t>미술용품 판매총액 합계</t>
    <phoneticPr fontId="1" type="noConversion"/>
  </si>
  <si>
    <t>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</si>
</sst>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3" fillId="0" borderId="0" xfId="2">
      <alignment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76" fontId="0" fillId="0" borderId="10" xfId="1" applyNumberFormat="1" applyFont="1" applyBorder="1" applyAlignment="1">
      <alignment horizontal="right"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0" fillId="24" borderId="10" xfId="0" applyFill="1" applyBorder="1" applyAlignment="1">
      <alignment horizontal="center" vertical="center"/>
    </xf>
    <xf numFmtId="14" fontId="0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7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보통 2" xfId="32"/>
    <cellStyle name="설명 텍스트 2" xfId="33"/>
    <cellStyle name="셀 확인 2" xfId="34"/>
    <cellStyle name="쉼표 [0]" xfId="1" builtinId="6"/>
    <cellStyle name="쉼표 [0] 2" xfId="35"/>
    <cellStyle name="연결된 셀 2" xfId="36"/>
    <cellStyle name="요약 2" xfId="37"/>
    <cellStyle name="입력 2" xfId="38"/>
    <cellStyle name="제목 1 2" xfId="39"/>
    <cellStyle name="제목 2 2" xfId="40"/>
    <cellStyle name="제목 3 2" xfId="41"/>
    <cellStyle name="제목 4 2" xfId="42"/>
    <cellStyle name="제목 5" xfId="43"/>
    <cellStyle name="좋음 2" xfId="44"/>
    <cellStyle name="출력 2" xfId="45"/>
    <cellStyle name="통화 [0] 2" xfId="4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전월재고량</c:v>
                </c:pt>
              </c:strCache>
            </c:strRef>
          </c:tx>
          <c:cat>
            <c:strRef>
              <c:f>차트작업!$A$4:$A$10</c:f>
              <c:strCache>
                <c:ptCount val="7"/>
                <c:pt idx="0">
                  <c:v>서울</c:v>
                </c:pt>
                <c:pt idx="1">
                  <c:v>부산</c:v>
                </c:pt>
                <c:pt idx="2">
                  <c:v>인천</c:v>
                </c:pt>
                <c:pt idx="3">
                  <c:v>대구</c:v>
                </c:pt>
                <c:pt idx="4">
                  <c:v>광주</c:v>
                </c:pt>
                <c:pt idx="5">
                  <c:v>대전</c:v>
                </c:pt>
                <c:pt idx="6">
                  <c:v>울산</c:v>
                </c:pt>
              </c:strCache>
            </c:strRef>
          </c:cat>
          <c:val>
            <c:numRef>
              <c:f>차트작업!$B$4:$B$10</c:f>
              <c:numCache>
                <c:formatCode>#,##0_ </c:formatCode>
                <c:ptCount val="7"/>
                <c:pt idx="0">
                  <c:v>475</c:v>
                </c:pt>
                <c:pt idx="1">
                  <c:v>256</c:v>
                </c:pt>
                <c:pt idx="2">
                  <c:v>186</c:v>
                </c:pt>
                <c:pt idx="3">
                  <c:v>320</c:v>
                </c:pt>
                <c:pt idx="4">
                  <c:v>224</c:v>
                </c:pt>
                <c:pt idx="5">
                  <c:v>125</c:v>
                </c:pt>
                <c:pt idx="6">
                  <c:v>204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재고량</c:v>
                </c:pt>
              </c:strCache>
            </c:strRef>
          </c:tx>
          <c:cat>
            <c:strRef>
              <c:f>차트작업!$A$4:$A$10</c:f>
              <c:strCache>
                <c:ptCount val="7"/>
                <c:pt idx="0">
                  <c:v>서울</c:v>
                </c:pt>
                <c:pt idx="1">
                  <c:v>부산</c:v>
                </c:pt>
                <c:pt idx="2">
                  <c:v>인천</c:v>
                </c:pt>
                <c:pt idx="3">
                  <c:v>대구</c:v>
                </c:pt>
                <c:pt idx="4">
                  <c:v>광주</c:v>
                </c:pt>
                <c:pt idx="5">
                  <c:v>대전</c:v>
                </c:pt>
                <c:pt idx="6">
                  <c:v>울산</c:v>
                </c:pt>
              </c:strCache>
            </c:strRef>
          </c:cat>
          <c:val>
            <c:numRef>
              <c:f>차트작업!$E$4:$E$10</c:f>
              <c:numCache>
                <c:formatCode>#,##0_ </c:formatCode>
                <c:ptCount val="7"/>
                <c:pt idx="0">
                  <c:v>323</c:v>
                </c:pt>
                <c:pt idx="1">
                  <c:v>143</c:v>
                </c:pt>
                <c:pt idx="2">
                  <c:v>233</c:v>
                </c:pt>
                <c:pt idx="3">
                  <c:v>168</c:v>
                </c:pt>
                <c:pt idx="4">
                  <c:v>439</c:v>
                </c:pt>
                <c:pt idx="5">
                  <c:v>169</c:v>
                </c:pt>
                <c:pt idx="6">
                  <c:v>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855104"/>
        <c:axId val="64320576"/>
      </c:lineChart>
      <c:catAx>
        <c:axId val="79855104"/>
        <c:scaling>
          <c:orientation val="minMax"/>
        </c:scaling>
        <c:delete val="0"/>
        <c:axPos val="b"/>
        <c:majorTickMark val="out"/>
        <c:minorTickMark val="none"/>
        <c:tickLblPos val="nextTo"/>
        <c:crossAx val="64320576"/>
        <c:crosses val="autoZero"/>
        <c:auto val="1"/>
        <c:lblAlgn val="ctr"/>
        <c:lblOffset val="100"/>
        <c:noMultiLvlLbl val="0"/>
      </c:catAx>
      <c:valAx>
        <c:axId val="64320576"/>
        <c:scaling>
          <c:orientation val="minMax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79855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6</xdr:col>
      <xdr:colOff>0</xdr:colOff>
      <xdr:row>26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2" width="9" style="1"/>
    <col min="3" max="3" width="10.125" style="1" bestFit="1" customWidth="1"/>
    <col min="4" max="4" width="13.875" style="1" bestFit="1" customWidth="1"/>
    <col min="5" max="6" width="11.375" style="1" bestFit="1" customWidth="1"/>
    <col min="7" max="7" width="18.375" style="1" bestFit="1" customWidth="1"/>
    <col min="8" max="16384" width="9" style="1"/>
  </cols>
  <sheetData>
    <row r="1" spans="1:1" x14ac:dyDescent="0.3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/>
  </sheetViews>
  <sheetFormatPr defaultRowHeight="16.5" x14ac:dyDescent="0.3"/>
  <sheetData>
    <row r="1" spans="1:8" x14ac:dyDescent="0.3">
      <c r="A1" t="s">
        <v>9</v>
      </c>
    </row>
    <row r="3" spans="1:8" x14ac:dyDescent="0.3">
      <c r="H3" t="s">
        <v>18</v>
      </c>
    </row>
    <row r="4" spans="1:8" x14ac:dyDescent="0.3">
      <c r="A4" t="s">
        <v>1</v>
      </c>
      <c r="B4" t="s">
        <v>10</v>
      </c>
      <c r="C4" t="s">
        <v>8</v>
      </c>
      <c r="F4" t="s">
        <v>2</v>
      </c>
    </row>
    <row r="5" spans="1:8" x14ac:dyDescent="0.3">
      <c r="C5" t="s">
        <v>4</v>
      </c>
      <c r="D5" t="s">
        <v>3</v>
      </c>
      <c r="E5" t="s">
        <v>19</v>
      </c>
      <c r="F5" t="s">
        <v>5</v>
      </c>
      <c r="G5" t="s">
        <v>6</v>
      </c>
      <c r="H5" t="s">
        <v>7</v>
      </c>
    </row>
    <row r="6" spans="1:8" x14ac:dyDescent="0.3">
      <c r="A6" t="s">
        <v>11</v>
      </c>
      <c r="B6" t="s">
        <v>14</v>
      </c>
      <c r="C6">
        <v>62</v>
      </c>
      <c r="D6">
        <v>900</v>
      </c>
      <c r="E6">
        <v>55800</v>
      </c>
      <c r="F6">
        <v>87</v>
      </c>
      <c r="G6">
        <v>800</v>
      </c>
      <c r="H6">
        <v>69600</v>
      </c>
    </row>
    <row r="7" spans="1:8" x14ac:dyDescent="0.3">
      <c r="A7" t="s">
        <v>11</v>
      </c>
      <c r="B7" t="s">
        <v>15</v>
      </c>
      <c r="C7">
        <v>32</v>
      </c>
      <c r="D7">
        <v>1500</v>
      </c>
      <c r="E7">
        <v>48000</v>
      </c>
      <c r="F7">
        <v>45</v>
      </c>
      <c r="G7">
        <v>1250</v>
      </c>
      <c r="H7">
        <v>56250</v>
      </c>
    </row>
    <row r="8" spans="1:8" x14ac:dyDescent="0.3">
      <c r="A8" t="s">
        <v>11</v>
      </c>
      <c r="B8" t="s">
        <v>16</v>
      </c>
      <c r="C8">
        <v>88</v>
      </c>
      <c r="D8">
        <v>1850</v>
      </c>
      <c r="E8">
        <v>162800</v>
      </c>
      <c r="F8">
        <v>123</v>
      </c>
      <c r="G8">
        <v>1850</v>
      </c>
      <c r="H8">
        <v>227550</v>
      </c>
    </row>
    <row r="9" spans="1:8" x14ac:dyDescent="0.3">
      <c r="A9" t="s">
        <v>11</v>
      </c>
      <c r="B9" t="s">
        <v>17</v>
      </c>
      <c r="C9">
        <v>53</v>
      </c>
      <c r="D9">
        <v>800</v>
      </c>
      <c r="E9">
        <v>42400</v>
      </c>
      <c r="F9">
        <v>74</v>
      </c>
      <c r="G9">
        <v>1100</v>
      </c>
      <c r="H9">
        <v>81400</v>
      </c>
    </row>
    <row r="10" spans="1:8" x14ac:dyDescent="0.3">
      <c r="A10" t="s">
        <v>12</v>
      </c>
      <c r="B10" t="s">
        <v>14</v>
      </c>
      <c r="C10">
        <v>63</v>
      </c>
      <c r="D10">
        <v>1200</v>
      </c>
      <c r="E10">
        <v>75600</v>
      </c>
      <c r="F10">
        <v>88</v>
      </c>
      <c r="G10">
        <v>1200</v>
      </c>
      <c r="H10">
        <v>105600</v>
      </c>
    </row>
    <row r="11" spans="1:8" x14ac:dyDescent="0.3">
      <c r="A11" t="s">
        <v>12</v>
      </c>
      <c r="B11" t="s">
        <v>15</v>
      </c>
      <c r="C11">
        <v>30</v>
      </c>
      <c r="D11">
        <v>1350</v>
      </c>
      <c r="E11">
        <v>40500</v>
      </c>
      <c r="F11">
        <v>42</v>
      </c>
      <c r="G11">
        <v>1600</v>
      </c>
      <c r="H11">
        <v>67200</v>
      </c>
    </row>
    <row r="12" spans="1:8" x14ac:dyDescent="0.3">
      <c r="A12" t="s">
        <v>12</v>
      </c>
      <c r="B12" t="s">
        <v>16</v>
      </c>
      <c r="C12">
        <v>82</v>
      </c>
      <c r="D12">
        <v>1680</v>
      </c>
      <c r="E12">
        <v>137760</v>
      </c>
      <c r="F12">
        <v>115</v>
      </c>
      <c r="G12">
        <v>850</v>
      </c>
      <c r="H12">
        <v>97750</v>
      </c>
    </row>
    <row r="13" spans="1:8" x14ac:dyDescent="0.3">
      <c r="A13" t="s">
        <v>12</v>
      </c>
      <c r="B13" t="s">
        <v>17</v>
      </c>
      <c r="C13">
        <v>54</v>
      </c>
      <c r="D13">
        <v>900</v>
      </c>
      <c r="E13">
        <v>48600</v>
      </c>
      <c r="F13">
        <v>76</v>
      </c>
      <c r="G13">
        <v>950</v>
      </c>
      <c r="H13">
        <v>72200</v>
      </c>
    </row>
    <row r="14" spans="1:8" x14ac:dyDescent="0.3">
      <c r="A14" t="s">
        <v>13</v>
      </c>
      <c r="B14" t="s">
        <v>14</v>
      </c>
      <c r="C14">
        <v>65</v>
      </c>
      <c r="D14">
        <v>1000</v>
      </c>
      <c r="E14">
        <v>65000</v>
      </c>
      <c r="F14">
        <v>91</v>
      </c>
      <c r="G14">
        <v>800</v>
      </c>
      <c r="H14">
        <v>72800</v>
      </c>
    </row>
    <row r="15" spans="1:8" x14ac:dyDescent="0.3">
      <c r="A15" t="s">
        <v>13</v>
      </c>
      <c r="B15" t="s">
        <v>15</v>
      </c>
      <c r="C15">
        <v>29</v>
      </c>
      <c r="D15">
        <v>1200</v>
      </c>
      <c r="E15">
        <v>34800</v>
      </c>
      <c r="F15">
        <v>41</v>
      </c>
      <c r="G15">
        <v>1200</v>
      </c>
      <c r="H15">
        <v>49200</v>
      </c>
    </row>
    <row r="16" spans="1:8" x14ac:dyDescent="0.3">
      <c r="A16" t="s">
        <v>13</v>
      </c>
      <c r="B16" t="s">
        <v>16</v>
      </c>
      <c r="C16">
        <v>85</v>
      </c>
      <c r="D16">
        <v>2000</v>
      </c>
      <c r="E16">
        <v>170000</v>
      </c>
      <c r="F16">
        <v>119</v>
      </c>
      <c r="G16">
        <v>1850</v>
      </c>
      <c r="H16">
        <v>220150</v>
      </c>
    </row>
    <row r="17" spans="1:8" x14ac:dyDescent="0.3">
      <c r="A17" t="s">
        <v>13</v>
      </c>
      <c r="B17" t="s">
        <v>17</v>
      </c>
      <c r="C17">
        <v>51</v>
      </c>
      <c r="D17">
        <v>1000</v>
      </c>
      <c r="E17">
        <v>51000</v>
      </c>
      <c r="F17">
        <v>71</v>
      </c>
      <c r="G17">
        <v>1000</v>
      </c>
      <c r="H17">
        <v>71000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6.5" x14ac:dyDescent="0.3"/>
  <cols>
    <col min="6" max="6" width="10.875" bestFit="1" customWidth="1"/>
  </cols>
  <sheetData>
    <row r="1" spans="1:6" ht="20.25" x14ac:dyDescent="0.3">
      <c r="A1" s="18" t="s">
        <v>20</v>
      </c>
      <c r="B1" s="18"/>
      <c r="C1" s="18"/>
      <c r="D1" s="18"/>
      <c r="E1" s="18"/>
      <c r="F1" s="18"/>
    </row>
    <row r="3" spans="1:6" x14ac:dyDescent="0.3">
      <c r="A3" s="3" t="s">
        <v>21</v>
      </c>
      <c r="B3" s="3" t="s">
        <v>23</v>
      </c>
      <c r="C3" s="3" t="s">
        <v>22</v>
      </c>
      <c r="D3" s="3" t="s">
        <v>24</v>
      </c>
      <c r="E3" s="3" t="s">
        <v>25</v>
      </c>
      <c r="F3" s="3" t="s">
        <v>26</v>
      </c>
    </row>
    <row r="4" spans="1:6" x14ac:dyDescent="0.3">
      <c r="A4" s="3" t="s">
        <v>32</v>
      </c>
      <c r="B4" s="3" t="s">
        <v>27</v>
      </c>
      <c r="C4" s="3" t="s">
        <v>41</v>
      </c>
      <c r="D4" s="3" t="s">
        <v>46</v>
      </c>
      <c r="E4" s="3">
        <v>2010</v>
      </c>
      <c r="F4" s="4">
        <v>3300000</v>
      </c>
    </row>
    <row r="5" spans="1:6" x14ac:dyDescent="0.3">
      <c r="A5" s="3" t="s">
        <v>35</v>
      </c>
      <c r="B5" s="3" t="s">
        <v>33</v>
      </c>
      <c r="C5" s="3" t="s">
        <v>42</v>
      </c>
      <c r="D5" s="3" t="s">
        <v>46</v>
      </c>
      <c r="E5" s="3">
        <v>2012</v>
      </c>
      <c r="F5" s="4">
        <v>3000000</v>
      </c>
    </row>
    <row r="6" spans="1:6" x14ac:dyDescent="0.3">
      <c r="A6" s="3" t="s">
        <v>36</v>
      </c>
      <c r="B6" s="3" t="s">
        <v>33</v>
      </c>
      <c r="C6" s="3" t="s">
        <v>43</v>
      </c>
      <c r="D6" s="3" t="s">
        <v>47</v>
      </c>
      <c r="E6" s="3">
        <v>2014</v>
      </c>
      <c r="F6" s="4">
        <v>2400000</v>
      </c>
    </row>
    <row r="7" spans="1:6" x14ac:dyDescent="0.3">
      <c r="A7" s="3" t="s">
        <v>37</v>
      </c>
      <c r="B7" s="3" t="s">
        <v>33</v>
      </c>
      <c r="C7" s="3" t="s">
        <v>41</v>
      </c>
      <c r="D7" s="3" t="s">
        <v>47</v>
      </c>
      <c r="E7" s="3">
        <v>2016</v>
      </c>
      <c r="F7" s="4">
        <v>2450000</v>
      </c>
    </row>
    <row r="8" spans="1:6" x14ac:dyDescent="0.3">
      <c r="A8" s="3" t="s">
        <v>29</v>
      </c>
      <c r="B8" s="3" t="s">
        <v>27</v>
      </c>
      <c r="C8" s="3" t="s">
        <v>44</v>
      </c>
      <c r="D8" s="3" t="s">
        <v>45</v>
      </c>
      <c r="E8" s="3">
        <v>2005</v>
      </c>
      <c r="F8" s="4">
        <v>4950000</v>
      </c>
    </row>
    <row r="9" spans="1:6" x14ac:dyDescent="0.3">
      <c r="A9" s="3" t="s">
        <v>38</v>
      </c>
      <c r="B9" s="3" t="s">
        <v>33</v>
      </c>
      <c r="C9" s="3" t="s">
        <v>42</v>
      </c>
      <c r="D9" s="3" t="s">
        <v>47</v>
      </c>
      <c r="E9" s="3">
        <v>2015</v>
      </c>
      <c r="F9" s="4">
        <v>2500000</v>
      </c>
    </row>
    <row r="10" spans="1:6" x14ac:dyDescent="0.3">
      <c r="A10" s="3" t="s">
        <v>30</v>
      </c>
      <c r="B10" s="3" t="s">
        <v>27</v>
      </c>
      <c r="C10" s="3" t="s">
        <v>44</v>
      </c>
      <c r="D10" s="3" t="s">
        <v>46</v>
      </c>
      <c r="E10" s="3">
        <v>2012</v>
      </c>
      <c r="F10" s="4">
        <v>3200000</v>
      </c>
    </row>
    <row r="11" spans="1:6" x14ac:dyDescent="0.3">
      <c r="A11" s="3" t="s">
        <v>39</v>
      </c>
      <c r="B11" s="3" t="s">
        <v>33</v>
      </c>
      <c r="C11" s="3" t="s">
        <v>41</v>
      </c>
      <c r="D11" s="3" t="s">
        <v>45</v>
      </c>
      <c r="E11" s="3">
        <v>2004</v>
      </c>
      <c r="F11" s="4">
        <v>4800000</v>
      </c>
    </row>
    <row r="12" spans="1:6" x14ac:dyDescent="0.3">
      <c r="A12" s="3" t="s">
        <v>31</v>
      </c>
      <c r="B12" s="3" t="s">
        <v>27</v>
      </c>
      <c r="C12" s="3" t="s">
        <v>43</v>
      </c>
      <c r="D12" s="3" t="s">
        <v>48</v>
      </c>
      <c r="E12" s="3">
        <v>2009</v>
      </c>
      <c r="F12" s="4">
        <v>4200000</v>
      </c>
    </row>
    <row r="13" spans="1:6" x14ac:dyDescent="0.3">
      <c r="A13" s="3" t="s">
        <v>40</v>
      </c>
      <c r="B13" s="3" t="s">
        <v>33</v>
      </c>
      <c r="C13" s="3" t="s">
        <v>44</v>
      </c>
      <c r="D13" s="3" t="s">
        <v>47</v>
      </c>
      <c r="E13" s="3">
        <v>2015</v>
      </c>
      <c r="F13" s="4">
        <v>2500000</v>
      </c>
    </row>
    <row r="14" spans="1:6" x14ac:dyDescent="0.3">
      <c r="A14" s="3" t="s">
        <v>28</v>
      </c>
      <c r="B14" s="3" t="s">
        <v>27</v>
      </c>
      <c r="C14" s="3" t="s">
        <v>42</v>
      </c>
      <c r="D14" s="3" t="s">
        <v>48</v>
      </c>
      <c r="E14" s="3">
        <v>2008</v>
      </c>
      <c r="F14" s="4">
        <v>3950000</v>
      </c>
    </row>
    <row r="15" spans="1:6" x14ac:dyDescent="0.3">
      <c r="A15" s="3" t="s">
        <v>34</v>
      </c>
      <c r="B15" s="3" t="s">
        <v>33</v>
      </c>
      <c r="C15" s="3" t="s">
        <v>43</v>
      </c>
      <c r="D15" s="3" t="s">
        <v>46</v>
      </c>
      <c r="E15" s="3">
        <v>2011</v>
      </c>
      <c r="F15" s="4">
        <v>3150000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/>
  </sheetViews>
  <sheetFormatPr defaultRowHeight="16.5" x14ac:dyDescent="0.3"/>
  <cols>
    <col min="1" max="1" width="9.875" bestFit="1" customWidth="1"/>
    <col min="4" max="4" width="10.875" bestFit="1" customWidth="1"/>
    <col min="5" max="5" width="9.375" bestFit="1" customWidth="1"/>
    <col min="9" max="9" width="11.125" bestFit="1" customWidth="1"/>
    <col min="10" max="10" width="16.375" bestFit="1" customWidth="1"/>
    <col min="11" max="11" width="11.125" bestFit="1" customWidth="1"/>
    <col min="13" max="13" width="15.875" bestFit="1" customWidth="1"/>
  </cols>
  <sheetData>
    <row r="1" spans="1:11" x14ac:dyDescent="0.3">
      <c r="A1" s="11" t="s">
        <v>96</v>
      </c>
      <c r="B1" s="12" t="s">
        <v>97</v>
      </c>
      <c r="G1" s="11" t="s">
        <v>112</v>
      </c>
      <c r="H1" s="12" t="s">
        <v>113</v>
      </c>
      <c r="J1" s="15" t="s">
        <v>131</v>
      </c>
      <c r="K1" s="17">
        <v>42737</v>
      </c>
    </row>
    <row r="2" spans="1:11" x14ac:dyDescent="0.3">
      <c r="A2" s="3" t="s">
        <v>98</v>
      </c>
      <c r="B2" s="3" t="s">
        <v>99</v>
      </c>
      <c r="C2" s="3" t="s">
        <v>100</v>
      </c>
      <c r="D2" s="3" t="s">
        <v>101</v>
      </c>
      <c r="E2" s="13" t="s">
        <v>111</v>
      </c>
      <c r="G2" s="3" t="s">
        <v>114</v>
      </c>
      <c r="H2" s="3" t="s">
        <v>115</v>
      </c>
      <c r="I2" s="3" t="s">
        <v>116</v>
      </c>
      <c r="J2" s="3" t="s">
        <v>117</v>
      </c>
      <c r="K2" s="13" t="s">
        <v>141</v>
      </c>
    </row>
    <row r="3" spans="1:11" x14ac:dyDescent="0.3">
      <c r="A3" s="3" t="s">
        <v>102</v>
      </c>
      <c r="B3" s="4">
        <v>12000</v>
      </c>
      <c r="C3" s="4">
        <v>124</v>
      </c>
      <c r="D3" s="4">
        <f>B3*C3</f>
        <v>1488000</v>
      </c>
      <c r="E3" s="3"/>
      <c r="G3" s="3" t="s">
        <v>138</v>
      </c>
      <c r="H3" s="4" t="s">
        <v>130</v>
      </c>
      <c r="I3" s="14">
        <v>41723</v>
      </c>
      <c r="J3" s="4" t="s">
        <v>118</v>
      </c>
      <c r="K3" s="3"/>
    </row>
    <row r="4" spans="1:11" x14ac:dyDescent="0.3">
      <c r="A4" s="3" t="s">
        <v>109</v>
      </c>
      <c r="B4" s="4">
        <v>11500</v>
      </c>
      <c r="C4" s="4">
        <v>193</v>
      </c>
      <c r="D4" s="4">
        <f t="shared" ref="D4:D11" si="0">B4*C4</f>
        <v>2219500</v>
      </c>
      <c r="E4" s="3"/>
      <c r="G4" s="3" t="s">
        <v>133</v>
      </c>
      <c r="H4" s="4" t="s">
        <v>126</v>
      </c>
      <c r="I4" s="14">
        <v>38504</v>
      </c>
      <c r="J4" s="4" t="s">
        <v>119</v>
      </c>
      <c r="K4" s="3"/>
    </row>
    <row r="5" spans="1:11" x14ac:dyDescent="0.3">
      <c r="A5" s="3" t="s">
        <v>105</v>
      </c>
      <c r="B5" s="4">
        <v>8500</v>
      </c>
      <c r="C5" s="4">
        <v>199</v>
      </c>
      <c r="D5" s="4">
        <f t="shared" si="0"/>
        <v>1691500</v>
      </c>
      <c r="E5" s="3"/>
      <c r="G5" s="3" t="s">
        <v>134</v>
      </c>
      <c r="H5" s="4" t="s">
        <v>127</v>
      </c>
      <c r="I5" s="14">
        <v>39746</v>
      </c>
      <c r="J5" s="4" t="s">
        <v>120</v>
      </c>
      <c r="K5" s="3"/>
    </row>
    <row r="6" spans="1:11" x14ac:dyDescent="0.3">
      <c r="A6" s="3" t="s">
        <v>110</v>
      </c>
      <c r="B6" s="4">
        <v>12500</v>
      </c>
      <c r="C6" s="4">
        <v>145</v>
      </c>
      <c r="D6" s="4">
        <f t="shared" si="0"/>
        <v>1812500</v>
      </c>
      <c r="E6" s="3"/>
      <c r="G6" s="3" t="s">
        <v>139</v>
      </c>
      <c r="H6" s="4" t="s">
        <v>126</v>
      </c>
      <c r="I6" s="14">
        <v>38844</v>
      </c>
      <c r="J6" s="4" t="s">
        <v>128</v>
      </c>
      <c r="K6" s="3"/>
    </row>
    <row r="7" spans="1:11" x14ac:dyDescent="0.3">
      <c r="A7" s="3" t="s">
        <v>106</v>
      </c>
      <c r="B7" s="4">
        <v>7500</v>
      </c>
      <c r="C7" s="4">
        <v>195</v>
      </c>
      <c r="D7" s="4">
        <f t="shared" si="0"/>
        <v>1462500</v>
      </c>
      <c r="E7" s="3"/>
      <c r="G7" s="3" t="s">
        <v>140</v>
      </c>
      <c r="H7" s="4" t="s">
        <v>129</v>
      </c>
      <c r="I7" s="14">
        <v>41373</v>
      </c>
      <c r="J7" s="4" t="s">
        <v>121</v>
      </c>
      <c r="K7" s="3"/>
    </row>
    <row r="8" spans="1:11" x14ac:dyDescent="0.3">
      <c r="A8" s="3" t="s">
        <v>103</v>
      </c>
      <c r="B8" s="4">
        <v>10000</v>
      </c>
      <c r="C8" s="4">
        <v>188</v>
      </c>
      <c r="D8" s="4">
        <f t="shared" si="0"/>
        <v>1880000</v>
      </c>
      <c r="E8" s="3"/>
      <c r="G8" s="3" t="s">
        <v>135</v>
      </c>
      <c r="H8" s="4" t="s">
        <v>130</v>
      </c>
      <c r="I8" s="14">
        <v>42323</v>
      </c>
      <c r="J8" s="4" t="s">
        <v>122</v>
      </c>
      <c r="K8" s="3"/>
    </row>
    <row r="9" spans="1:11" x14ac:dyDescent="0.3">
      <c r="A9" s="3" t="s">
        <v>108</v>
      </c>
      <c r="B9" s="4">
        <v>9500</v>
      </c>
      <c r="C9" s="4">
        <v>167</v>
      </c>
      <c r="D9" s="4">
        <f t="shared" si="0"/>
        <v>1586500</v>
      </c>
      <c r="E9" s="3"/>
      <c r="G9" s="3" t="s">
        <v>136</v>
      </c>
      <c r="H9" s="4" t="s">
        <v>127</v>
      </c>
      <c r="I9" s="14">
        <v>39829</v>
      </c>
      <c r="J9" s="4" t="s">
        <v>123</v>
      </c>
      <c r="K9" s="3"/>
    </row>
    <row r="10" spans="1:11" x14ac:dyDescent="0.3">
      <c r="A10" s="3" t="s">
        <v>107</v>
      </c>
      <c r="B10" s="4">
        <v>5500</v>
      </c>
      <c r="C10" s="4">
        <v>155</v>
      </c>
      <c r="D10" s="4">
        <f t="shared" si="0"/>
        <v>852500</v>
      </c>
      <c r="E10" s="3"/>
      <c r="G10" s="3" t="s">
        <v>132</v>
      </c>
      <c r="H10" s="4" t="s">
        <v>129</v>
      </c>
      <c r="I10" s="14">
        <v>40794</v>
      </c>
      <c r="J10" s="4" t="s">
        <v>124</v>
      </c>
      <c r="K10" s="3"/>
    </row>
    <row r="11" spans="1:11" x14ac:dyDescent="0.3">
      <c r="A11" s="3" t="s">
        <v>104</v>
      </c>
      <c r="B11" s="4">
        <v>8000</v>
      </c>
      <c r="C11" s="4">
        <v>168</v>
      </c>
      <c r="D11" s="4">
        <f t="shared" si="0"/>
        <v>1344000</v>
      </c>
      <c r="E11" s="3"/>
      <c r="G11" s="3" t="s">
        <v>137</v>
      </c>
      <c r="H11" s="4" t="s">
        <v>129</v>
      </c>
      <c r="I11" s="14">
        <v>41499</v>
      </c>
      <c r="J11" s="4" t="s">
        <v>125</v>
      </c>
      <c r="K11" s="3"/>
    </row>
    <row r="13" spans="1:11" x14ac:dyDescent="0.3">
      <c r="A13" s="11" t="s">
        <v>142</v>
      </c>
      <c r="B13" s="12" t="s">
        <v>143</v>
      </c>
      <c r="F13" s="11" t="s">
        <v>161</v>
      </c>
      <c r="G13" s="12" t="s">
        <v>162</v>
      </c>
    </row>
    <row r="14" spans="1:11" x14ac:dyDescent="0.3">
      <c r="A14" s="3" t="s">
        <v>144</v>
      </c>
      <c r="B14" s="3" t="s">
        <v>145</v>
      </c>
      <c r="C14" s="3" t="s">
        <v>146</v>
      </c>
      <c r="D14" s="13" t="s">
        <v>147</v>
      </c>
      <c r="F14" s="3" t="s">
        <v>163</v>
      </c>
      <c r="G14" s="3" t="s">
        <v>165</v>
      </c>
      <c r="H14" s="3" t="s">
        <v>181</v>
      </c>
      <c r="I14" s="3" t="s">
        <v>164</v>
      </c>
    </row>
    <row r="15" spans="1:11" x14ac:dyDescent="0.3">
      <c r="A15" s="3" t="s">
        <v>153</v>
      </c>
      <c r="B15" s="3">
        <v>75</v>
      </c>
      <c r="C15" s="3">
        <v>67</v>
      </c>
      <c r="D15" s="4"/>
      <c r="F15" s="3" t="s">
        <v>169</v>
      </c>
      <c r="G15" s="3" t="s">
        <v>166</v>
      </c>
      <c r="H15" s="3" t="s">
        <v>182</v>
      </c>
      <c r="I15" s="4">
        <v>945000</v>
      </c>
    </row>
    <row r="16" spans="1:11" x14ac:dyDescent="0.3">
      <c r="A16" s="3" t="s">
        <v>154</v>
      </c>
      <c r="B16" s="3">
        <v>46</v>
      </c>
      <c r="C16" s="3">
        <v>54</v>
      </c>
      <c r="D16" s="4"/>
      <c r="F16" s="3" t="s">
        <v>173</v>
      </c>
      <c r="G16" s="3" t="s">
        <v>167</v>
      </c>
      <c r="H16" s="3" t="s">
        <v>183</v>
      </c>
      <c r="I16" s="4">
        <v>895000</v>
      </c>
    </row>
    <row r="17" spans="1:11" x14ac:dyDescent="0.3">
      <c r="A17" s="3" t="s">
        <v>155</v>
      </c>
      <c r="B17" s="3">
        <v>92</v>
      </c>
      <c r="C17" s="3">
        <v>89</v>
      </c>
      <c r="D17" s="4"/>
      <c r="F17" s="3" t="s">
        <v>178</v>
      </c>
      <c r="G17" s="3" t="s">
        <v>168</v>
      </c>
      <c r="H17" s="3" t="s">
        <v>184</v>
      </c>
      <c r="I17" s="4">
        <v>920000</v>
      </c>
    </row>
    <row r="18" spans="1:11" x14ac:dyDescent="0.3">
      <c r="A18" s="3" t="s">
        <v>156</v>
      </c>
      <c r="B18" s="3">
        <v>75</v>
      </c>
      <c r="C18" s="3">
        <v>80</v>
      </c>
      <c r="D18" s="4"/>
      <c r="F18" s="3" t="s">
        <v>174</v>
      </c>
      <c r="G18" s="3" t="s">
        <v>167</v>
      </c>
      <c r="H18" s="3" t="s">
        <v>185</v>
      </c>
      <c r="I18" s="4">
        <v>1150000</v>
      </c>
    </row>
    <row r="19" spans="1:11" x14ac:dyDescent="0.3">
      <c r="A19" s="3" t="s">
        <v>157</v>
      </c>
      <c r="B19" s="3">
        <v>86</v>
      </c>
      <c r="C19" s="3">
        <v>59</v>
      </c>
      <c r="D19" s="4"/>
      <c r="F19" s="3" t="s">
        <v>171</v>
      </c>
      <c r="G19" s="3" t="s">
        <v>166</v>
      </c>
      <c r="H19" s="3" t="s">
        <v>184</v>
      </c>
      <c r="I19" s="4">
        <v>980000</v>
      </c>
    </row>
    <row r="20" spans="1:11" x14ac:dyDescent="0.3">
      <c r="A20" s="3" t="s">
        <v>158</v>
      </c>
      <c r="B20" s="3">
        <v>88</v>
      </c>
      <c r="C20" s="3">
        <v>91</v>
      </c>
      <c r="D20" s="4"/>
      <c r="F20" s="3" t="s">
        <v>179</v>
      </c>
      <c r="G20" s="3" t="s">
        <v>168</v>
      </c>
      <c r="H20" s="3" t="s">
        <v>186</v>
      </c>
      <c r="I20" s="4">
        <v>880000</v>
      </c>
    </row>
    <row r="21" spans="1:11" x14ac:dyDescent="0.3">
      <c r="A21" s="3" t="s">
        <v>159</v>
      </c>
      <c r="B21" s="3">
        <v>91</v>
      </c>
      <c r="C21" s="3">
        <v>94</v>
      </c>
      <c r="D21" s="4"/>
      <c r="F21" s="3" t="s">
        <v>175</v>
      </c>
      <c r="G21" s="3" t="s">
        <v>167</v>
      </c>
      <c r="H21" s="3" t="s">
        <v>184</v>
      </c>
      <c r="I21" s="4">
        <v>900000</v>
      </c>
    </row>
    <row r="22" spans="1:11" x14ac:dyDescent="0.3">
      <c r="A22" s="3" t="s">
        <v>160</v>
      </c>
      <c r="B22" s="3">
        <v>76</v>
      </c>
      <c r="C22" s="3">
        <v>80</v>
      </c>
      <c r="D22" s="4"/>
      <c r="F22" s="3" t="s">
        <v>180</v>
      </c>
      <c r="G22" s="3" t="s">
        <v>168</v>
      </c>
      <c r="H22" s="3" t="s">
        <v>186</v>
      </c>
      <c r="I22" s="4">
        <v>885000</v>
      </c>
    </row>
    <row r="23" spans="1:11" x14ac:dyDescent="0.3">
      <c r="F23" s="3" t="s">
        <v>176</v>
      </c>
      <c r="G23" s="3" t="s">
        <v>167</v>
      </c>
      <c r="H23" s="3" t="s">
        <v>184</v>
      </c>
      <c r="I23" s="4">
        <v>985000</v>
      </c>
    </row>
    <row r="24" spans="1:11" x14ac:dyDescent="0.3">
      <c r="A24" s="16" t="s">
        <v>148</v>
      </c>
      <c r="B24" s="16"/>
      <c r="C24" s="16"/>
      <c r="D24" s="16"/>
      <c r="F24" s="3" t="s">
        <v>172</v>
      </c>
      <c r="G24" s="3" t="s">
        <v>166</v>
      </c>
      <c r="H24" s="3" t="s">
        <v>185</v>
      </c>
      <c r="I24" s="4">
        <v>1200000</v>
      </c>
    </row>
    <row r="25" spans="1:11" x14ac:dyDescent="0.3">
      <c r="A25" s="3" t="s">
        <v>206</v>
      </c>
      <c r="B25" s="3">
        <v>0</v>
      </c>
      <c r="C25" s="3">
        <v>60</v>
      </c>
      <c r="D25" s="3">
        <v>80</v>
      </c>
      <c r="F25" s="3" t="s">
        <v>177</v>
      </c>
      <c r="G25" s="3" t="s">
        <v>168</v>
      </c>
      <c r="H25" s="3" t="s">
        <v>185</v>
      </c>
      <c r="I25" s="4">
        <v>1100000</v>
      </c>
      <c r="J25" s="19" t="s">
        <v>187</v>
      </c>
      <c r="K25" s="19"/>
    </row>
    <row r="26" spans="1:11" x14ac:dyDescent="0.3">
      <c r="A26" s="3" t="s">
        <v>149</v>
      </c>
      <c r="B26" s="3" t="s">
        <v>150</v>
      </c>
      <c r="C26" s="3" t="s">
        <v>151</v>
      </c>
      <c r="D26" s="3" t="s">
        <v>152</v>
      </c>
      <c r="F26" s="3" t="s">
        <v>170</v>
      </c>
      <c r="G26" s="3" t="s">
        <v>166</v>
      </c>
      <c r="H26" s="3" t="s">
        <v>186</v>
      </c>
      <c r="I26" s="4">
        <v>900000</v>
      </c>
      <c r="J26" s="20"/>
      <c r="K26" s="20"/>
    </row>
    <row r="28" spans="1:11" x14ac:dyDescent="0.3">
      <c r="A28" s="11" t="s">
        <v>188</v>
      </c>
      <c r="B28" s="12" t="s">
        <v>204</v>
      </c>
    </row>
    <row r="29" spans="1:11" x14ac:dyDescent="0.3">
      <c r="A29" s="3" t="s">
        <v>190</v>
      </c>
      <c r="B29" s="3" t="s">
        <v>189</v>
      </c>
      <c r="C29" s="3" t="s">
        <v>164</v>
      </c>
      <c r="D29" s="3" t="s">
        <v>100</v>
      </c>
      <c r="E29" s="3" t="s">
        <v>191</v>
      </c>
    </row>
    <row r="30" spans="1:11" x14ac:dyDescent="0.3">
      <c r="A30" s="3" t="s">
        <v>197</v>
      </c>
      <c r="B30" s="3" t="s">
        <v>192</v>
      </c>
      <c r="C30" s="4">
        <v>2800</v>
      </c>
      <c r="D30" s="4">
        <v>62</v>
      </c>
      <c r="E30" s="4">
        <f>C30*D30</f>
        <v>173600</v>
      </c>
    </row>
    <row r="31" spans="1:11" x14ac:dyDescent="0.3">
      <c r="A31" s="3" t="s">
        <v>199</v>
      </c>
      <c r="B31" s="3" t="s">
        <v>200</v>
      </c>
      <c r="C31" s="4">
        <v>15600</v>
      </c>
      <c r="D31" s="4">
        <v>28</v>
      </c>
      <c r="E31" s="4">
        <f t="shared" ref="E31:E38" si="1">C31*D31</f>
        <v>436800</v>
      </c>
    </row>
    <row r="32" spans="1:11" x14ac:dyDescent="0.3">
      <c r="A32" s="3" t="s">
        <v>198</v>
      </c>
      <c r="B32" s="3" t="s">
        <v>202</v>
      </c>
      <c r="C32" s="4">
        <v>4500</v>
      </c>
      <c r="D32" s="4">
        <v>57</v>
      </c>
      <c r="E32" s="4">
        <f t="shared" si="1"/>
        <v>256500</v>
      </c>
    </row>
    <row r="33" spans="1:5" x14ac:dyDescent="0.3">
      <c r="A33" s="3" t="s">
        <v>199</v>
      </c>
      <c r="B33" s="3" t="s">
        <v>196</v>
      </c>
      <c r="C33" s="4">
        <v>5600</v>
      </c>
      <c r="D33" s="4">
        <v>65</v>
      </c>
      <c r="E33" s="4">
        <f t="shared" si="1"/>
        <v>364000</v>
      </c>
    </row>
    <row r="34" spans="1:5" x14ac:dyDescent="0.3">
      <c r="A34" s="3" t="s">
        <v>197</v>
      </c>
      <c r="B34" s="3" t="s">
        <v>194</v>
      </c>
      <c r="C34" s="4">
        <v>6500</v>
      </c>
      <c r="D34" s="4">
        <v>48</v>
      </c>
      <c r="E34" s="4">
        <f t="shared" si="1"/>
        <v>312000</v>
      </c>
    </row>
    <row r="35" spans="1:5" x14ac:dyDescent="0.3">
      <c r="A35" s="3" t="s">
        <v>198</v>
      </c>
      <c r="B35" s="3" t="s">
        <v>203</v>
      </c>
      <c r="C35" s="4">
        <v>12500</v>
      </c>
      <c r="D35" s="4">
        <v>65</v>
      </c>
      <c r="E35" s="4">
        <f t="shared" si="1"/>
        <v>812500</v>
      </c>
    </row>
    <row r="36" spans="1:5" x14ac:dyDescent="0.3">
      <c r="A36" s="3" t="s">
        <v>199</v>
      </c>
      <c r="B36" s="3" t="s">
        <v>195</v>
      </c>
      <c r="C36" s="4">
        <v>8300</v>
      </c>
      <c r="D36" s="4">
        <v>27</v>
      </c>
      <c r="E36" s="4">
        <f t="shared" si="1"/>
        <v>224100</v>
      </c>
    </row>
    <row r="37" spans="1:5" x14ac:dyDescent="0.3">
      <c r="A37" s="3" t="s">
        <v>198</v>
      </c>
      <c r="B37" s="3" t="s">
        <v>201</v>
      </c>
      <c r="C37" s="4">
        <v>7200</v>
      </c>
      <c r="D37" s="4">
        <v>65</v>
      </c>
      <c r="E37" s="4">
        <f t="shared" si="1"/>
        <v>468000</v>
      </c>
    </row>
    <row r="38" spans="1:5" x14ac:dyDescent="0.3">
      <c r="A38" s="3" t="s">
        <v>197</v>
      </c>
      <c r="B38" s="3" t="s">
        <v>193</v>
      </c>
      <c r="C38" s="4">
        <v>6300</v>
      </c>
      <c r="D38" s="4">
        <v>45</v>
      </c>
      <c r="E38" s="4">
        <f t="shared" si="1"/>
        <v>283500</v>
      </c>
    </row>
    <row r="39" spans="1:5" x14ac:dyDescent="0.3">
      <c r="A39" s="19" t="s">
        <v>205</v>
      </c>
      <c r="B39" s="19"/>
      <c r="C39" s="19"/>
      <c r="D39" s="19"/>
      <c r="E39" s="2"/>
    </row>
  </sheetData>
  <mergeCells count="3">
    <mergeCell ref="J25:K25"/>
    <mergeCell ref="J26:K26"/>
    <mergeCell ref="A39:D3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sqref="A1:G1"/>
    </sheetView>
  </sheetViews>
  <sheetFormatPr defaultRowHeight="16.5" x14ac:dyDescent="0.3"/>
  <cols>
    <col min="3" max="4" width="11.125" bestFit="1" customWidth="1"/>
    <col min="5" max="7" width="10.875" bestFit="1" customWidth="1"/>
  </cols>
  <sheetData>
    <row r="1" spans="1:7" ht="20.25" x14ac:dyDescent="0.3">
      <c r="A1" s="18" t="s">
        <v>49</v>
      </c>
      <c r="B1" s="18"/>
      <c r="C1" s="18"/>
      <c r="D1" s="18"/>
      <c r="E1" s="18"/>
      <c r="F1" s="18"/>
      <c r="G1" s="18"/>
    </row>
    <row r="3" spans="1:7" x14ac:dyDescent="0.3">
      <c r="A3" s="3" t="s">
        <v>51</v>
      </c>
      <c r="B3" s="3" t="s">
        <v>52</v>
      </c>
      <c r="C3" s="3" t="s">
        <v>53</v>
      </c>
      <c r="D3" s="3" t="s">
        <v>54</v>
      </c>
      <c r="E3" s="3" t="s">
        <v>55</v>
      </c>
      <c r="F3" s="3" t="s">
        <v>56</v>
      </c>
      <c r="G3" s="3" t="s">
        <v>57</v>
      </c>
    </row>
    <row r="4" spans="1:7" x14ac:dyDescent="0.3">
      <c r="A4" s="3" t="s">
        <v>50</v>
      </c>
      <c r="B4" s="3">
        <v>101</v>
      </c>
      <c r="C4" s="5">
        <v>42739</v>
      </c>
      <c r="D4" s="5">
        <v>42742</v>
      </c>
      <c r="E4" s="4">
        <v>400000</v>
      </c>
      <c r="F4" s="4">
        <v>430000</v>
      </c>
      <c r="G4" s="4">
        <f>F4*$B$18</f>
        <v>51600</v>
      </c>
    </row>
    <row r="5" spans="1:7" x14ac:dyDescent="0.3">
      <c r="A5" s="3" t="s">
        <v>50</v>
      </c>
      <c r="B5" s="3">
        <v>102</v>
      </c>
      <c r="C5" s="5">
        <v>42750</v>
      </c>
      <c r="D5" s="5">
        <v>42753</v>
      </c>
      <c r="E5" s="4">
        <v>1000000</v>
      </c>
      <c r="F5" s="4">
        <v>1070000</v>
      </c>
      <c r="G5" s="4">
        <f t="shared" ref="G5:G15" si="0">F5*$B$18</f>
        <v>128400</v>
      </c>
    </row>
    <row r="6" spans="1:7" x14ac:dyDescent="0.3">
      <c r="A6" s="3" t="s">
        <v>50</v>
      </c>
      <c r="B6" s="3">
        <v>103</v>
      </c>
      <c r="C6" s="5">
        <v>42756</v>
      </c>
      <c r="D6" s="5">
        <v>42758</v>
      </c>
      <c r="E6" s="4">
        <v>100000</v>
      </c>
      <c r="F6" s="4">
        <v>120000</v>
      </c>
      <c r="G6" s="4">
        <f t="shared" si="0"/>
        <v>14400</v>
      </c>
    </row>
    <row r="7" spans="1:7" x14ac:dyDescent="0.3">
      <c r="A7" s="21" t="s">
        <v>61</v>
      </c>
      <c r="B7" s="22"/>
      <c r="C7" s="22"/>
      <c r="D7" s="23"/>
      <c r="E7" s="4">
        <f>SUM(E4:E6)</f>
        <v>1500000</v>
      </c>
      <c r="F7" s="4">
        <f t="shared" ref="F7" si="1">SUM(F4:F6)</f>
        <v>1620000</v>
      </c>
      <c r="G7" s="4">
        <f>SUM(G4:G6)</f>
        <v>194400</v>
      </c>
    </row>
    <row r="8" spans="1:7" x14ac:dyDescent="0.3">
      <c r="A8" s="3" t="s">
        <v>58</v>
      </c>
      <c r="B8" s="3">
        <v>102</v>
      </c>
      <c r="C8" s="5">
        <v>42772</v>
      </c>
      <c r="D8" s="5">
        <v>42774</v>
      </c>
      <c r="E8" s="4">
        <v>500000</v>
      </c>
      <c r="F8" s="4">
        <v>550000</v>
      </c>
      <c r="G8" s="4">
        <f t="shared" si="0"/>
        <v>66000</v>
      </c>
    </row>
    <row r="9" spans="1:7" x14ac:dyDescent="0.3">
      <c r="A9" s="3" t="s">
        <v>58</v>
      </c>
      <c r="B9" s="3">
        <v>103</v>
      </c>
      <c r="C9" s="5">
        <v>42776</v>
      </c>
      <c r="D9" s="5">
        <v>42778</v>
      </c>
      <c r="E9" s="4">
        <v>450000</v>
      </c>
      <c r="F9" s="4">
        <v>480000</v>
      </c>
      <c r="G9" s="4">
        <f t="shared" si="0"/>
        <v>57600</v>
      </c>
    </row>
    <row r="10" spans="1:7" x14ac:dyDescent="0.3">
      <c r="A10" s="3" t="s">
        <v>58</v>
      </c>
      <c r="B10" s="3">
        <v>103</v>
      </c>
      <c r="C10" s="5">
        <v>42779</v>
      </c>
      <c r="D10" s="5">
        <v>42782</v>
      </c>
      <c r="E10" s="4">
        <v>450000</v>
      </c>
      <c r="F10" s="4">
        <v>480000</v>
      </c>
      <c r="G10" s="4">
        <f t="shared" si="0"/>
        <v>57600</v>
      </c>
    </row>
    <row r="11" spans="1:7" x14ac:dyDescent="0.3">
      <c r="A11" s="3" t="s">
        <v>58</v>
      </c>
      <c r="B11" s="3">
        <v>104</v>
      </c>
      <c r="C11" s="5">
        <v>42789</v>
      </c>
      <c r="D11" s="5">
        <v>42791</v>
      </c>
      <c r="E11" s="4">
        <v>500000</v>
      </c>
      <c r="F11" s="4">
        <v>540000</v>
      </c>
      <c r="G11" s="4">
        <f t="shared" si="0"/>
        <v>64800</v>
      </c>
    </row>
    <row r="12" spans="1:7" x14ac:dyDescent="0.3">
      <c r="A12" s="21" t="s">
        <v>61</v>
      </c>
      <c r="B12" s="22"/>
      <c r="C12" s="22"/>
      <c r="D12" s="23"/>
      <c r="E12" s="4">
        <f>SUM(E8:E11)</f>
        <v>1900000</v>
      </c>
      <c r="F12" s="4">
        <f t="shared" ref="F12:G12" si="2">SUM(F8:F11)</f>
        <v>2050000</v>
      </c>
      <c r="G12" s="4">
        <f t="shared" si="2"/>
        <v>246000</v>
      </c>
    </row>
    <row r="13" spans="1:7" x14ac:dyDescent="0.3">
      <c r="A13" s="3" t="s">
        <v>59</v>
      </c>
      <c r="B13" s="3">
        <v>101</v>
      </c>
      <c r="C13" s="5">
        <v>42796</v>
      </c>
      <c r="D13" s="5">
        <v>42799</v>
      </c>
      <c r="E13" s="4">
        <v>500000</v>
      </c>
      <c r="F13" s="4">
        <v>550000</v>
      </c>
      <c r="G13" s="4">
        <f t="shared" si="0"/>
        <v>66000</v>
      </c>
    </row>
    <row r="14" spans="1:7" x14ac:dyDescent="0.3">
      <c r="A14" s="3" t="s">
        <v>59</v>
      </c>
      <c r="B14" s="3">
        <v>102</v>
      </c>
      <c r="C14" s="5">
        <v>42803</v>
      </c>
      <c r="D14" s="5">
        <v>42805</v>
      </c>
      <c r="E14" s="4">
        <v>1400000</v>
      </c>
      <c r="F14" s="4">
        <v>1450000</v>
      </c>
      <c r="G14" s="4">
        <f t="shared" si="0"/>
        <v>174000</v>
      </c>
    </row>
    <row r="15" spans="1:7" x14ac:dyDescent="0.3">
      <c r="A15" s="3" t="s">
        <v>59</v>
      </c>
      <c r="B15" s="3">
        <v>104</v>
      </c>
      <c r="C15" s="5">
        <v>42808</v>
      </c>
      <c r="D15" s="5">
        <v>42811</v>
      </c>
      <c r="E15" s="4">
        <v>1500000</v>
      </c>
      <c r="F15" s="4">
        <v>1560000</v>
      </c>
      <c r="G15" s="4">
        <f t="shared" si="0"/>
        <v>187200</v>
      </c>
    </row>
    <row r="16" spans="1:7" x14ac:dyDescent="0.3">
      <c r="A16" s="21" t="s">
        <v>61</v>
      </c>
      <c r="B16" s="22"/>
      <c r="C16" s="22"/>
      <c r="D16" s="23"/>
      <c r="E16" s="4">
        <f>SUM(E13:E15)</f>
        <v>3400000</v>
      </c>
      <c r="F16" s="4">
        <f t="shared" ref="F16:G16" si="3">SUM(F13:F15)</f>
        <v>3560000</v>
      </c>
      <c r="G16" s="4">
        <f t="shared" si="3"/>
        <v>427200</v>
      </c>
    </row>
    <row r="18" spans="1:2" x14ac:dyDescent="0.3">
      <c r="A18" s="6" t="s">
        <v>60</v>
      </c>
      <c r="B18" s="7">
        <v>0.12</v>
      </c>
    </row>
  </sheetData>
  <mergeCells count="4">
    <mergeCell ref="A1:G1"/>
    <mergeCell ref="A7:D7"/>
    <mergeCell ref="A12:D12"/>
    <mergeCell ref="A16:D16"/>
  </mergeCells>
  <phoneticPr fontId="1" type="noConversion"/>
  <pageMargins left="0.7" right="0.7" top="0.75" bottom="0.75" header="0.3" footer="0.3"/>
  <ignoredErrors>
    <ignoredError sqref="G12 G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6.5" x14ac:dyDescent="0.3"/>
  <cols>
    <col min="2" max="2" width="9.375" bestFit="1" customWidth="1"/>
    <col min="4" max="4" width="12.375" bestFit="1" customWidth="1"/>
    <col min="5" max="5" width="11.875" bestFit="1" customWidth="1"/>
  </cols>
  <sheetData>
    <row r="1" spans="1:5" ht="20.25" x14ac:dyDescent="0.3">
      <c r="A1" s="18" t="s">
        <v>66</v>
      </c>
      <c r="B1" s="18"/>
      <c r="C1" s="18"/>
      <c r="D1" s="18"/>
      <c r="E1" s="18"/>
    </row>
    <row r="3" spans="1:5" x14ac:dyDescent="0.3">
      <c r="A3" s="3" t="s">
        <v>63</v>
      </c>
      <c r="B3" s="3" t="s">
        <v>65</v>
      </c>
      <c r="C3" s="3" t="s">
        <v>64</v>
      </c>
      <c r="D3" s="3" t="s">
        <v>62</v>
      </c>
      <c r="E3" s="3" t="s">
        <v>67</v>
      </c>
    </row>
    <row r="4" spans="1:5" x14ac:dyDescent="0.3">
      <c r="A4" s="3" t="s">
        <v>68</v>
      </c>
      <c r="B4" s="2">
        <v>300000</v>
      </c>
      <c r="C4" s="8">
        <v>3.5000000000000003E-2</v>
      </c>
      <c r="D4" s="2">
        <v>36</v>
      </c>
      <c r="E4" s="2">
        <f t="shared" ref="E4:E12" si="0">ROUND(FV(C4/12,D4,-B4),-3)</f>
        <v>11370000</v>
      </c>
    </row>
    <row r="5" spans="1:5" x14ac:dyDescent="0.3">
      <c r="A5" s="3" t="s">
        <v>74</v>
      </c>
      <c r="B5" s="2">
        <v>250000</v>
      </c>
      <c r="C5" s="8">
        <v>3.2000000000000001E-2</v>
      </c>
      <c r="D5" s="2">
        <v>24</v>
      </c>
      <c r="E5" s="2">
        <f t="shared" si="0"/>
        <v>6188000</v>
      </c>
    </row>
    <row r="6" spans="1:5" x14ac:dyDescent="0.3">
      <c r="A6" s="3" t="s">
        <v>75</v>
      </c>
      <c r="B6" s="2">
        <v>280000</v>
      </c>
      <c r="C6" s="8">
        <v>3.2000000000000001E-2</v>
      </c>
      <c r="D6" s="2">
        <v>48</v>
      </c>
      <c r="E6" s="2">
        <f t="shared" si="0"/>
        <v>14318000</v>
      </c>
    </row>
    <row r="7" spans="1:5" x14ac:dyDescent="0.3">
      <c r="A7" s="3" t="s">
        <v>76</v>
      </c>
      <c r="B7" s="2">
        <v>320000</v>
      </c>
      <c r="C7" s="8">
        <v>3.5000000000000003E-2</v>
      </c>
      <c r="D7" s="2">
        <v>36</v>
      </c>
      <c r="E7" s="2">
        <f t="shared" si="0"/>
        <v>12128000</v>
      </c>
    </row>
    <row r="8" spans="1:5" x14ac:dyDescent="0.3">
      <c r="A8" s="3" t="s">
        <v>69</v>
      </c>
      <c r="B8" s="2">
        <v>300000</v>
      </c>
      <c r="C8" s="8">
        <v>3.5000000000000003E-2</v>
      </c>
      <c r="D8" s="2">
        <v>24</v>
      </c>
      <c r="E8" s="2">
        <f t="shared" si="0"/>
        <v>7447000</v>
      </c>
    </row>
    <row r="9" spans="1:5" x14ac:dyDescent="0.3">
      <c r="A9" s="3" t="s">
        <v>70</v>
      </c>
      <c r="B9" s="2">
        <v>250000</v>
      </c>
      <c r="C9" s="8">
        <v>3.2000000000000001E-2</v>
      </c>
      <c r="D9" s="2">
        <v>48</v>
      </c>
      <c r="E9" s="2">
        <f t="shared" si="0"/>
        <v>12784000</v>
      </c>
    </row>
    <row r="10" spans="1:5" x14ac:dyDescent="0.3">
      <c r="A10" s="3" t="s">
        <v>71</v>
      </c>
      <c r="B10" s="2">
        <v>200000</v>
      </c>
      <c r="C10" s="8">
        <v>3.2000000000000001E-2</v>
      </c>
      <c r="D10" s="2">
        <v>24</v>
      </c>
      <c r="E10" s="2">
        <f t="shared" si="0"/>
        <v>4950000</v>
      </c>
    </row>
    <row r="11" spans="1:5" x14ac:dyDescent="0.3">
      <c r="A11" s="3" t="s">
        <v>72</v>
      </c>
      <c r="B11" s="2">
        <v>300000</v>
      </c>
      <c r="C11" s="8">
        <v>3.5000000000000003E-2</v>
      </c>
      <c r="D11" s="2">
        <v>36</v>
      </c>
      <c r="E11" s="2">
        <f t="shared" si="0"/>
        <v>11370000</v>
      </c>
    </row>
    <row r="12" spans="1:5" x14ac:dyDescent="0.3">
      <c r="A12" s="3" t="s">
        <v>73</v>
      </c>
      <c r="B12" s="2">
        <v>350000</v>
      </c>
      <c r="C12" s="8">
        <v>3.5000000000000003E-2</v>
      </c>
      <c r="D12" s="2">
        <v>36</v>
      </c>
      <c r="E12" s="2">
        <f t="shared" si="0"/>
        <v>13265000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sqref="A1:E1"/>
    </sheetView>
  </sheetViews>
  <sheetFormatPr defaultRowHeight="16.5" x14ac:dyDescent="0.3"/>
  <cols>
    <col min="6" max="6" width="4.625" customWidth="1"/>
  </cols>
  <sheetData>
    <row r="1" spans="1:5" ht="20.25" x14ac:dyDescent="0.3">
      <c r="A1" s="18" t="s">
        <v>77</v>
      </c>
      <c r="B1" s="18"/>
      <c r="C1" s="18"/>
      <c r="D1" s="18"/>
      <c r="E1" s="18"/>
    </row>
    <row r="3" spans="1:5" x14ac:dyDescent="0.3">
      <c r="A3" s="3" t="s">
        <v>78</v>
      </c>
      <c r="B3" s="3" t="s">
        <v>79</v>
      </c>
      <c r="C3" s="3" t="s">
        <v>80</v>
      </c>
      <c r="D3" s="3" t="s">
        <v>81</v>
      </c>
      <c r="E3" s="3" t="s">
        <v>82</v>
      </c>
    </row>
    <row r="4" spans="1:5" x14ac:dyDescent="0.3">
      <c r="A4" s="3">
        <v>170201</v>
      </c>
      <c r="B4" s="3">
        <v>60</v>
      </c>
      <c r="C4" s="3">
        <v>50</v>
      </c>
      <c r="D4" s="3">
        <v>50</v>
      </c>
      <c r="E4" s="9"/>
    </row>
    <row r="5" spans="1:5" x14ac:dyDescent="0.3">
      <c r="A5" s="3">
        <v>170202</v>
      </c>
      <c r="B5" s="3">
        <v>55</v>
      </c>
      <c r="C5" s="3">
        <v>60</v>
      </c>
      <c r="D5" s="3">
        <v>40</v>
      </c>
      <c r="E5" s="9"/>
    </row>
    <row r="6" spans="1:5" x14ac:dyDescent="0.3">
      <c r="A6" s="3">
        <v>170203</v>
      </c>
      <c r="B6" s="3">
        <v>80</v>
      </c>
      <c r="C6" s="3">
        <v>95</v>
      </c>
      <c r="D6" s="3">
        <v>50</v>
      </c>
      <c r="E6" s="9"/>
    </row>
    <row r="7" spans="1:5" x14ac:dyDescent="0.3">
      <c r="A7" s="3">
        <v>170204</v>
      </c>
      <c r="B7" s="3">
        <v>95</v>
      </c>
      <c r="C7" s="3">
        <v>90</v>
      </c>
      <c r="D7" s="3">
        <v>35</v>
      </c>
      <c r="E7" s="9"/>
    </row>
    <row r="8" spans="1:5" x14ac:dyDescent="0.3">
      <c r="A8" s="3">
        <v>170205</v>
      </c>
      <c r="B8" s="3">
        <v>80</v>
      </c>
      <c r="C8" s="3">
        <v>80</v>
      </c>
      <c r="D8" s="3">
        <v>60</v>
      </c>
      <c r="E8" s="9"/>
    </row>
    <row r="9" spans="1:5" x14ac:dyDescent="0.3">
      <c r="A9" s="3">
        <v>170206</v>
      </c>
      <c r="B9" s="3">
        <v>60</v>
      </c>
      <c r="C9" s="3">
        <v>65</v>
      </c>
      <c r="D9" s="3">
        <v>65</v>
      </c>
      <c r="E9" s="9"/>
    </row>
    <row r="10" spans="1:5" x14ac:dyDescent="0.3">
      <c r="A10" s="3">
        <v>170207</v>
      </c>
      <c r="B10" s="3">
        <v>50</v>
      </c>
      <c r="C10" s="3">
        <v>70</v>
      </c>
      <c r="D10" s="3">
        <v>50</v>
      </c>
      <c r="E10" s="9"/>
    </row>
    <row r="11" spans="1:5" x14ac:dyDescent="0.3">
      <c r="A11" s="3">
        <v>170208</v>
      </c>
      <c r="B11" s="3">
        <v>70</v>
      </c>
      <c r="C11" s="3">
        <v>85</v>
      </c>
      <c r="D11" s="3">
        <v>55</v>
      </c>
      <c r="E11" s="9"/>
    </row>
    <row r="12" spans="1:5" x14ac:dyDescent="0.3">
      <c r="A12" s="3">
        <v>170209</v>
      </c>
      <c r="B12" s="3">
        <v>65</v>
      </c>
      <c r="C12" s="3">
        <v>65</v>
      </c>
      <c r="D12" s="3">
        <v>90</v>
      </c>
      <c r="E12" s="9"/>
    </row>
    <row r="13" spans="1:5" x14ac:dyDescent="0.3">
      <c r="A13" s="3">
        <v>170210</v>
      </c>
      <c r="B13" s="3">
        <v>80</v>
      </c>
      <c r="C13" s="3">
        <v>70</v>
      </c>
      <c r="D13" s="3">
        <v>75</v>
      </c>
      <c r="E13" s="9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"/>
    </sheetView>
  </sheetViews>
  <sheetFormatPr defaultRowHeight="16.5" x14ac:dyDescent="0.3"/>
  <cols>
    <col min="2" max="2" width="11" bestFit="1" customWidth="1"/>
  </cols>
  <sheetData>
    <row r="1" spans="1:5" ht="20.25" x14ac:dyDescent="0.3">
      <c r="A1" s="18" t="s">
        <v>87</v>
      </c>
      <c r="B1" s="18"/>
      <c r="C1" s="18"/>
      <c r="D1" s="18"/>
      <c r="E1" s="18"/>
    </row>
    <row r="3" spans="1:5" x14ac:dyDescent="0.3">
      <c r="A3" s="3" t="s">
        <v>88</v>
      </c>
      <c r="B3" s="3" t="s">
        <v>86</v>
      </c>
      <c r="C3" s="3" t="s">
        <v>84</v>
      </c>
      <c r="D3" s="3" t="s">
        <v>83</v>
      </c>
      <c r="E3" s="3" t="s">
        <v>85</v>
      </c>
    </row>
    <row r="4" spans="1:5" x14ac:dyDescent="0.3">
      <c r="A4" s="3" t="s">
        <v>89</v>
      </c>
      <c r="B4" s="10">
        <v>475</v>
      </c>
      <c r="C4" s="10">
        <v>3000</v>
      </c>
      <c r="D4" s="10">
        <v>3152</v>
      </c>
      <c r="E4" s="10">
        <f>B4+C4-D4</f>
        <v>323</v>
      </c>
    </row>
    <row r="5" spans="1:5" x14ac:dyDescent="0.3">
      <c r="A5" s="3" t="s">
        <v>91</v>
      </c>
      <c r="B5" s="10">
        <v>256</v>
      </c>
      <c r="C5" s="10">
        <v>2500</v>
      </c>
      <c r="D5" s="10">
        <v>2613</v>
      </c>
      <c r="E5" s="10">
        <f t="shared" ref="E5:E10" si="0">B5+C5-D5</f>
        <v>143</v>
      </c>
    </row>
    <row r="6" spans="1:5" x14ac:dyDescent="0.3">
      <c r="A6" s="3" t="s">
        <v>90</v>
      </c>
      <c r="B6" s="10">
        <v>186</v>
      </c>
      <c r="C6" s="10">
        <v>2000</v>
      </c>
      <c r="D6" s="10">
        <v>1953</v>
      </c>
      <c r="E6" s="10">
        <f t="shared" si="0"/>
        <v>233</v>
      </c>
    </row>
    <row r="7" spans="1:5" x14ac:dyDescent="0.3">
      <c r="A7" s="3" t="s">
        <v>92</v>
      </c>
      <c r="B7" s="10">
        <v>320</v>
      </c>
      <c r="C7" s="10">
        <v>1800</v>
      </c>
      <c r="D7" s="10">
        <v>1952</v>
      </c>
      <c r="E7" s="10">
        <f t="shared" si="0"/>
        <v>168</v>
      </c>
    </row>
    <row r="8" spans="1:5" x14ac:dyDescent="0.3">
      <c r="A8" s="3" t="s">
        <v>93</v>
      </c>
      <c r="B8" s="10">
        <v>224</v>
      </c>
      <c r="C8" s="10">
        <v>2000</v>
      </c>
      <c r="D8" s="10">
        <v>1785</v>
      </c>
      <c r="E8" s="10">
        <f t="shared" si="0"/>
        <v>439</v>
      </c>
    </row>
    <row r="9" spans="1:5" x14ac:dyDescent="0.3">
      <c r="A9" s="3" t="s">
        <v>94</v>
      </c>
      <c r="B9" s="10">
        <v>125</v>
      </c>
      <c r="C9" s="10">
        <v>2200</v>
      </c>
      <c r="D9" s="10">
        <v>2156</v>
      </c>
      <c r="E9" s="10">
        <f t="shared" si="0"/>
        <v>169</v>
      </c>
    </row>
    <row r="10" spans="1:5" x14ac:dyDescent="0.3">
      <c r="A10" s="3" t="s">
        <v>95</v>
      </c>
      <c r="B10" s="10">
        <v>204</v>
      </c>
      <c r="C10" s="10">
        <v>1500</v>
      </c>
      <c r="D10" s="10">
        <v>1607</v>
      </c>
      <c r="E10" s="10">
        <f t="shared" si="0"/>
        <v>97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minari</cp:lastModifiedBy>
  <dcterms:created xsi:type="dcterms:W3CDTF">2017-02-16T05:47:42Z</dcterms:created>
  <dcterms:modified xsi:type="dcterms:W3CDTF">2018-04-02T05:01:08Z</dcterms:modified>
</cp:coreProperties>
</file>