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현재_통합_문서" defaultThemeVersion="124226"/>
  <bookViews>
    <workbookView xWindow="360" yWindow="135" windowWidth="13995" windowHeight="7380"/>
  </bookViews>
  <sheets>
    <sheet name="기본작업-1" sheetId="10" r:id="rId1"/>
    <sheet name="기본작업-2" sheetId="11" r:id="rId2"/>
    <sheet name="기본작업-3" sheetId="3" r:id="rId3"/>
    <sheet name="계산작업" sheetId="4" r:id="rId4"/>
    <sheet name="분석작업-1" sheetId="5" r:id="rId5"/>
    <sheet name="분석작업-2" sheetId="7" r:id="rId6"/>
    <sheet name="매크로작업" sheetId="6" r:id="rId7"/>
    <sheet name="차트작업" sheetId="8" r:id="rId8"/>
  </sheets>
  <definedNames>
    <definedName name="_xlnm._FilterDatabase" localSheetId="2" hidden="1">'기본작업-3'!#REF!</definedName>
  </definedNames>
  <calcPr calcId="171027"/>
</workbook>
</file>

<file path=xl/calcChain.xml><?xml version="1.0" encoding="utf-8"?>
<calcChain xmlns="http://schemas.openxmlformats.org/spreadsheetml/2006/main">
  <c r="G5" i="6"/>
  <c r="G6"/>
  <c r="G7"/>
  <c r="G8"/>
  <c r="G9"/>
  <c r="G10"/>
  <c r="G4"/>
  <c r="E22" i="5"/>
  <c r="E20"/>
  <c r="E14"/>
  <c r="E8"/>
  <c r="D21"/>
  <c r="C21"/>
  <c r="D15"/>
  <c r="C15"/>
  <c r="D9"/>
  <c r="D23" s="1"/>
  <c r="C9"/>
  <c r="C23" s="1"/>
  <c r="K28" i="4"/>
  <c r="E19"/>
  <c r="E20"/>
  <c r="E21"/>
  <c r="E22"/>
  <c r="E23"/>
  <c r="E24"/>
  <c r="E25"/>
  <c r="E26"/>
  <c r="E27"/>
  <c r="E18"/>
  <c r="E4"/>
  <c r="E5"/>
  <c r="E6"/>
  <c r="E7"/>
  <c r="E8"/>
  <c r="E9"/>
  <c r="E10"/>
  <c r="E3"/>
  <c r="E32" l="1"/>
  <c r="E41" s="1"/>
  <c r="E33"/>
  <c r="E34"/>
  <c r="E35"/>
  <c r="E36"/>
  <c r="E37"/>
  <c r="E38"/>
  <c r="E39"/>
  <c r="E40"/>
  <c r="E31"/>
  <c r="J4"/>
  <c r="J5"/>
  <c r="J6"/>
  <c r="J7"/>
  <c r="J8"/>
  <c r="K8" s="1"/>
  <c r="J9"/>
  <c r="K9" s="1"/>
  <c r="J10"/>
  <c r="K10" s="1"/>
  <c r="J11"/>
  <c r="J12"/>
  <c r="K12" s="1"/>
  <c r="J3"/>
  <c r="K3" s="1"/>
  <c r="K7" l="1"/>
  <c r="K6"/>
  <c r="K5"/>
  <c r="K4"/>
  <c r="K11"/>
</calcChain>
</file>

<file path=xl/comments1.xml><?xml version="1.0" encoding="utf-8"?>
<comments xmlns="http://schemas.openxmlformats.org/spreadsheetml/2006/main">
  <authors>
    <author>김종일</author>
  </authors>
  <commentList>
    <comment ref="H9" authorId="0">
      <text>
        <r>
          <rPr>
            <b/>
            <sz val="9"/>
            <color indexed="81"/>
            <rFont val="돋움"/>
            <family val="3"/>
            <charset val="129"/>
          </rPr>
          <t>우승팀은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총무부</t>
        </r>
      </text>
    </comment>
  </commentList>
</comments>
</file>

<file path=xl/sharedStrings.xml><?xml version="1.0" encoding="utf-8"?>
<sst xmlns="http://schemas.openxmlformats.org/spreadsheetml/2006/main" count="357" uniqueCount="245">
  <si>
    <t>상공반점 배달 현황</t>
    <phoneticPr fontId="1" type="noConversion"/>
  </si>
  <si>
    <t>종목</t>
    <phoneticPr fontId="1" type="noConversion"/>
  </si>
  <si>
    <t>축구</t>
    <phoneticPr fontId="1" type="noConversion"/>
  </si>
  <si>
    <t>발야구</t>
    <phoneticPr fontId="1" type="noConversion"/>
  </si>
  <si>
    <t>줄다리기</t>
    <phoneticPr fontId="1" type="noConversion"/>
  </si>
  <si>
    <t>계주</t>
    <phoneticPr fontId="1" type="noConversion"/>
  </si>
  <si>
    <t>총점</t>
    <phoneticPr fontId="1" type="noConversion"/>
  </si>
  <si>
    <t>순위</t>
    <phoneticPr fontId="1" type="noConversion"/>
  </si>
  <si>
    <t>응원</t>
    <phoneticPr fontId="1" type="noConversion"/>
  </si>
  <si>
    <t>팀명</t>
    <phoneticPr fontId="1" type="noConversion"/>
  </si>
  <si>
    <t>생산</t>
    <phoneticPr fontId="1" type="noConversion"/>
  </si>
  <si>
    <t>대한주식회사 체육대회 결과표</t>
    <phoneticPr fontId="1" type="noConversion"/>
  </si>
  <si>
    <t>부서명</t>
    <phoneticPr fontId="1" type="noConversion"/>
  </si>
  <si>
    <t>영업</t>
    <phoneticPr fontId="1" type="noConversion"/>
  </si>
  <si>
    <t>홍보</t>
    <phoneticPr fontId="1" type="noConversion"/>
  </si>
  <si>
    <t>제작</t>
    <phoneticPr fontId="1" type="noConversion"/>
  </si>
  <si>
    <t>총무</t>
    <phoneticPr fontId="1" type="noConversion"/>
  </si>
  <si>
    <t>기획</t>
    <phoneticPr fontId="1" type="noConversion"/>
  </si>
  <si>
    <t>환경</t>
    <phoneticPr fontId="1" type="noConversion"/>
  </si>
  <si>
    <t>재무</t>
    <phoneticPr fontId="1" type="noConversion"/>
  </si>
  <si>
    <t>개발</t>
    <phoneticPr fontId="1" type="noConversion"/>
  </si>
  <si>
    <t>수상</t>
    <phoneticPr fontId="1" type="noConversion"/>
  </si>
  <si>
    <t>창의성</t>
    <phoneticPr fontId="1" type="noConversion"/>
  </si>
  <si>
    <t>실용성</t>
    <phoneticPr fontId="1" type="noConversion"/>
  </si>
  <si>
    <t>경제성</t>
    <phoneticPr fontId="1" type="noConversion"/>
  </si>
  <si>
    <t>발명 경진 대회 수상 현황</t>
    <phoneticPr fontId="1" type="noConversion"/>
  </si>
  <si>
    <t>대상</t>
    <phoneticPr fontId="1" type="noConversion"/>
  </si>
  <si>
    <t>금상</t>
    <phoneticPr fontId="1" type="noConversion"/>
  </si>
  <si>
    <t>은상</t>
    <phoneticPr fontId="1" type="noConversion"/>
  </si>
  <si>
    <t>동상</t>
    <phoneticPr fontId="1" type="noConversion"/>
  </si>
  <si>
    <t>인기상</t>
    <phoneticPr fontId="1" type="noConversion"/>
  </si>
  <si>
    <t>장려상</t>
    <phoneticPr fontId="1" type="noConversion"/>
  </si>
  <si>
    <t>GoodIdea</t>
    <phoneticPr fontId="1" type="noConversion"/>
  </si>
  <si>
    <t>IDEAdesign</t>
    <phoneticPr fontId="1" type="noConversion"/>
  </si>
  <si>
    <t>발명왕</t>
    <phoneticPr fontId="1" type="noConversion"/>
  </si>
  <si>
    <t>상상나라</t>
    <phoneticPr fontId="1" type="noConversion"/>
  </si>
  <si>
    <t>창조굿</t>
    <phoneticPr fontId="1" type="noConversion"/>
  </si>
  <si>
    <t>파워Idea</t>
    <phoneticPr fontId="1" type="noConversion"/>
  </si>
  <si>
    <t>발명에디슨</t>
    <phoneticPr fontId="1" type="noConversion"/>
  </si>
  <si>
    <t>GID</t>
    <phoneticPr fontId="1" type="noConversion"/>
  </si>
  <si>
    <t>SMS</t>
    <phoneticPr fontId="1" type="noConversion"/>
  </si>
  <si>
    <t>IDEAofKING</t>
    <phoneticPr fontId="1" type="noConversion"/>
  </si>
  <si>
    <t>창의적발명</t>
    <phoneticPr fontId="1" type="noConversion"/>
  </si>
  <si>
    <t>사고친창의</t>
    <phoneticPr fontId="1" type="noConversion"/>
  </si>
  <si>
    <t>발명유명</t>
    <phoneticPr fontId="1" type="noConversion"/>
  </si>
  <si>
    <t>사원코드</t>
    <phoneticPr fontId="5" type="noConversion"/>
  </si>
  <si>
    <t>전반기판매량</t>
    <phoneticPr fontId="5" type="noConversion"/>
  </si>
  <si>
    <t>후반기판매량</t>
    <phoneticPr fontId="5" type="noConversion"/>
  </si>
  <si>
    <t>지점별 자동차 판매현황</t>
    <phoneticPr fontId="5" type="noConversion"/>
  </si>
  <si>
    <t>지점</t>
    <phoneticPr fontId="5" type="noConversion"/>
  </si>
  <si>
    <t>HS-001</t>
    <phoneticPr fontId="1" type="noConversion"/>
  </si>
  <si>
    <t>HS-002</t>
  </si>
  <si>
    <t>HS-003</t>
  </si>
  <si>
    <t>HS-004</t>
  </si>
  <si>
    <t>HS-005</t>
  </si>
  <si>
    <t>HS-006</t>
  </si>
  <si>
    <t>HS-007</t>
  </si>
  <si>
    <t>HS-008</t>
  </si>
  <si>
    <t>HS-009</t>
  </si>
  <si>
    <t>HS-010</t>
  </si>
  <si>
    <t>HS-011</t>
  </si>
  <si>
    <t>HS-012</t>
  </si>
  <si>
    <t>마포</t>
    <phoneticPr fontId="1" type="noConversion"/>
  </si>
  <si>
    <t>서초</t>
    <phoneticPr fontId="1" type="noConversion"/>
  </si>
  <si>
    <t>노원</t>
    <phoneticPr fontId="1" type="noConversion"/>
  </si>
  <si>
    <t>총판매량</t>
    <phoneticPr fontId="1" type="noConversion"/>
  </si>
  <si>
    <t>[표1]</t>
    <phoneticPr fontId="1" type="noConversion"/>
  </si>
  <si>
    <t>제품명</t>
    <phoneticPr fontId="1" type="noConversion"/>
  </si>
  <si>
    <t>1월생산량</t>
    <phoneticPr fontId="1" type="noConversion"/>
  </si>
  <si>
    <t>2월생산량</t>
    <phoneticPr fontId="1" type="noConversion"/>
  </si>
  <si>
    <t>3월생산량</t>
    <phoneticPr fontId="1" type="noConversion"/>
  </si>
  <si>
    <t>고래바</t>
    <phoneticPr fontId="1" type="noConversion"/>
  </si>
  <si>
    <t>누구바</t>
    <phoneticPr fontId="1" type="noConversion"/>
  </si>
  <si>
    <t>씽씽바</t>
    <phoneticPr fontId="1" type="noConversion"/>
  </si>
  <si>
    <t>메롱바</t>
    <phoneticPr fontId="1" type="noConversion"/>
  </si>
  <si>
    <t>돼지콘</t>
    <phoneticPr fontId="1" type="noConversion"/>
  </si>
  <si>
    <t>두두콘</t>
    <phoneticPr fontId="1" type="noConversion"/>
  </si>
  <si>
    <t>보석콘</t>
    <phoneticPr fontId="1" type="noConversion"/>
  </si>
  <si>
    <t>[표2]</t>
    <phoneticPr fontId="1" type="noConversion"/>
  </si>
  <si>
    <t>[표3]</t>
    <phoneticPr fontId="1" type="noConversion"/>
  </si>
  <si>
    <t>생산1팀 생산량</t>
    <phoneticPr fontId="1" type="noConversion"/>
  </si>
  <si>
    <t>생산2팀 생산량</t>
    <phoneticPr fontId="1" type="noConversion"/>
  </si>
  <si>
    <t>생산3팀 생산량</t>
    <phoneticPr fontId="1" type="noConversion"/>
  </si>
  <si>
    <t>1분기 아이스크림 생산 현황</t>
    <phoneticPr fontId="1" type="noConversion"/>
  </si>
  <si>
    <t>지역</t>
    <phoneticPr fontId="1" type="noConversion"/>
  </si>
  <si>
    <t>서울</t>
    <phoneticPr fontId="1" type="noConversion"/>
  </si>
  <si>
    <t>경기</t>
    <phoneticPr fontId="1" type="noConversion"/>
  </si>
  <si>
    <t>전라도</t>
    <phoneticPr fontId="1" type="noConversion"/>
  </si>
  <si>
    <t>경상도</t>
    <phoneticPr fontId="1" type="noConversion"/>
  </si>
  <si>
    <t>강원도</t>
    <phoneticPr fontId="1" type="noConversion"/>
  </si>
  <si>
    <t>충청도</t>
    <phoneticPr fontId="1" type="noConversion"/>
  </si>
  <si>
    <t>제주도</t>
    <phoneticPr fontId="1" type="noConversion"/>
  </si>
  <si>
    <t>금</t>
    <phoneticPr fontId="1" type="noConversion"/>
  </si>
  <si>
    <t>은</t>
    <phoneticPr fontId="1" type="noConversion"/>
  </si>
  <si>
    <t>동</t>
    <phoneticPr fontId="1" type="noConversion"/>
  </si>
  <si>
    <t>합계</t>
    <phoneticPr fontId="1" type="noConversion"/>
  </si>
  <si>
    <t>참가종목</t>
    <phoneticPr fontId="1" type="noConversion"/>
  </si>
  <si>
    <t>전국체전 결과표</t>
    <phoneticPr fontId="1" type="noConversion"/>
  </si>
  <si>
    <t>참가인원</t>
    <phoneticPr fontId="1" type="noConversion"/>
  </si>
  <si>
    <t>과일별 영양소</t>
    <phoneticPr fontId="1" type="noConversion"/>
  </si>
  <si>
    <t>과일명</t>
    <phoneticPr fontId="1" type="noConversion"/>
  </si>
  <si>
    <t>칼로리</t>
    <phoneticPr fontId="1" type="noConversion"/>
  </si>
  <si>
    <t>당분</t>
    <phoneticPr fontId="1" type="noConversion"/>
  </si>
  <si>
    <t>단백질</t>
    <phoneticPr fontId="1" type="noConversion"/>
  </si>
  <si>
    <t>비타민</t>
    <phoneticPr fontId="1" type="noConversion"/>
  </si>
  <si>
    <t>칼슘</t>
    <phoneticPr fontId="1" type="noConversion"/>
  </si>
  <si>
    <t>오렌지</t>
    <phoneticPr fontId="1" type="noConversion"/>
  </si>
  <si>
    <t>파인애플</t>
    <phoneticPr fontId="1" type="noConversion"/>
  </si>
  <si>
    <t>사과</t>
    <phoneticPr fontId="1" type="noConversion"/>
  </si>
  <si>
    <t>포도</t>
    <phoneticPr fontId="1" type="noConversion"/>
  </si>
  <si>
    <t>딸기</t>
    <phoneticPr fontId="1" type="noConversion"/>
  </si>
  <si>
    <t>바나나</t>
    <phoneticPr fontId="1" type="noConversion"/>
  </si>
  <si>
    <t>[표1]</t>
    <phoneticPr fontId="1" type="noConversion"/>
  </si>
  <si>
    <t>응시번호</t>
    <phoneticPr fontId="1" type="noConversion"/>
  </si>
  <si>
    <t>점수</t>
    <phoneticPr fontId="1" type="noConversion"/>
  </si>
  <si>
    <t>총점</t>
    <phoneticPr fontId="1" type="noConversion"/>
  </si>
  <si>
    <t>&lt;가산비율표&gt;</t>
    <phoneticPr fontId="1" type="noConversion"/>
  </si>
  <si>
    <t>가산비율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</si>
  <si>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</si>
  <si>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</si>
  <si>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</si>
  <si>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</si>
  <si>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과학경시대회 결과</t>
    <phoneticPr fontId="1" type="noConversion"/>
  </si>
  <si>
    <t>항목</t>
    <phoneticPr fontId="1" type="noConversion"/>
  </si>
  <si>
    <t>등급</t>
    <phoneticPr fontId="1" type="noConversion"/>
  </si>
  <si>
    <t>B-5-1</t>
    <phoneticPr fontId="1" type="noConversion"/>
  </si>
  <si>
    <t>A-7-2</t>
    <phoneticPr fontId="1" type="noConversion"/>
  </si>
  <si>
    <t>C-6-3</t>
    <phoneticPr fontId="1" type="noConversion"/>
  </si>
  <si>
    <t>A-6-6</t>
    <phoneticPr fontId="1" type="noConversion"/>
  </si>
  <si>
    <t>B-8-7</t>
    <phoneticPr fontId="1" type="noConversion"/>
  </si>
  <si>
    <t>D-4-8</t>
    <phoneticPr fontId="1" type="noConversion"/>
  </si>
  <si>
    <t>C-5-5</t>
    <phoneticPr fontId="1" type="noConversion"/>
  </si>
  <si>
    <t>D-4-4</t>
    <phoneticPr fontId="1" type="noConversion"/>
  </si>
  <si>
    <t>[표2]</t>
    <phoneticPr fontId="1" type="noConversion"/>
  </si>
  <si>
    <t>순위</t>
    <phoneticPr fontId="1" type="noConversion"/>
  </si>
  <si>
    <t>홈런 레이스 결과</t>
    <phoneticPr fontId="1" type="noConversion"/>
  </si>
  <si>
    <t>선수명</t>
    <phoneticPr fontId="1" type="noConversion"/>
  </si>
  <si>
    <t>1차</t>
    <phoneticPr fontId="1" type="noConversion"/>
  </si>
  <si>
    <t>2차</t>
    <phoneticPr fontId="1" type="noConversion"/>
  </si>
  <si>
    <t>합계</t>
    <phoneticPr fontId="1" type="noConversion"/>
  </si>
  <si>
    <t>손아성</t>
    <phoneticPr fontId="1" type="noConversion"/>
  </si>
  <si>
    <t>정의운</t>
    <phoneticPr fontId="1" type="noConversion"/>
  </si>
  <si>
    <t>방석민</t>
    <phoneticPr fontId="1" type="noConversion"/>
  </si>
  <si>
    <t>김준호</t>
    <phoneticPr fontId="1" type="noConversion"/>
  </si>
  <si>
    <t>김주영</t>
    <phoneticPr fontId="1" type="noConversion"/>
  </si>
  <si>
    <t>양의진</t>
    <phoneticPr fontId="1" type="noConversion"/>
  </si>
  <si>
    <t>오재인</t>
    <phoneticPr fontId="1" type="noConversion"/>
  </si>
  <si>
    <t>이승영</t>
    <phoneticPr fontId="1" type="noConversion"/>
  </si>
  <si>
    <t>나성문</t>
    <phoneticPr fontId="1" type="noConversion"/>
  </si>
  <si>
    <t>김태윤</t>
    <phoneticPr fontId="1" type="noConversion"/>
  </si>
  <si>
    <t>[표3]</t>
    <phoneticPr fontId="1" type="noConversion"/>
  </si>
  <si>
    <t>중간고사 성적표</t>
    <phoneticPr fontId="1" type="noConversion"/>
  </si>
  <si>
    <t>성명</t>
    <phoneticPr fontId="1" type="noConversion"/>
  </si>
  <si>
    <t>결과</t>
    <phoneticPr fontId="1" type="noConversion"/>
  </si>
  <si>
    <t>해외근무 응시 현황</t>
    <phoneticPr fontId="1" type="noConversion"/>
  </si>
  <si>
    <t>사원명</t>
    <phoneticPr fontId="1" type="noConversion"/>
  </si>
  <si>
    <t>근무</t>
    <phoneticPr fontId="1" type="noConversion"/>
  </si>
  <si>
    <t>출근</t>
    <phoneticPr fontId="1" type="noConversion"/>
  </si>
  <si>
    <t>외국어</t>
    <phoneticPr fontId="1" type="noConversion"/>
  </si>
  <si>
    <t>강용성</t>
    <phoneticPr fontId="1" type="noConversion"/>
  </si>
  <si>
    <t>이경심</t>
    <phoneticPr fontId="1" type="noConversion"/>
  </si>
  <si>
    <t>박훈석</t>
    <phoneticPr fontId="1" type="noConversion"/>
  </si>
  <si>
    <t>전우희</t>
    <phoneticPr fontId="1" type="noConversion"/>
  </si>
  <si>
    <t>원유성</t>
    <phoneticPr fontId="1" type="noConversion"/>
  </si>
  <si>
    <t>기상천</t>
    <phoneticPr fontId="1" type="noConversion"/>
  </si>
  <si>
    <t>박명훈</t>
    <phoneticPr fontId="1" type="noConversion"/>
  </si>
  <si>
    <t>변희영</t>
    <phoneticPr fontId="1" type="noConversion"/>
  </si>
  <si>
    <t>이보민</t>
    <phoneticPr fontId="1" type="noConversion"/>
  </si>
  <si>
    <t>최진구</t>
    <phoneticPr fontId="1" type="noConversion"/>
  </si>
  <si>
    <t>[표4]</t>
    <phoneticPr fontId="1" type="noConversion"/>
  </si>
  <si>
    <t>O</t>
    <phoneticPr fontId="1" type="noConversion"/>
  </si>
  <si>
    <t>[표5]</t>
    <phoneticPr fontId="1" type="noConversion"/>
  </si>
  <si>
    <t>학과</t>
    <phoneticPr fontId="1" type="noConversion"/>
  </si>
  <si>
    <t>전공</t>
    <phoneticPr fontId="1" type="noConversion"/>
  </si>
  <si>
    <t>교양</t>
    <phoneticPr fontId="1" type="noConversion"/>
  </si>
  <si>
    <t>임소희</t>
    <phoneticPr fontId="1" type="noConversion"/>
  </si>
  <si>
    <t>한채연</t>
    <phoneticPr fontId="1" type="noConversion"/>
  </si>
  <si>
    <t>김승현</t>
    <phoneticPr fontId="1" type="noConversion"/>
  </si>
  <si>
    <t>이수민</t>
    <phoneticPr fontId="1" type="noConversion"/>
  </si>
  <si>
    <t>장태일</t>
    <phoneticPr fontId="1" type="noConversion"/>
  </si>
  <si>
    <t>김성은</t>
    <phoneticPr fontId="1" type="noConversion"/>
  </si>
  <si>
    <t>태우식</t>
    <phoneticPr fontId="1" type="noConversion"/>
  </si>
  <si>
    <t>김부성</t>
    <phoneticPr fontId="1" type="noConversion"/>
  </si>
  <si>
    <t>최성완</t>
    <phoneticPr fontId="1" type="noConversion"/>
  </si>
  <si>
    <t>서기운</t>
    <phoneticPr fontId="1" type="noConversion"/>
  </si>
  <si>
    <t>환경</t>
    <phoneticPr fontId="1" type="noConversion"/>
  </si>
  <si>
    <t>생물</t>
    <phoneticPr fontId="1" type="noConversion"/>
  </si>
  <si>
    <t>조경</t>
    <phoneticPr fontId="1" type="noConversion"/>
  </si>
  <si>
    <t>조경/환경학과의 전공 우수자 총점 평균</t>
    <phoneticPr fontId="1" type="noConversion"/>
  </si>
  <si>
    <t>봉사활동 지원 현황</t>
    <phoneticPr fontId="1" type="noConversion"/>
  </si>
  <si>
    <t>부서명</t>
    <phoneticPr fontId="1" type="noConversion"/>
  </si>
  <si>
    <t>나눔의집</t>
    <phoneticPr fontId="1" type="noConversion"/>
  </si>
  <si>
    <t>평화의집</t>
    <phoneticPr fontId="1" type="noConversion"/>
  </si>
  <si>
    <t>사랑의집</t>
    <phoneticPr fontId="1" type="noConversion"/>
  </si>
  <si>
    <t>장서희</t>
    <phoneticPr fontId="1" type="noConversion"/>
  </si>
  <si>
    <t>유일우</t>
    <phoneticPr fontId="1" type="noConversion"/>
  </si>
  <si>
    <t>전지영</t>
    <phoneticPr fontId="1" type="noConversion"/>
  </si>
  <si>
    <t>조규철</t>
    <phoneticPr fontId="1" type="noConversion"/>
  </si>
  <si>
    <t>정종인</t>
    <phoneticPr fontId="1" type="noConversion"/>
  </si>
  <si>
    <t>민지혜</t>
    <phoneticPr fontId="1" type="noConversion"/>
  </si>
  <si>
    <t>김종욱</t>
    <phoneticPr fontId="1" type="noConversion"/>
  </si>
  <si>
    <t>이신숙</t>
    <phoneticPr fontId="1" type="noConversion"/>
  </si>
  <si>
    <t>박원준</t>
    <phoneticPr fontId="1" type="noConversion"/>
  </si>
  <si>
    <t>강지선</t>
    <phoneticPr fontId="1" type="noConversion"/>
  </si>
  <si>
    <t>영업부</t>
    <phoneticPr fontId="1" type="noConversion"/>
  </si>
  <si>
    <t>홍보부</t>
    <phoneticPr fontId="1" type="noConversion"/>
  </si>
  <si>
    <t>기획부</t>
    <phoneticPr fontId="1" type="noConversion"/>
  </si>
  <si>
    <t>사랑의집에 지원한 홍보부 사원수</t>
    <phoneticPr fontId="1" type="noConversion"/>
  </si>
  <si>
    <t>구분</t>
    <phoneticPr fontId="1" type="noConversion"/>
  </si>
  <si>
    <t>메뉴</t>
    <phoneticPr fontId="1" type="noConversion"/>
  </si>
  <si>
    <t>가격</t>
    <phoneticPr fontId="1" type="noConversion"/>
  </si>
  <si>
    <t>수량(개)</t>
    <phoneticPr fontId="1" type="noConversion"/>
  </si>
  <si>
    <t>배달지역</t>
    <phoneticPr fontId="1" type="noConversion"/>
  </si>
  <si>
    <t>용기수거</t>
    <phoneticPr fontId="1" type="noConversion"/>
  </si>
  <si>
    <t>NOODLE</t>
    <phoneticPr fontId="1" type="noConversion"/>
  </si>
  <si>
    <t>짜장면</t>
    <phoneticPr fontId="1" type="noConversion"/>
  </si>
  <si>
    <t>망원동</t>
    <phoneticPr fontId="1" type="noConversion"/>
  </si>
  <si>
    <t>수거함</t>
    <phoneticPr fontId="1" type="noConversion"/>
  </si>
  <si>
    <t>간짜장</t>
    <phoneticPr fontId="1" type="noConversion"/>
  </si>
  <si>
    <t>서교동</t>
    <phoneticPr fontId="1" type="noConversion"/>
  </si>
  <si>
    <t>짬뽕</t>
    <phoneticPr fontId="1" type="noConversion"/>
  </si>
  <si>
    <t>합정동</t>
    <phoneticPr fontId="1" type="noConversion"/>
  </si>
  <si>
    <t>수거안함</t>
    <phoneticPr fontId="1" type="noConversion"/>
  </si>
  <si>
    <t>RICE</t>
    <phoneticPr fontId="1" type="noConversion"/>
  </si>
  <si>
    <t>볶음밥</t>
    <phoneticPr fontId="1" type="noConversion"/>
  </si>
  <si>
    <t>잡채밥</t>
    <phoneticPr fontId="1" type="noConversion"/>
  </si>
  <si>
    <t>성산동</t>
    <phoneticPr fontId="1" type="noConversion"/>
  </si>
  <si>
    <t>마파두부밥</t>
    <phoneticPr fontId="1" type="noConversion"/>
  </si>
  <si>
    <t>DISH</t>
    <phoneticPr fontId="1" type="noConversion"/>
  </si>
  <si>
    <t>탕수육</t>
    <phoneticPr fontId="1" type="noConversion"/>
  </si>
  <si>
    <t>양장피</t>
    <phoneticPr fontId="1" type="noConversion"/>
  </si>
  <si>
    <t>SET</t>
    <phoneticPr fontId="1" type="noConversion"/>
  </si>
  <si>
    <t>짜장set</t>
    <phoneticPr fontId="1" type="noConversion"/>
  </si>
  <si>
    <t>짬뽕set</t>
    <phoneticPr fontId="1" type="noConversion"/>
  </si>
  <si>
    <t>人事</t>
    <phoneticPr fontId="1" type="noConversion"/>
  </si>
  <si>
    <t>부서명</t>
    <phoneticPr fontId="1" type="noConversion"/>
  </si>
  <si>
    <t>홍보부</t>
    <phoneticPr fontId="1" type="noConversion"/>
  </si>
  <si>
    <t>노원 요약</t>
  </si>
  <si>
    <t>마포 요약</t>
  </si>
  <si>
    <t>서초 요약</t>
  </si>
  <si>
    <t>총합계</t>
  </si>
  <si>
    <t>노원 최대값</t>
  </si>
  <si>
    <t>마포 최대값</t>
  </si>
  <si>
    <t>서초 최대값</t>
  </si>
  <si>
    <t>전체 최대값</t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</si>
</sst>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.0_-;\-* #,##0.0_-;_-* &quot;-&quot;?_-;_-@_-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8" fillId="0" borderId="0" xfId="0" applyFont="1">
      <alignment vertical="center"/>
    </xf>
    <xf numFmtId="41" fontId="0" fillId="0" borderId="1" xfId="5" applyFont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1" xfId="0" applyBorder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3" fontId="0" fillId="0" borderId="1" xfId="5" applyNumberFormat="1" applyFont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176" fontId="0" fillId="0" borderId="1" xfId="5" applyNumberFormat="1" applyFont="1" applyBorder="1">
      <alignment vertical="center"/>
    </xf>
    <xf numFmtId="41" fontId="0" fillId="0" borderId="1" xfId="5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3" borderId="1" xfId="0" applyFill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1" fontId="0" fillId="0" borderId="1" xfId="5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6">
    <cellStyle name="백분율 2" xfId="2"/>
    <cellStyle name="쉼표 [0]" xfId="5" builtinId="6"/>
    <cellStyle name="쉼표 [0] 2" xfId="3"/>
    <cellStyle name="통화 [0] 2" xfId="4"/>
    <cellStyle name="표준" xfId="0" builtinId="0"/>
    <cellStyle name="표준 2" xfId="1"/>
  </cellStyles>
  <dxfs count="2">
    <dxf>
      <font>
        <color rgb="FFFF0000"/>
      </font>
      <fill>
        <patternFill>
          <bgColor rgb="FF00B0F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style val="18"/>
  <c:chart>
    <c:title>
      <c:tx>
        <c:rich>
          <a:bodyPr/>
          <a:lstStyle/>
          <a:p>
            <a:pPr>
              <a:defRPr/>
            </a:pPr>
            <a:r>
              <a:rPr lang="ko-KR"/>
              <a:t>과일별 영양소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차트작업!$D$3</c:f>
              <c:strCache>
                <c:ptCount val="1"/>
                <c:pt idx="0">
                  <c:v>단백질</c:v>
                </c:pt>
              </c:strCache>
            </c:strRef>
          </c:tx>
          <c:cat>
            <c:strRef>
              <c:f>(차트작업!$A$4:$A$6,차트작업!$A$8:$A$9)</c:f>
              <c:strCache>
                <c:ptCount val="5"/>
                <c:pt idx="0">
                  <c:v>오렌지</c:v>
                </c:pt>
                <c:pt idx="1">
                  <c:v>파인애플</c:v>
                </c:pt>
                <c:pt idx="2">
                  <c:v>사과</c:v>
                </c:pt>
                <c:pt idx="3">
                  <c:v>딸기</c:v>
                </c:pt>
                <c:pt idx="4">
                  <c:v>바나나</c:v>
                </c:pt>
              </c:strCache>
            </c:strRef>
          </c:cat>
          <c:val>
            <c:numRef>
              <c:f>(차트작업!$D$4:$D$6,차트작업!$D$8:$D$9)</c:f>
              <c:numCache>
                <c:formatCode>General</c:formatCode>
                <c:ptCount val="5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1B7-4D5A-9640-F08E3161FCA3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비타민</c:v>
                </c:pt>
              </c:strCache>
            </c:strRef>
          </c:tx>
          <c:cat>
            <c:strRef>
              <c:f>(차트작업!$A$4:$A$6,차트작업!$A$8:$A$9)</c:f>
              <c:strCache>
                <c:ptCount val="5"/>
                <c:pt idx="0">
                  <c:v>오렌지</c:v>
                </c:pt>
                <c:pt idx="1">
                  <c:v>파인애플</c:v>
                </c:pt>
                <c:pt idx="2">
                  <c:v>사과</c:v>
                </c:pt>
                <c:pt idx="3">
                  <c:v>딸기</c:v>
                </c:pt>
                <c:pt idx="4">
                  <c:v>바나나</c:v>
                </c:pt>
              </c:strCache>
            </c:strRef>
          </c:cat>
          <c:val>
            <c:numRef>
              <c:f>(차트작업!$E$4:$E$6,차트작업!$E$8:$E$9)</c:f>
              <c:numCache>
                <c:formatCode>General</c:formatCode>
                <c:ptCount val="5"/>
                <c:pt idx="0">
                  <c:v>5</c:v>
                </c:pt>
                <c:pt idx="1">
                  <c:v>8</c:v>
                </c:pt>
                <c:pt idx="2">
                  <c:v>3</c:v>
                </c:pt>
                <c:pt idx="3">
                  <c:v>7</c:v>
                </c:pt>
                <c:pt idx="4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1B7-4D5A-9640-F08E3161FCA3}"/>
            </c:ext>
          </c:extLst>
        </c:ser>
        <c:ser>
          <c:idx val="2"/>
          <c:order val="2"/>
          <c:tx>
            <c:strRef>
              <c:f>차트작업!$F$3</c:f>
              <c:strCache>
                <c:ptCount val="1"/>
                <c:pt idx="0">
                  <c:v>칼슘</c:v>
                </c:pt>
              </c:strCache>
            </c:strRef>
          </c:tx>
          <c:cat>
            <c:strRef>
              <c:f>(차트작업!$A$4:$A$6,차트작업!$A$8:$A$9)</c:f>
              <c:strCache>
                <c:ptCount val="5"/>
                <c:pt idx="0">
                  <c:v>오렌지</c:v>
                </c:pt>
                <c:pt idx="1">
                  <c:v>파인애플</c:v>
                </c:pt>
                <c:pt idx="2">
                  <c:v>사과</c:v>
                </c:pt>
                <c:pt idx="3">
                  <c:v>딸기</c:v>
                </c:pt>
                <c:pt idx="4">
                  <c:v>바나나</c:v>
                </c:pt>
              </c:strCache>
            </c:strRef>
          </c:cat>
          <c:val>
            <c:numRef>
              <c:f>(차트작업!$F$4:$F$6,차트작업!$F$8:$F$9)</c:f>
              <c:numCache>
                <c:formatCode>General</c:formatCode>
                <c:ptCount val="5"/>
                <c:pt idx="0">
                  <c:v>6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1B7-4D5A-9640-F08E3161FCA3}"/>
            </c:ext>
          </c:extLst>
        </c:ser>
        <c:dLbls/>
        <c:axId val="75072256"/>
        <c:axId val="75074176"/>
      </c:barChart>
      <c:catAx>
        <c:axId val="750722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과일명</a:t>
                </a:r>
                <a:endParaRPr lang="en-US"/>
              </a:p>
            </c:rich>
          </c:tx>
        </c:title>
        <c:numFmt formatCode="General" sourceLinked="0"/>
        <c:tickLblPos val="nextTo"/>
        <c:crossAx val="75074176"/>
        <c:crosses val="autoZero"/>
        <c:auto val="1"/>
        <c:lblAlgn val="ctr"/>
        <c:lblOffset val="100"/>
      </c:catAx>
      <c:valAx>
        <c:axId val="75074176"/>
        <c:scaling>
          <c:orientation val="minMax"/>
          <c:max val="10"/>
        </c:scaling>
        <c:axPos val="l"/>
        <c:majorGridlines/>
        <c:title>
          <c:tx>
            <c:rich>
              <a:bodyPr rot="0" vert="wordArtVertRtl"/>
              <a:lstStyle/>
              <a:p>
                <a:pPr>
                  <a:defRPr/>
                </a:pPr>
                <a:r>
                  <a:rPr lang="ko-KR"/>
                  <a:t>영양소</a:t>
                </a:r>
                <a:r>
                  <a:rPr lang="en-US"/>
                  <a:t>(g)</a:t>
                </a:r>
                <a:endParaRPr lang="ko-KR"/>
              </a:p>
            </c:rich>
          </c:tx>
        </c:title>
        <c:numFmt formatCode="General" sourceLinked="1"/>
        <c:tickLblPos val="nextTo"/>
        <c:crossAx val="75072256"/>
        <c:crosses val="autoZero"/>
        <c:crossBetween val="between"/>
        <c:majorUnit val="2"/>
      </c:valAx>
    </c:plotArea>
    <c:legend>
      <c:legendPos val="r"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6</xdr:col>
      <xdr:colOff>0</xdr:colOff>
      <xdr:row>13</xdr:row>
      <xdr:rowOff>0</xdr:rowOff>
    </xdr:to>
    <xdr:sp macro="[0]!서식" textlink="">
      <xdr:nvSpPr>
        <xdr:cNvPr id="2" name="모서리가 둥근 직사각형 1"/>
        <xdr:cNvSpPr/>
      </xdr:nvSpPr>
      <xdr:spPr>
        <a:xfrm>
          <a:off x="2743200" y="2352675"/>
          <a:ext cx="13716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8</xdr:col>
      <xdr:colOff>0</xdr:colOff>
      <xdr:row>28</xdr:row>
      <xdr:rowOff>0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3"/>
  <sheetViews>
    <sheetView tabSelected="1" workbookViewId="0"/>
  </sheetViews>
  <sheetFormatPr defaultRowHeight="16.5"/>
  <cols>
    <col min="1" max="1" width="9.125" style="1" bestFit="1" customWidth="1"/>
    <col min="2" max="2" width="11" style="1" bestFit="1" customWidth="1"/>
    <col min="3" max="16384" width="9" style="1"/>
  </cols>
  <sheetData>
    <row r="1" spans="1:6">
      <c r="A1" s="1" t="s">
        <v>0</v>
      </c>
    </row>
    <row r="3" spans="1:6">
      <c r="A3" s="1" t="s">
        <v>208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>
      <c r="A4" s="1" t="s">
        <v>214</v>
      </c>
      <c r="B4" s="1" t="s">
        <v>215</v>
      </c>
      <c r="C4" s="1">
        <v>5000</v>
      </c>
      <c r="D4" s="1">
        <v>5</v>
      </c>
      <c r="E4" s="1" t="s">
        <v>216</v>
      </c>
      <c r="F4" s="1" t="s">
        <v>217</v>
      </c>
    </row>
    <row r="5" spans="1:6">
      <c r="A5" s="1" t="s">
        <v>214</v>
      </c>
      <c r="B5" s="1" t="s">
        <v>218</v>
      </c>
      <c r="C5" s="1">
        <v>5500</v>
      </c>
      <c r="D5" s="1">
        <v>2</v>
      </c>
      <c r="E5" s="1" t="s">
        <v>219</v>
      </c>
      <c r="F5" s="1" t="s">
        <v>217</v>
      </c>
    </row>
    <row r="6" spans="1:6">
      <c r="A6" s="1" t="s">
        <v>214</v>
      </c>
      <c r="B6" s="1" t="s">
        <v>220</v>
      </c>
      <c r="C6" s="1">
        <v>5500</v>
      </c>
      <c r="D6" s="1">
        <v>3</v>
      </c>
      <c r="E6" s="1" t="s">
        <v>221</v>
      </c>
      <c r="F6" s="1" t="s">
        <v>222</v>
      </c>
    </row>
    <row r="7" spans="1:6">
      <c r="A7" s="1" t="s">
        <v>223</v>
      </c>
      <c r="B7" s="1" t="s">
        <v>224</v>
      </c>
      <c r="C7" s="1">
        <v>6000</v>
      </c>
      <c r="D7" s="1">
        <v>2</v>
      </c>
      <c r="E7" s="1" t="s">
        <v>216</v>
      </c>
      <c r="F7" s="1" t="s">
        <v>217</v>
      </c>
    </row>
    <row r="8" spans="1:6">
      <c r="A8" s="1" t="s">
        <v>223</v>
      </c>
      <c r="B8" s="1" t="s">
        <v>225</v>
      </c>
      <c r="C8" s="1">
        <v>6500</v>
      </c>
      <c r="D8" s="1">
        <v>4</v>
      </c>
      <c r="E8" s="1" t="s">
        <v>226</v>
      </c>
      <c r="F8" s="1" t="s">
        <v>217</v>
      </c>
    </row>
    <row r="9" spans="1:6">
      <c r="A9" s="1" t="s">
        <v>223</v>
      </c>
      <c r="B9" s="1" t="s">
        <v>227</v>
      </c>
      <c r="C9" s="1">
        <v>6500</v>
      </c>
      <c r="D9" s="1">
        <v>3</v>
      </c>
      <c r="E9" s="1" t="s">
        <v>219</v>
      </c>
      <c r="F9" s="1" t="s">
        <v>222</v>
      </c>
    </row>
    <row r="10" spans="1:6">
      <c r="A10" s="1" t="s">
        <v>228</v>
      </c>
      <c r="B10" s="1" t="s">
        <v>229</v>
      </c>
      <c r="C10" s="1">
        <v>20000</v>
      </c>
      <c r="D10" s="1">
        <v>2</v>
      </c>
      <c r="E10" s="1" t="s">
        <v>219</v>
      </c>
      <c r="F10" s="1" t="s">
        <v>222</v>
      </c>
    </row>
    <row r="11" spans="1:6">
      <c r="A11" s="1" t="s">
        <v>228</v>
      </c>
      <c r="B11" s="1" t="s">
        <v>230</v>
      </c>
      <c r="C11" s="1">
        <v>25000</v>
      </c>
      <c r="D11" s="1">
        <v>3</v>
      </c>
      <c r="E11" s="1" t="s">
        <v>226</v>
      </c>
      <c r="F11" s="1" t="s">
        <v>217</v>
      </c>
    </row>
    <row r="12" spans="1:6">
      <c r="A12" s="1" t="s">
        <v>231</v>
      </c>
      <c r="B12" s="1" t="s">
        <v>232</v>
      </c>
      <c r="C12" s="1">
        <v>15000</v>
      </c>
      <c r="D12" s="1">
        <v>1</v>
      </c>
      <c r="E12" s="1" t="s">
        <v>221</v>
      </c>
      <c r="F12" s="1" t="s">
        <v>217</v>
      </c>
    </row>
    <row r="13" spans="1:6">
      <c r="A13" s="1" t="s">
        <v>231</v>
      </c>
      <c r="B13" s="1" t="s">
        <v>233</v>
      </c>
      <c r="C13" s="1">
        <v>16000</v>
      </c>
      <c r="D13" s="1">
        <v>2</v>
      </c>
      <c r="E13" s="1" t="s">
        <v>216</v>
      </c>
      <c r="F13" s="1" t="s">
        <v>217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4"/>
  <sheetViews>
    <sheetView workbookViewId="0">
      <selection sqref="A1:H1"/>
    </sheetView>
  </sheetViews>
  <sheetFormatPr defaultRowHeight="16.5"/>
  <sheetData>
    <row r="1" spans="1:8" ht="27" customHeight="1">
      <c r="A1" s="27" t="s">
        <v>11</v>
      </c>
      <c r="B1" s="27"/>
      <c r="C1" s="27"/>
      <c r="D1" s="27"/>
      <c r="E1" s="27"/>
      <c r="F1" s="27"/>
      <c r="G1" s="27"/>
      <c r="H1" s="27"/>
    </row>
    <row r="2" spans="1:8" ht="17.25" thickBot="1"/>
    <row r="3" spans="1:8">
      <c r="A3" s="32" t="s">
        <v>12</v>
      </c>
      <c r="B3" s="30" t="s">
        <v>1</v>
      </c>
      <c r="C3" s="30"/>
      <c r="D3" s="30"/>
      <c r="E3" s="30"/>
      <c r="F3" s="30" t="s">
        <v>8</v>
      </c>
      <c r="G3" s="30" t="s">
        <v>6</v>
      </c>
      <c r="H3" s="28" t="s">
        <v>7</v>
      </c>
    </row>
    <row r="4" spans="1:8">
      <c r="A4" s="33"/>
      <c r="B4" s="14" t="s">
        <v>2</v>
      </c>
      <c r="C4" s="14" t="s">
        <v>3</v>
      </c>
      <c r="D4" s="14" t="s">
        <v>4</v>
      </c>
      <c r="E4" s="14" t="s">
        <v>5</v>
      </c>
      <c r="F4" s="31"/>
      <c r="G4" s="31"/>
      <c r="H4" s="29"/>
    </row>
    <row r="5" spans="1:8">
      <c r="A5" s="15" t="s">
        <v>13</v>
      </c>
      <c r="B5" s="6">
        <v>100</v>
      </c>
      <c r="C5" s="6">
        <v>80</v>
      </c>
      <c r="D5" s="6">
        <v>10</v>
      </c>
      <c r="E5" s="6">
        <v>60</v>
      </c>
      <c r="F5" s="6">
        <v>50</v>
      </c>
      <c r="G5" s="6">
        <v>300</v>
      </c>
      <c r="H5" s="16">
        <v>3</v>
      </c>
    </row>
    <row r="6" spans="1:8">
      <c r="A6" s="15" t="s">
        <v>14</v>
      </c>
      <c r="B6" s="6">
        <v>60</v>
      </c>
      <c r="C6" s="6">
        <v>30</v>
      </c>
      <c r="D6" s="6">
        <v>100</v>
      </c>
      <c r="E6" s="6">
        <v>90</v>
      </c>
      <c r="F6" s="6">
        <v>80</v>
      </c>
      <c r="G6" s="6">
        <v>360</v>
      </c>
      <c r="H6" s="16">
        <v>2</v>
      </c>
    </row>
    <row r="7" spans="1:8">
      <c r="A7" s="15" t="s">
        <v>15</v>
      </c>
      <c r="B7" s="6">
        <v>80</v>
      </c>
      <c r="C7" s="6">
        <v>90</v>
      </c>
      <c r="D7" s="6">
        <v>70</v>
      </c>
      <c r="E7" s="6">
        <v>40</v>
      </c>
      <c r="F7" s="6">
        <v>10</v>
      </c>
      <c r="G7" s="6">
        <v>290</v>
      </c>
      <c r="H7" s="16">
        <v>5</v>
      </c>
    </row>
    <row r="8" spans="1:8">
      <c r="A8" s="15" t="s">
        <v>10</v>
      </c>
      <c r="B8" s="6">
        <v>30</v>
      </c>
      <c r="C8" s="6">
        <v>50</v>
      </c>
      <c r="D8" s="6">
        <v>60</v>
      </c>
      <c r="E8" s="6">
        <v>50</v>
      </c>
      <c r="F8" s="6">
        <v>60</v>
      </c>
      <c r="G8" s="6">
        <v>250</v>
      </c>
      <c r="H8" s="16">
        <v>6</v>
      </c>
    </row>
    <row r="9" spans="1:8">
      <c r="A9" s="15" t="s">
        <v>16</v>
      </c>
      <c r="B9" s="6">
        <v>90</v>
      </c>
      <c r="C9" s="6">
        <v>100</v>
      </c>
      <c r="D9" s="6">
        <v>90</v>
      </c>
      <c r="E9" s="6">
        <v>80</v>
      </c>
      <c r="F9" s="6">
        <v>90</v>
      </c>
      <c r="G9" s="6">
        <v>450</v>
      </c>
      <c r="H9" s="16">
        <v>1</v>
      </c>
    </row>
    <row r="10" spans="1:8">
      <c r="A10" s="15" t="s">
        <v>17</v>
      </c>
      <c r="B10" s="6">
        <v>50</v>
      </c>
      <c r="C10" s="6">
        <v>60</v>
      </c>
      <c r="D10" s="6">
        <v>40</v>
      </c>
      <c r="E10" s="6">
        <v>10</v>
      </c>
      <c r="F10" s="6">
        <v>30</v>
      </c>
      <c r="G10" s="6">
        <v>190</v>
      </c>
      <c r="H10" s="16">
        <v>9</v>
      </c>
    </row>
    <row r="11" spans="1:8">
      <c r="A11" s="15" t="s">
        <v>234</v>
      </c>
      <c r="B11" s="6">
        <v>20</v>
      </c>
      <c r="C11" s="6">
        <v>70</v>
      </c>
      <c r="D11" s="6">
        <v>50</v>
      </c>
      <c r="E11" s="6">
        <v>20</v>
      </c>
      <c r="F11" s="6">
        <v>20</v>
      </c>
      <c r="G11" s="6">
        <v>180</v>
      </c>
      <c r="H11" s="16">
        <v>10</v>
      </c>
    </row>
    <row r="12" spans="1:8">
      <c r="A12" s="15" t="s">
        <v>18</v>
      </c>
      <c r="B12" s="6">
        <v>70</v>
      </c>
      <c r="C12" s="6">
        <v>20</v>
      </c>
      <c r="D12" s="6">
        <v>30</v>
      </c>
      <c r="E12" s="6">
        <v>30</v>
      </c>
      <c r="F12" s="6">
        <v>70</v>
      </c>
      <c r="G12" s="6">
        <v>220</v>
      </c>
      <c r="H12" s="16">
        <v>7</v>
      </c>
    </row>
    <row r="13" spans="1:8">
      <c r="A13" s="15" t="s">
        <v>19</v>
      </c>
      <c r="B13" s="6">
        <v>10</v>
      </c>
      <c r="C13" s="6">
        <v>40</v>
      </c>
      <c r="D13" s="6">
        <v>80</v>
      </c>
      <c r="E13" s="6">
        <v>70</v>
      </c>
      <c r="F13" s="6">
        <v>100</v>
      </c>
      <c r="G13" s="6">
        <v>300</v>
      </c>
      <c r="H13" s="16">
        <v>3</v>
      </c>
    </row>
    <row r="14" spans="1:8" ht="17.25" thickBot="1">
      <c r="A14" s="17" t="s">
        <v>20</v>
      </c>
      <c r="B14" s="18">
        <v>40</v>
      </c>
      <c r="C14" s="18">
        <v>10</v>
      </c>
      <c r="D14" s="18">
        <v>20</v>
      </c>
      <c r="E14" s="18">
        <v>100</v>
      </c>
      <c r="F14" s="18">
        <v>40</v>
      </c>
      <c r="G14" s="18">
        <v>210</v>
      </c>
      <c r="H14" s="19">
        <v>8</v>
      </c>
    </row>
  </sheetData>
  <mergeCells count="6">
    <mergeCell ref="A1:H1"/>
    <mergeCell ref="H3:H4"/>
    <mergeCell ref="G3:G4"/>
    <mergeCell ref="F3:F4"/>
    <mergeCell ref="B3:E3"/>
    <mergeCell ref="A3:A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16"/>
  <sheetViews>
    <sheetView workbookViewId="0">
      <selection sqref="A1:F1"/>
    </sheetView>
  </sheetViews>
  <sheetFormatPr defaultRowHeight="16.5"/>
  <cols>
    <col min="1" max="1" width="11.875" bestFit="1" customWidth="1"/>
  </cols>
  <sheetData>
    <row r="1" spans="1:6" ht="20.25">
      <c r="A1" s="34" t="s">
        <v>25</v>
      </c>
      <c r="B1" s="34"/>
      <c r="C1" s="34"/>
      <c r="D1" s="34"/>
      <c r="E1" s="34"/>
      <c r="F1" s="34"/>
    </row>
    <row r="3" spans="1:6">
      <c r="A3" s="2" t="s">
        <v>9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6</v>
      </c>
    </row>
    <row r="4" spans="1:6">
      <c r="A4" s="2" t="s">
        <v>32</v>
      </c>
      <c r="B4" s="2" t="s">
        <v>26</v>
      </c>
      <c r="C4" s="2">
        <v>75</v>
      </c>
      <c r="D4" s="2">
        <v>76</v>
      </c>
      <c r="E4" s="2">
        <v>71</v>
      </c>
      <c r="F4" s="2">
        <v>222</v>
      </c>
    </row>
    <row r="5" spans="1:6">
      <c r="A5" s="2" t="s">
        <v>36</v>
      </c>
      <c r="B5" s="2" t="s">
        <v>27</v>
      </c>
      <c r="C5" s="2">
        <v>93</v>
      </c>
      <c r="D5" s="2">
        <v>91</v>
      </c>
      <c r="E5" s="2">
        <v>90</v>
      </c>
      <c r="F5" s="2">
        <v>274</v>
      </c>
    </row>
    <row r="6" spans="1:6">
      <c r="A6" s="2" t="s">
        <v>41</v>
      </c>
      <c r="B6" s="2" t="s">
        <v>28</v>
      </c>
      <c r="C6" s="2">
        <v>66</v>
      </c>
      <c r="D6" s="2">
        <v>58</v>
      </c>
      <c r="E6" s="2">
        <v>68</v>
      </c>
      <c r="F6" s="2">
        <v>192</v>
      </c>
    </row>
    <row r="7" spans="1:6">
      <c r="A7" s="2" t="s">
        <v>34</v>
      </c>
      <c r="B7" s="2" t="s">
        <v>29</v>
      </c>
      <c r="C7" s="2">
        <v>75</v>
      </c>
      <c r="D7" s="2">
        <v>75</v>
      </c>
      <c r="E7" s="2">
        <v>75</v>
      </c>
      <c r="F7" s="2">
        <v>225</v>
      </c>
    </row>
    <row r="8" spans="1:6">
      <c r="A8" s="2" t="s">
        <v>39</v>
      </c>
      <c r="B8" s="2" t="s">
        <v>30</v>
      </c>
      <c r="C8" s="2">
        <v>71</v>
      </c>
      <c r="D8" s="2">
        <v>75</v>
      </c>
      <c r="E8" s="2">
        <v>73</v>
      </c>
      <c r="F8" s="2">
        <v>219</v>
      </c>
    </row>
    <row r="9" spans="1:6">
      <c r="A9" s="2" t="s">
        <v>33</v>
      </c>
      <c r="B9" s="2" t="s">
        <v>30</v>
      </c>
      <c r="C9" s="2">
        <v>57</v>
      </c>
      <c r="D9" s="2">
        <v>86</v>
      </c>
      <c r="E9" s="2">
        <v>64</v>
      </c>
      <c r="F9" s="2">
        <v>207</v>
      </c>
    </row>
    <row r="10" spans="1:6">
      <c r="A10" s="2" t="s">
        <v>44</v>
      </c>
      <c r="B10" s="2" t="s">
        <v>31</v>
      </c>
      <c r="C10" s="2">
        <v>93</v>
      </c>
      <c r="D10" s="2">
        <v>64</v>
      </c>
      <c r="E10" s="2">
        <v>89</v>
      </c>
      <c r="F10" s="2">
        <v>246</v>
      </c>
    </row>
    <row r="11" spans="1:6">
      <c r="A11" s="2" t="s">
        <v>37</v>
      </c>
      <c r="B11" s="2" t="s">
        <v>31</v>
      </c>
      <c r="C11" s="2">
        <v>84</v>
      </c>
      <c r="D11" s="2">
        <v>76</v>
      </c>
      <c r="E11" s="2">
        <v>82</v>
      </c>
      <c r="F11" s="2">
        <v>242</v>
      </c>
    </row>
    <row r="12" spans="1:6">
      <c r="A12" s="2" t="s">
        <v>43</v>
      </c>
      <c r="B12" s="2" t="s">
        <v>31</v>
      </c>
      <c r="C12" s="2">
        <v>72</v>
      </c>
      <c r="D12" s="2">
        <v>69</v>
      </c>
      <c r="E12" s="2">
        <v>71</v>
      </c>
      <c r="F12" s="2">
        <v>212</v>
      </c>
    </row>
    <row r="13" spans="1:6">
      <c r="A13" s="2" t="s">
        <v>35</v>
      </c>
      <c r="B13" s="2" t="s">
        <v>31</v>
      </c>
      <c r="C13" s="2">
        <v>68</v>
      </c>
      <c r="D13" s="2">
        <v>79</v>
      </c>
      <c r="E13" s="2">
        <v>72</v>
      </c>
      <c r="F13" s="2">
        <v>219</v>
      </c>
    </row>
    <row r="14" spans="1:6">
      <c r="A14" s="2" t="s">
        <v>40</v>
      </c>
      <c r="B14" s="2" t="s">
        <v>31</v>
      </c>
      <c r="C14" s="2">
        <v>79</v>
      </c>
      <c r="D14" s="2">
        <v>71</v>
      </c>
      <c r="E14" s="2">
        <v>77</v>
      </c>
      <c r="F14" s="2">
        <v>227</v>
      </c>
    </row>
    <row r="15" spans="1:6">
      <c r="A15" s="2" t="s">
        <v>38</v>
      </c>
      <c r="B15" s="2" t="s">
        <v>31</v>
      </c>
      <c r="C15" s="2">
        <v>57</v>
      </c>
      <c r="D15" s="2">
        <v>60</v>
      </c>
      <c r="E15" s="2">
        <v>55</v>
      </c>
      <c r="F15" s="2">
        <v>172</v>
      </c>
    </row>
    <row r="16" spans="1:6">
      <c r="A16" s="2" t="s">
        <v>42</v>
      </c>
      <c r="B16" s="2" t="s">
        <v>31</v>
      </c>
      <c r="C16" s="2">
        <v>91</v>
      </c>
      <c r="D16" s="2">
        <v>90</v>
      </c>
      <c r="E16" s="2">
        <v>91</v>
      </c>
      <c r="F16" s="2">
        <v>272</v>
      </c>
    </row>
  </sheetData>
  <mergeCells count="1">
    <mergeCell ref="A1:F1"/>
  </mergeCells>
  <phoneticPr fontId="1" type="noConversion"/>
  <conditionalFormatting sqref="F4:F16">
    <cfRule type="cellIs" dxfId="1" priority="2" operator="lessThan">
      <formula>200</formula>
    </cfRule>
  </conditionalFormatting>
  <conditionalFormatting sqref="C4:E16">
    <cfRule type="aboveAverage" dxfId="0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K41"/>
  <sheetViews>
    <sheetView workbookViewId="0"/>
  </sheetViews>
  <sheetFormatPr defaultRowHeight="16.5"/>
  <sheetData>
    <row r="1" spans="1:11">
      <c r="A1" s="3" t="s">
        <v>112</v>
      </c>
      <c r="B1" s="5" t="s">
        <v>122</v>
      </c>
      <c r="G1" s="3" t="s">
        <v>133</v>
      </c>
      <c r="H1" s="5" t="s">
        <v>135</v>
      </c>
    </row>
    <row r="2" spans="1:11">
      <c r="A2" s="2" t="s">
        <v>113</v>
      </c>
      <c r="B2" s="2" t="s">
        <v>124</v>
      </c>
      <c r="C2" s="2" t="s">
        <v>114</v>
      </c>
      <c r="D2" s="2" t="s">
        <v>123</v>
      </c>
      <c r="E2" s="8" t="s">
        <v>115</v>
      </c>
      <c r="G2" s="2" t="s">
        <v>136</v>
      </c>
      <c r="H2" s="2" t="s">
        <v>137</v>
      </c>
      <c r="I2" s="2" t="s">
        <v>138</v>
      </c>
      <c r="J2" s="2" t="s">
        <v>139</v>
      </c>
      <c r="K2" s="8" t="s">
        <v>134</v>
      </c>
    </row>
    <row r="3" spans="1:11">
      <c r="A3" s="2">
        <v>10001</v>
      </c>
      <c r="B3" s="2" t="s">
        <v>119</v>
      </c>
      <c r="C3" s="2">
        <v>84</v>
      </c>
      <c r="D3" s="2" t="s">
        <v>125</v>
      </c>
      <c r="E3" s="9">
        <f>C3*(1+HLOOKUP(B3,$B$13:$E$14,2,FALSE))+MID(D3,3,1)</f>
        <v>92.36</v>
      </c>
      <c r="G3" s="2" t="s">
        <v>140</v>
      </c>
      <c r="H3" s="2">
        <v>8</v>
      </c>
      <c r="I3" s="2">
        <v>9</v>
      </c>
      <c r="J3" s="2">
        <f>SUM(H3:I3)</f>
        <v>17</v>
      </c>
      <c r="K3" s="2" t="str">
        <f>IFERROR(CHOOSE(RANK(J3,$J$3:$J$12),"1위","2위","3위"),"")</f>
        <v>2위</v>
      </c>
    </row>
    <row r="4" spans="1:11">
      <c r="A4" s="2">
        <v>10002</v>
      </c>
      <c r="B4" s="2" t="s">
        <v>118</v>
      </c>
      <c r="C4" s="2">
        <v>95</v>
      </c>
      <c r="D4" s="2" t="s">
        <v>126</v>
      </c>
      <c r="E4" s="9">
        <f t="shared" ref="E4:E10" si="0">C4*(1+HLOOKUP(B4,$B$13:$E$14,2,FALSE))+MID(D4,3,1)</f>
        <v>104.85000000000001</v>
      </c>
      <c r="G4" s="2" t="s">
        <v>141</v>
      </c>
      <c r="H4" s="2">
        <v>9</v>
      </c>
      <c r="I4" s="2">
        <v>6</v>
      </c>
      <c r="J4" s="2">
        <f t="shared" ref="J4:J12" si="1">SUM(H4:I4)</f>
        <v>15</v>
      </c>
      <c r="K4" s="2" t="str">
        <f t="shared" ref="K4:K12" si="2">IFERROR(CHOOSE(RANK(J4,$J$3:$J$12),"1위","2위","3위"),"")</f>
        <v/>
      </c>
    </row>
    <row r="5" spans="1:11">
      <c r="A5" s="2">
        <v>10003</v>
      </c>
      <c r="B5" s="2" t="s">
        <v>120</v>
      </c>
      <c r="C5" s="2">
        <v>78</v>
      </c>
      <c r="D5" s="2" t="s">
        <v>127</v>
      </c>
      <c r="E5" s="9">
        <f t="shared" si="0"/>
        <v>87.9</v>
      </c>
      <c r="G5" s="2" t="s">
        <v>142</v>
      </c>
      <c r="H5" s="2">
        <v>5</v>
      </c>
      <c r="I5" s="2">
        <v>6</v>
      </c>
      <c r="J5" s="2">
        <f t="shared" si="1"/>
        <v>11</v>
      </c>
      <c r="K5" s="2" t="str">
        <f t="shared" si="2"/>
        <v/>
      </c>
    </row>
    <row r="6" spans="1:11">
      <c r="A6" s="2">
        <v>10004</v>
      </c>
      <c r="B6" s="2" t="s">
        <v>121</v>
      </c>
      <c r="C6" s="2">
        <v>86</v>
      </c>
      <c r="D6" s="2" t="s">
        <v>132</v>
      </c>
      <c r="E6" s="9">
        <f t="shared" si="0"/>
        <v>95.160000000000011</v>
      </c>
      <c r="G6" s="2" t="s">
        <v>143</v>
      </c>
      <c r="H6" s="2">
        <v>7</v>
      </c>
      <c r="I6" s="2">
        <v>5</v>
      </c>
      <c r="J6" s="2">
        <f t="shared" si="1"/>
        <v>12</v>
      </c>
      <c r="K6" s="2" t="str">
        <f t="shared" si="2"/>
        <v/>
      </c>
    </row>
    <row r="7" spans="1:11">
      <c r="A7" s="2">
        <v>10005</v>
      </c>
      <c r="B7" s="2" t="s">
        <v>120</v>
      </c>
      <c r="C7" s="2">
        <v>82</v>
      </c>
      <c r="D7" s="2" t="s">
        <v>131</v>
      </c>
      <c r="E7" s="9">
        <f t="shared" si="0"/>
        <v>91.100000000000009</v>
      </c>
      <c r="G7" s="2" t="s">
        <v>144</v>
      </c>
      <c r="H7" s="2">
        <v>8</v>
      </c>
      <c r="I7" s="2">
        <v>6</v>
      </c>
      <c r="J7" s="2">
        <f t="shared" si="1"/>
        <v>14</v>
      </c>
      <c r="K7" s="2" t="str">
        <f t="shared" si="2"/>
        <v/>
      </c>
    </row>
    <row r="8" spans="1:11">
      <c r="A8" s="2">
        <v>10006</v>
      </c>
      <c r="B8" s="2" t="s">
        <v>118</v>
      </c>
      <c r="C8" s="2">
        <v>97</v>
      </c>
      <c r="D8" s="2" t="s">
        <v>128</v>
      </c>
      <c r="E8" s="9">
        <f t="shared" si="0"/>
        <v>105.91</v>
      </c>
      <c r="G8" s="2" t="s">
        <v>145</v>
      </c>
      <c r="H8" s="2">
        <v>6</v>
      </c>
      <c r="I8" s="2">
        <v>9</v>
      </c>
      <c r="J8" s="2">
        <f t="shared" si="1"/>
        <v>15</v>
      </c>
      <c r="K8" s="2" t="str">
        <f t="shared" si="2"/>
        <v/>
      </c>
    </row>
    <row r="9" spans="1:11">
      <c r="A9" s="2">
        <v>10007</v>
      </c>
      <c r="B9" s="2" t="s">
        <v>119</v>
      </c>
      <c r="C9" s="2">
        <v>86</v>
      </c>
      <c r="D9" s="2" t="s">
        <v>129</v>
      </c>
      <c r="E9" s="9">
        <f t="shared" si="0"/>
        <v>97.44</v>
      </c>
      <c r="G9" s="2" t="s">
        <v>146</v>
      </c>
      <c r="H9" s="2">
        <v>7</v>
      </c>
      <c r="I9" s="2">
        <v>6</v>
      </c>
      <c r="J9" s="2">
        <f t="shared" si="1"/>
        <v>13</v>
      </c>
      <c r="K9" s="2" t="str">
        <f t="shared" si="2"/>
        <v/>
      </c>
    </row>
    <row r="10" spans="1:11">
      <c r="A10" s="2">
        <v>10008</v>
      </c>
      <c r="B10" s="2" t="s">
        <v>121</v>
      </c>
      <c r="C10" s="2">
        <v>71</v>
      </c>
      <c r="D10" s="2" t="s">
        <v>130</v>
      </c>
      <c r="E10" s="9">
        <f t="shared" si="0"/>
        <v>79.260000000000005</v>
      </c>
      <c r="G10" s="2" t="s">
        <v>147</v>
      </c>
      <c r="H10" s="2">
        <v>9</v>
      </c>
      <c r="I10" s="2">
        <v>9</v>
      </c>
      <c r="J10" s="2">
        <f t="shared" si="1"/>
        <v>18</v>
      </c>
      <c r="K10" s="2" t="str">
        <f t="shared" si="2"/>
        <v>1위</v>
      </c>
    </row>
    <row r="11" spans="1:11">
      <c r="G11" s="2" t="s">
        <v>148</v>
      </c>
      <c r="H11" s="2">
        <v>4</v>
      </c>
      <c r="I11" s="2">
        <v>5</v>
      </c>
      <c r="J11" s="2">
        <f t="shared" si="1"/>
        <v>9</v>
      </c>
      <c r="K11" s="2" t="str">
        <f t="shared" si="2"/>
        <v/>
      </c>
    </row>
    <row r="12" spans="1:11">
      <c r="A12" t="s">
        <v>116</v>
      </c>
      <c r="G12" s="2" t="s">
        <v>149</v>
      </c>
      <c r="H12" s="2">
        <v>9</v>
      </c>
      <c r="I12" s="2">
        <v>7</v>
      </c>
      <c r="J12" s="2">
        <f t="shared" si="1"/>
        <v>16</v>
      </c>
      <c r="K12" s="2" t="str">
        <f t="shared" si="2"/>
        <v>3위</v>
      </c>
    </row>
    <row r="13" spans="1:11">
      <c r="A13" s="2" t="s">
        <v>124</v>
      </c>
      <c r="B13" s="2" t="s">
        <v>118</v>
      </c>
      <c r="C13" s="2" t="s">
        <v>119</v>
      </c>
      <c r="D13" s="2" t="s">
        <v>120</v>
      </c>
      <c r="E13" s="2" t="s">
        <v>121</v>
      </c>
    </row>
    <row r="14" spans="1:11">
      <c r="A14" s="2" t="s">
        <v>117</v>
      </c>
      <c r="B14" s="7">
        <v>0.03</v>
      </c>
      <c r="C14" s="7">
        <v>0.04</v>
      </c>
      <c r="D14" s="7">
        <v>0.05</v>
      </c>
      <c r="E14" s="7">
        <v>0.06</v>
      </c>
    </row>
    <row r="16" spans="1:11">
      <c r="A16" s="3" t="s">
        <v>150</v>
      </c>
      <c r="B16" s="5" t="s">
        <v>154</v>
      </c>
      <c r="G16" s="3" t="s">
        <v>169</v>
      </c>
      <c r="H16" s="5" t="s">
        <v>189</v>
      </c>
    </row>
    <row r="17" spans="1:11">
      <c r="A17" s="2" t="s">
        <v>155</v>
      </c>
      <c r="B17" s="2" t="s">
        <v>156</v>
      </c>
      <c r="C17" s="2" t="s">
        <v>157</v>
      </c>
      <c r="D17" s="2" t="s">
        <v>158</v>
      </c>
      <c r="E17" s="8" t="s">
        <v>153</v>
      </c>
      <c r="G17" s="2" t="s">
        <v>155</v>
      </c>
      <c r="H17" s="2" t="s">
        <v>190</v>
      </c>
      <c r="I17" s="2" t="s">
        <v>193</v>
      </c>
      <c r="J17" s="2" t="s">
        <v>191</v>
      </c>
      <c r="K17" s="2" t="s">
        <v>192</v>
      </c>
    </row>
    <row r="18" spans="1:11">
      <c r="A18" s="2" t="s">
        <v>159</v>
      </c>
      <c r="B18" s="2">
        <v>93</v>
      </c>
      <c r="C18" s="2">
        <v>85</v>
      </c>
      <c r="D18" s="2">
        <v>77</v>
      </c>
      <c r="E18" s="2" t="str">
        <f>IF(AND(OR(B18&gt;=80,C18&gt;=80),D18&gt;=90),"해외근무","국내근무")</f>
        <v>국내근무</v>
      </c>
      <c r="G18" s="2" t="s">
        <v>194</v>
      </c>
      <c r="H18" s="2" t="s">
        <v>204</v>
      </c>
      <c r="I18" s="2" t="s">
        <v>170</v>
      </c>
      <c r="J18" s="2"/>
      <c r="K18" s="2" t="s">
        <v>170</v>
      </c>
    </row>
    <row r="19" spans="1:11">
      <c r="A19" s="2" t="s">
        <v>160</v>
      </c>
      <c r="B19" s="2">
        <v>72</v>
      </c>
      <c r="C19" s="2">
        <v>99</v>
      </c>
      <c r="D19" s="2">
        <v>86</v>
      </c>
      <c r="E19" s="2" t="str">
        <f t="shared" ref="E19:E27" si="3">IF(AND(OR(B19&gt;=80,C19&gt;=80),D19&gt;=90),"해외근무","국내근무")</f>
        <v>국내근무</v>
      </c>
      <c r="G19" s="2" t="s">
        <v>195</v>
      </c>
      <c r="H19" s="2" t="s">
        <v>205</v>
      </c>
      <c r="I19" s="2" t="s">
        <v>170</v>
      </c>
      <c r="J19" s="2" t="s">
        <v>170</v>
      </c>
      <c r="K19" s="2"/>
    </row>
    <row r="20" spans="1:11">
      <c r="A20" s="2" t="s">
        <v>161</v>
      </c>
      <c r="B20" s="2">
        <v>93</v>
      </c>
      <c r="C20" s="2">
        <v>75</v>
      </c>
      <c r="D20" s="2">
        <v>91</v>
      </c>
      <c r="E20" s="2" t="str">
        <f t="shared" si="3"/>
        <v>해외근무</v>
      </c>
      <c r="G20" s="2" t="s">
        <v>196</v>
      </c>
      <c r="H20" s="2" t="s">
        <v>206</v>
      </c>
      <c r="I20" s="2"/>
      <c r="J20" s="2" t="s">
        <v>170</v>
      </c>
      <c r="K20" s="2" t="s">
        <v>170</v>
      </c>
    </row>
    <row r="21" spans="1:11">
      <c r="A21" s="2" t="s">
        <v>162</v>
      </c>
      <c r="B21" s="2">
        <v>82</v>
      </c>
      <c r="C21" s="2">
        <v>89</v>
      </c>
      <c r="D21" s="2">
        <v>47</v>
      </c>
      <c r="E21" s="2" t="str">
        <f t="shared" si="3"/>
        <v>국내근무</v>
      </c>
      <c r="G21" s="2" t="s">
        <v>197</v>
      </c>
      <c r="H21" s="2" t="s">
        <v>206</v>
      </c>
      <c r="I21" s="2" t="s">
        <v>170</v>
      </c>
      <c r="J21" s="2"/>
      <c r="K21" s="2"/>
    </row>
    <row r="22" spans="1:11">
      <c r="A22" s="2" t="s">
        <v>163</v>
      </c>
      <c r="B22" s="2">
        <v>57</v>
      </c>
      <c r="C22" s="2">
        <v>94</v>
      </c>
      <c r="D22" s="2">
        <v>85</v>
      </c>
      <c r="E22" s="2" t="str">
        <f t="shared" si="3"/>
        <v>국내근무</v>
      </c>
      <c r="G22" s="2" t="s">
        <v>198</v>
      </c>
      <c r="H22" s="2" t="s">
        <v>204</v>
      </c>
      <c r="I22" s="2" t="s">
        <v>170</v>
      </c>
      <c r="J22" s="2" t="s">
        <v>170</v>
      </c>
      <c r="K22" s="2" t="s">
        <v>170</v>
      </c>
    </row>
    <row r="23" spans="1:11">
      <c r="A23" s="2" t="s">
        <v>164</v>
      </c>
      <c r="B23" s="2">
        <v>69</v>
      </c>
      <c r="C23" s="2">
        <v>88</v>
      </c>
      <c r="D23" s="2">
        <v>77</v>
      </c>
      <c r="E23" s="2" t="str">
        <f t="shared" si="3"/>
        <v>국내근무</v>
      </c>
      <c r="G23" s="2" t="s">
        <v>199</v>
      </c>
      <c r="H23" s="2" t="s">
        <v>205</v>
      </c>
      <c r="I23" s="2"/>
      <c r="J23" s="2" t="s">
        <v>170</v>
      </c>
      <c r="K23" s="2"/>
    </row>
    <row r="24" spans="1:11">
      <c r="A24" s="2" t="s">
        <v>165</v>
      </c>
      <c r="B24" s="2">
        <v>79</v>
      </c>
      <c r="C24" s="2">
        <v>86</v>
      </c>
      <c r="D24" s="2">
        <v>96</v>
      </c>
      <c r="E24" s="2" t="str">
        <f t="shared" si="3"/>
        <v>해외근무</v>
      </c>
      <c r="G24" s="2" t="s">
        <v>200</v>
      </c>
      <c r="H24" s="2" t="s">
        <v>205</v>
      </c>
      <c r="I24" s="2" t="s">
        <v>170</v>
      </c>
      <c r="J24" s="2"/>
      <c r="K24" s="2" t="s">
        <v>170</v>
      </c>
    </row>
    <row r="25" spans="1:11">
      <c r="A25" s="2" t="s">
        <v>166</v>
      </c>
      <c r="B25" s="2">
        <v>86</v>
      </c>
      <c r="C25" s="2">
        <v>96</v>
      </c>
      <c r="D25" s="2">
        <v>68</v>
      </c>
      <c r="E25" s="2" t="str">
        <f t="shared" si="3"/>
        <v>국내근무</v>
      </c>
      <c r="G25" s="2" t="s">
        <v>201</v>
      </c>
      <c r="H25" s="2" t="s">
        <v>206</v>
      </c>
      <c r="I25" s="2" t="s">
        <v>170</v>
      </c>
      <c r="J25" s="2"/>
      <c r="K25" s="2"/>
    </row>
    <row r="26" spans="1:11">
      <c r="A26" s="2" t="s">
        <v>167</v>
      </c>
      <c r="B26" s="2">
        <v>72</v>
      </c>
      <c r="C26" s="2">
        <v>88</v>
      </c>
      <c r="D26" s="2">
        <v>52</v>
      </c>
      <c r="E26" s="2" t="str">
        <f t="shared" si="3"/>
        <v>국내근무</v>
      </c>
      <c r="G26" s="2" t="s">
        <v>202</v>
      </c>
      <c r="H26" s="2" t="s">
        <v>205</v>
      </c>
      <c r="I26" s="2"/>
      <c r="J26" s="2" t="s">
        <v>170</v>
      </c>
      <c r="K26" s="2" t="s">
        <v>170</v>
      </c>
    </row>
    <row r="27" spans="1:11">
      <c r="A27" s="2" t="s">
        <v>168</v>
      </c>
      <c r="B27" s="2">
        <v>96</v>
      </c>
      <c r="C27" s="2">
        <v>96</v>
      </c>
      <c r="D27" s="2">
        <v>97</v>
      </c>
      <c r="E27" s="2" t="str">
        <f t="shared" si="3"/>
        <v>해외근무</v>
      </c>
      <c r="G27" s="2" t="s">
        <v>203</v>
      </c>
      <c r="H27" s="2" t="s">
        <v>204</v>
      </c>
      <c r="I27" s="2" t="s">
        <v>170</v>
      </c>
      <c r="J27" s="2"/>
      <c r="K27" s="2" t="s">
        <v>170</v>
      </c>
    </row>
    <row r="28" spans="1:11">
      <c r="G28" s="38" t="s">
        <v>207</v>
      </c>
      <c r="H28" s="38"/>
      <c r="I28" s="38"/>
      <c r="J28" s="38"/>
      <c r="K28" s="26">
        <f>DCOUNTA(G17:K27,3,K30:K31)</f>
        <v>2</v>
      </c>
    </row>
    <row r="29" spans="1:11">
      <c r="A29" s="3" t="s">
        <v>171</v>
      </c>
      <c r="B29" s="5" t="s">
        <v>151</v>
      </c>
    </row>
    <row r="30" spans="1:11">
      <c r="A30" s="10" t="s">
        <v>152</v>
      </c>
      <c r="B30" s="2" t="s">
        <v>172</v>
      </c>
      <c r="C30" s="2" t="s">
        <v>173</v>
      </c>
      <c r="D30" s="2" t="s">
        <v>174</v>
      </c>
      <c r="E30" s="2" t="s">
        <v>115</v>
      </c>
      <c r="K30" s="26" t="s">
        <v>235</v>
      </c>
    </row>
    <row r="31" spans="1:11" s="13" customFormat="1">
      <c r="A31" s="10" t="s">
        <v>175</v>
      </c>
      <c r="B31" s="10" t="s">
        <v>186</v>
      </c>
      <c r="C31" s="12">
        <v>48</v>
      </c>
      <c r="D31" s="12">
        <v>46</v>
      </c>
      <c r="E31" s="12">
        <f>SUM(C31:D31)</f>
        <v>94</v>
      </c>
      <c r="K31" s="10" t="s">
        <v>236</v>
      </c>
    </row>
    <row r="32" spans="1:11" s="13" customFormat="1">
      <c r="A32" s="10" t="s">
        <v>181</v>
      </c>
      <c r="B32" s="10" t="s">
        <v>187</v>
      </c>
      <c r="C32" s="12">
        <v>45</v>
      </c>
      <c r="D32" s="12">
        <v>40</v>
      </c>
      <c r="E32" s="12">
        <f t="shared" ref="E32:E40" si="4">SUM(C32:D32)</f>
        <v>85</v>
      </c>
    </row>
    <row r="33" spans="1:5" s="13" customFormat="1">
      <c r="A33" s="10" t="s">
        <v>184</v>
      </c>
      <c r="B33" s="10" t="s">
        <v>185</v>
      </c>
      <c r="C33" s="12">
        <v>44</v>
      </c>
      <c r="D33" s="12">
        <v>39</v>
      </c>
      <c r="E33" s="12">
        <f t="shared" si="4"/>
        <v>83</v>
      </c>
    </row>
    <row r="34" spans="1:5" s="13" customFormat="1">
      <c r="A34" s="10" t="s">
        <v>176</v>
      </c>
      <c r="B34" s="10" t="s">
        <v>187</v>
      </c>
      <c r="C34" s="12">
        <v>28</v>
      </c>
      <c r="D34" s="12">
        <v>33</v>
      </c>
      <c r="E34" s="12">
        <f t="shared" si="4"/>
        <v>61</v>
      </c>
    </row>
    <row r="35" spans="1:5" s="13" customFormat="1">
      <c r="A35" s="10" t="s">
        <v>182</v>
      </c>
      <c r="B35" s="10" t="s">
        <v>186</v>
      </c>
      <c r="C35" s="12">
        <v>40</v>
      </c>
      <c r="D35" s="12">
        <v>35</v>
      </c>
      <c r="E35" s="12">
        <f t="shared" si="4"/>
        <v>75</v>
      </c>
    </row>
    <row r="36" spans="1:5" s="13" customFormat="1">
      <c r="A36" s="10" t="s">
        <v>183</v>
      </c>
      <c r="B36" s="10" t="s">
        <v>185</v>
      </c>
      <c r="C36" s="12">
        <v>18</v>
      </c>
      <c r="D36" s="12">
        <v>26</v>
      </c>
      <c r="E36" s="12">
        <f t="shared" si="4"/>
        <v>44</v>
      </c>
    </row>
    <row r="37" spans="1:5" s="13" customFormat="1">
      <c r="A37" s="10" t="s">
        <v>177</v>
      </c>
      <c r="B37" s="10" t="s">
        <v>186</v>
      </c>
      <c r="C37" s="12">
        <v>27</v>
      </c>
      <c r="D37" s="12">
        <v>29</v>
      </c>
      <c r="E37" s="12">
        <f t="shared" si="4"/>
        <v>56</v>
      </c>
    </row>
    <row r="38" spans="1:5" s="13" customFormat="1">
      <c r="A38" s="10" t="s">
        <v>178</v>
      </c>
      <c r="B38" s="10" t="s">
        <v>187</v>
      </c>
      <c r="C38" s="12">
        <v>25</v>
      </c>
      <c r="D38" s="12">
        <v>31</v>
      </c>
      <c r="E38" s="12">
        <f t="shared" si="4"/>
        <v>56</v>
      </c>
    </row>
    <row r="39" spans="1:5" s="13" customFormat="1">
      <c r="A39" s="10" t="s">
        <v>180</v>
      </c>
      <c r="B39" s="10" t="s">
        <v>186</v>
      </c>
      <c r="C39" s="12">
        <v>33</v>
      </c>
      <c r="D39" s="12">
        <v>35</v>
      </c>
      <c r="E39" s="12">
        <f t="shared" si="4"/>
        <v>68</v>
      </c>
    </row>
    <row r="40" spans="1:5" s="13" customFormat="1">
      <c r="A40" s="10" t="s">
        <v>179</v>
      </c>
      <c r="B40" s="10" t="s">
        <v>185</v>
      </c>
      <c r="C40" s="12">
        <v>40</v>
      </c>
      <c r="D40" s="12">
        <v>37</v>
      </c>
      <c r="E40" s="12">
        <f t="shared" si="4"/>
        <v>77</v>
      </c>
    </row>
    <row r="41" spans="1:5">
      <c r="A41" s="35" t="s">
        <v>188</v>
      </c>
      <c r="B41" s="36"/>
      <c r="C41" s="36"/>
      <c r="D41" s="37"/>
      <c r="E41" s="11">
        <f>ROUND(AVERAGEIFS(E31:E40,B31:B40,"&lt;&gt;생물",C31:C40,"&gt;=30"),1)</f>
        <v>81.7</v>
      </c>
    </row>
  </sheetData>
  <mergeCells count="2">
    <mergeCell ref="A41:D41"/>
    <mergeCell ref="G28:J2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E23"/>
  <sheetViews>
    <sheetView workbookViewId="0">
      <selection sqref="A1:E1"/>
    </sheetView>
  </sheetViews>
  <sheetFormatPr defaultRowHeight="16.5" outlineLevelRow="3"/>
  <cols>
    <col min="3" max="4" width="13" bestFit="1" customWidth="1"/>
  </cols>
  <sheetData>
    <row r="1" spans="1:5" ht="20.25">
      <c r="A1" s="34" t="s">
        <v>48</v>
      </c>
      <c r="B1" s="34"/>
      <c r="C1" s="34"/>
      <c r="D1" s="34"/>
      <c r="E1" s="34"/>
    </row>
    <row r="3" spans="1:5">
      <c r="A3" s="2" t="s">
        <v>45</v>
      </c>
      <c r="B3" s="2" t="s">
        <v>49</v>
      </c>
      <c r="C3" s="2" t="s">
        <v>46</v>
      </c>
      <c r="D3" s="2" t="s">
        <v>47</v>
      </c>
      <c r="E3" s="2" t="s">
        <v>65</v>
      </c>
    </row>
    <row r="4" spans="1:5" outlineLevel="3">
      <c r="A4" s="2" t="s">
        <v>52</v>
      </c>
      <c r="B4" s="2" t="s">
        <v>64</v>
      </c>
      <c r="C4" s="2">
        <v>11</v>
      </c>
      <c r="D4" s="2">
        <v>14</v>
      </c>
      <c r="E4" s="2">
        <v>25</v>
      </c>
    </row>
    <row r="5" spans="1:5" outlineLevel="3">
      <c r="A5" s="2" t="s">
        <v>53</v>
      </c>
      <c r="B5" s="2" t="s">
        <v>64</v>
      </c>
      <c r="C5" s="2">
        <v>4</v>
      </c>
      <c r="D5" s="2">
        <v>5</v>
      </c>
      <c r="E5" s="2">
        <v>9</v>
      </c>
    </row>
    <row r="6" spans="1:5" outlineLevel="3">
      <c r="A6" s="2" t="s">
        <v>56</v>
      </c>
      <c r="B6" s="2" t="s">
        <v>64</v>
      </c>
      <c r="C6" s="2">
        <v>5</v>
      </c>
      <c r="D6" s="2">
        <v>4</v>
      </c>
      <c r="E6" s="2">
        <v>9</v>
      </c>
    </row>
    <row r="7" spans="1:5" outlineLevel="3">
      <c r="A7" s="2" t="s">
        <v>58</v>
      </c>
      <c r="B7" s="2" t="s">
        <v>64</v>
      </c>
      <c r="C7" s="2">
        <v>7</v>
      </c>
      <c r="D7" s="2">
        <v>9</v>
      </c>
      <c r="E7" s="2">
        <v>16</v>
      </c>
    </row>
    <row r="8" spans="1:5" outlineLevel="2">
      <c r="A8" s="2"/>
      <c r="B8" s="21" t="s">
        <v>241</v>
      </c>
      <c r="C8" s="2"/>
      <c r="D8" s="2"/>
      <c r="E8" s="2">
        <f>SUBTOTAL(4,E4:E7)</f>
        <v>25</v>
      </c>
    </row>
    <row r="9" spans="1:5" outlineLevel="1">
      <c r="A9" s="2"/>
      <c r="B9" s="20" t="s">
        <v>237</v>
      </c>
      <c r="C9" s="2">
        <f>SUBTOTAL(9,C4:C7)</f>
        <v>27</v>
      </c>
      <c r="D9" s="2">
        <f>SUBTOTAL(9,D4:D7)</f>
        <v>32</v>
      </c>
      <c r="E9" s="2"/>
    </row>
    <row r="10" spans="1:5" outlineLevel="3">
      <c r="A10" s="2" t="s">
        <v>50</v>
      </c>
      <c r="B10" s="2" t="s">
        <v>62</v>
      </c>
      <c r="C10" s="2">
        <v>8</v>
      </c>
      <c r="D10" s="2">
        <v>8</v>
      </c>
      <c r="E10" s="2">
        <v>16</v>
      </c>
    </row>
    <row r="11" spans="1:5" outlineLevel="3">
      <c r="A11" s="2" t="s">
        <v>55</v>
      </c>
      <c r="B11" s="2" t="s">
        <v>62</v>
      </c>
      <c r="C11" s="2">
        <v>9</v>
      </c>
      <c r="D11" s="2">
        <v>8</v>
      </c>
      <c r="E11" s="2">
        <v>17</v>
      </c>
    </row>
    <row r="12" spans="1:5" outlineLevel="3">
      <c r="A12" s="2" t="s">
        <v>57</v>
      </c>
      <c r="B12" s="2" t="s">
        <v>62</v>
      </c>
      <c r="C12" s="2">
        <v>6</v>
      </c>
      <c r="D12" s="2">
        <v>6</v>
      </c>
      <c r="E12" s="2">
        <v>12</v>
      </c>
    </row>
    <row r="13" spans="1:5" outlineLevel="3">
      <c r="A13" s="2" t="s">
        <v>61</v>
      </c>
      <c r="B13" s="2" t="s">
        <v>62</v>
      </c>
      <c r="C13" s="2">
        <v>5</v>
      </c>
      <c r="D13" s="2">
        <v>9</v>
      </c>
      <c r="E13" s="2">
        <v>14</v>
      </c>
    </row>
    <row r="14" spans="1:5" outlineLevel="2">
      <c r="A14" s="2"/>
      <c r="B14" s="21" t="s">
        <v>242</v>
      </c>
      <c r="C14" s="2"/>
      <c r="D14" s="2"/>
      <c r="E14" s="2">
        <f>SUBTOTAL(4,E10:E13)</f>
        <v>17</v>
      </c>
    </row>
    <row r="15" spans="1:5" outlineLevel="1">
      <c r="A15" s="2"/>
      <c r="B15" s="21" t="s">
        <v>238</v>
      </c>
      <c r="C15" s="2">
        <f>SUBTOTAL(9,C10:C13)</f>
        <v>28</v>
      </c>
      <c r="D15" s="2">
        <f>SUBTOTAL(9,D10:D13)</f>
        <v>31</v>
      </c>
      <c r="E15" s="2"/>
    </row>
    <row r="16" spans="1:5" outlineLevel="3">
      <c r="A16" s="2" t="s">
        <v>51</v>
      </c>
      <c r="B16" s="2" t="s">
        <v>63</v>
      </c>
      <c r="C16" s="2">
        <v>9</v>
      </c>
      <c r="D16" s="2">
        <v>9</v>
      </c>
      <c r="E16" s="2">
        <v>18</v>
      </c>
    </row>
    <row r="17" spans="1:5" outlineLevel="3">
      <c r="A17" s="2" t="s">
        <v>54</v>
      </c>
      <c r="B17" s="2" t="s">
        <v>63</v>
      </c>
      <c r="C17" s="2">
        <v>8</v>
      </c>
      <c r="D17" s="2">
        <v>9</v>
      </c>
      <c r="E17" s="2">
        <v>17</v>
      </c>
    </row>
    <row r="18" spans="1:5" outlineLevel="3">
      <c r="A18" s="2" t="s">
        <v>59</v>
      </c>
      <c r="B18" s="2" t="s">
        <v>63</v>
      </c>
      <c r="C18" s="2">
        <v>11</v>
      </c>
      <c r="D18" s="2">
        <v>10</v>
      </c>
      <c r="E18" s="2">
        <v>21</v>
      </c>
    </row>
    <row r="19" spans="1:5" outlineLevel="3">
      <c r="A19" s="2" t="s">
        <v>60</v>
      </c>
      <c r="B19" s="2" t="s">
        <v>63</v>
      </c>
      <c r="C19" s="2">
        <v>6</v>
      </c>
      <c r="D19" s="2">
        <v>7</v>
      </c>
      <c r="E19" s="2">
        <v>13</v>
      </c>
    </row>
    <row r="20" spans="1:5" outlineLevel="2">
      <c r="A20" s="22"/>
      <c r="B20" s="23" t="s">
        <v>243</v>
      </c>
      <c r="C20" s="22"/>
      <c r="D20" s="22"/>
      <c r="E20" s="22">
        <f>SUBTOTAL(4,E16:E19)</f>
        <v>21</v>
      </c>
    </row>
    <row r="21" spans="1:5" outlineLevel="1">
      <c r="A21" s="22"/>
      <c r="B21" s="23" t="s">
        <v>239</v>
      </c>
      <c r="C21" s="22">
        <f>SUBTOTAL(9,C16:C19)</f>
        <v>34</v>
      </c>
      <c r="D21" s="22">
        <f>SUBTOTAL(9,D16:D19)</f>
        <v>35</v>
      </c>
      <c r="E21" s="22"/>
    </row>
    <row r="22" spans="1:5">
      <c r="A22" s="22"/>
      <c r="B22" s="23" t="s">
        <v>244</v>
      </c>
      <c r="C22" s="22"/>
      <c r="D22" s="22"/>
      <c r="E22" s="22">
        <f>SUBTOTAL(4,E4:E19)</f>
        <v>25</v>
      </c>
    </row>
    <row r="23" spans="1:5">
      <c r="A23" s="22"/>
      <c r="B23" s="23" t="s">
        <v>240</v>
      </c>
      <c r="C23" s="22">
        <f>SUBTOTAL(9,C4:C19)</f>
        <v>89</v>
      </c>
      <c r="D23" s="22">
        <f>SUBTOTAL(9,D4:D19)</f>
        <v>98</v>
      </c>
      <c r="E23" s="22"/>
    </row>
  </sheetData>
  <sortState ref="A4:E15">
    <sortCondition ref="B4:B15"/>
  </sortState>
  <dataConsolidate/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I19"/>
  <sheetViews>
    <sheetView workbookViewId="0"/>
  </sheetViews>
  <sheetFormatPr defaultRowHeight="16.5"/>
  <cols>
    <col min="2" max="4" width="10" bestFit="1" customWidth="1"/>
    <col min="5" max="5" width="6.625" customWidth="1"/>
    <col min="7" max="9" width="10" bestFit="1" customWidth="1"/>
  </cols>
  <sheetData>
    <row r="1" spans="1:9">
      <c r="A1" s="3" t="s">
        <v>66</v>
      </c>
      <c r="B1" s="39" t="s">
        <v>80</v>
      </c>
      <c r="C1" s="39"/>
      <c r="D1" s="39"/>
      <c r="F1" s="3" t="s">
        <v>79</v>
      </c>
      <c r="G1" s="39" t="s">
        <v>82</v>
      </c>
      <c r="H1" s="39"/>
      <c r="I1" s="39"/>
    </row>
    <row r="2" spans="1:9">
      <c r="A2" s="2" t="s">
        <v>67</v>
      </c>
      <c r="B2" s="2" t="s">
        <v>68</v>
      </c>
      <c r="C2" s="2" t="s">
        <v>69</v>
      </c>
      <c r="D2" s="2" t="s">
        <v>70</v>
      </c>
      <c r="F2" s="2" t="s">
        <v>67</v>
      </c>
      <c r="G2" s="2" t="s">
        <v>68</v>
      </c>
      <c r="H2" s="2" t="s">
        <v>69</v>
      </c>
      <c r="I2" s="2" t="s">
        <v>70</v>
      </c>
    </row>
    <row r="3" spans="1:9">
      <c r="A3" s="2" t="s">
        <v>77</v>
      </c>
      <c r="B3" s="4">
        <v>17526</v>
      </c>
      <c r="C3" s="4">
        <v>19748</v>
      </c>
      <c r="D3" s="4">
        <v>13575</v>
      </c>
      <c r="F3" s="2" t="s">
        <v>77</v>
      </c>
      <c r="G3" s="4">
        <v>18870</v>
      </c>
      <c r="H3" s="4">
        <v>21262</v>
      </c>
      <c r="I3" s="4">
        <v>14616</v>
      </c>
    </row>
    <row r="4" spans="1:9">
      <c r="A4" s="2" t="s">
        <v>71</v>
      </c>
      <c r="B4" s="4">
        <v>16583</v>
      </c>
      <c r="C4" s="4">
        <v>17432</v>
      </c>
      <c r="D4" s="4">
        <v>13564</v>
      </c>
      <c r="F4" s="2" t="s">
        <v>71</v>
      </c>
      <c r="G4" s="4">
        <v>17855</v>
      </c>
      <c r="H4" s="4">
        <v>18770</v>
      </c>
      <c r="I4" s="4">
        <v>14604</v>
      </c>
    </row>
    <row r="5" spans="1:9">
      <c r="A5" s="2" t="s">
        <v>73</v>
      </c>
      <c r="B5" s="4">
        <v>12465</v>
      </c>
      <c r="C5" s="4">
        <v>16974</v>
      </c>
      <c r="D5" s="4">
        <v>14853</v>
      </c>
      <c r="F5" s="2" t="s">
        <v>73</v>
      </c>
      <c r="G5" s="4">
        <v>13421</v>
      </c>
      <c r="H5" s="4">
        <v>18276</v>
      </c>
      <c r="I5" s="4">
        <v>15992</v>
      </c>
    </row>
    <row r="6" spans="1:9">
      <c r="A6" s="2" t="s">
        <v>75</v>
      </c>
      <c r="B6" s="4">
        <v>19846</v>
      </c>
      <c r="C6" s="4">
        <v>19871</v>
      </c>
      <c r="D6" s="4">
        <v>11857</v>
      </c>
      <c r="F6" s="2" t="s">
        <v>75</v>
      </c>
      <c r="G6" s="4">
        <v>21368</v>
      </c>
      <c r="H6" s="4">
        <v>21395</v>
      </c>
      <c r="I6" s="4">
        <v>12766</v>
      </c>
    </row>
    <row r="7" spans="1:9">
      <c r="A7" s="2" t="s">
        <v>72</v>
      </c>
      <c r="B7" s="4">
        <v>16548</v>
      </c>
      <c r="C7" s="4">
        <v>13574</v>
      </c>
      <c r="D7" s="4">
        <v>16784</v>
      </c>
      <c r="F7" s="2" t="s">
        <v>72</v>
      </c>
      <c r="G7" s="4">
        <v>17817</v>
      </c>
      <c r="H7" s="4">
        <v>14615</v>
      </c>
      <c r="I7" s="4">
        <v>18071</v>
      </c>
    </row>
    <row r="8" spans="1:9">
      <c r="A8" s="2" t="s">
        <v>74</v>
      </c>
      <c r="B8" s="4">
        <v>18958</v>
      </c>
      <c r="C8" s="4">
        <v>16593</v>
      </c>
      <c r="D8" s="4">
        <v>15846</v>
      </c>
      <c r="F8" s="2" t="s">
        <v>74</v>
      </c>
      <c r="G8" s="4">
        <v>20412</v>
      </c>
      <c r="H8" s="4">
        <v>17865</v>
      </c>
      <c r="I8" s="4">
        <v>17061</v>
      </c>
    </row>
    <row r="9" spans="1:9">
      <c r="A9" s="2" t="s">
        <v>76</v>
      </c>
      <c r="B9" s="4">
        <v>17856</v>
      </c>
      <c r="C9" s="4">
        <v>16488</v>
      </c>
      <c r="D9" s="4">
        <v>16541</v>
      </c>
      <c r="F9" s="2" t="s">
        <v>76</v>
      </c>
      <c r="G9" s="4">
        <v>19225</v>
      </c>
      <c r="H9" s="4">
        <v>17753</v>
      </c>
      <c r="I9" s="4">
        <v>17810</v>
      </c>
    </row>
    <row r="11" spans="1:9">
      <c r="A11" s="3" t="s">
        <v>78</v>
      </c>
      <c r="B11" s="39" t="s">
        <v>81</v>
      </c>
      <c r="C11" s="39"/>
      <c r="D11" s="39"/>
      <c r="F11" s="40" t="s">
        <v>83</v>
      </c>
      <c r="G11" s="40"/>
      <c r="H11" s="40"/>
      <c r="I11" s="40"/>
    </row>
    <row r="12" spans="1:9">
      <c r="A12" s="2" t="s">
        <v>67</v>
      </c>
      <c r="B12" s="2" t="s">
        <v>68</v>
      </c>
      <c r="C12" s="2" t="s">
        <v>69</v>
      </c>
      <c r="D12" s="2" t="s">
        <v>70</v>
      </c>
      <c r="F12" s="2" t="s">
        <v>67</v>
      </c>
      <c r="G12" s="2" t="s">
        <v>68</v>
      </c>
      <c r="H12" s="2" t="s">
        <v>69</v>
      </c>
      <c r="I12" s="2" t="s">
        <v>70</v>
      </c>
    </row>
    <row r="13" spans="1:9">
      <c r="A13" s="2" t="s">
        <v>77</v>
      </c>
      <c r="B13" s="4">
        <v>19454</v>
      </c>
      <c r="C13" s="4">
        <v>21920</v>
      </c>
      <c r="D13" s="4">
        <v>15068</v>
      </c>
      <c r="F13" s="2" t="s">
        <v>77</v>
      </c>
      <c r="G13" s="24">
        <v>55850</v>
      </c>
      <c r="H13" s="24">
        <v>62930</v>
      </c>
      <c r="I13" s="24">
        <v>43259</v>
      </c>
    </row>
    <row r="14" spans="1:9">
      <c r="A14" s="2" t="s">
        <v>71</v>
      </c>
      <c r="B14" s="4">
        <v>18407</v>
      </c>
      <c r="C14" s="4">
        <v>19350</v>
      </c>
      <c r="D14" s="4">
        <v>15056</v>
      </c>
      <c r="F14" s="2" t="s">
        <v>71</v>
      </c>
      <c r="G14" s="24">
        <v>52845</v>
      </c>
      <c r="H14" s="24">
        <v>55552</v>
      </c>
      <c r="I14" s="24">
        <v>43224</v>
      </c>
    </row>
    <row r="15" spans="1:9">
      <c r="A15" s="2" t="s">
        <v>73</v>
      </c>
      <c r="B15" s="4">
        <v>13836</v>
      </c>
      <c r="C15" s="4">
        <v>18841</v>
      </c>
      <c r="D15" s="4">
        <v>16487</v>
      </c>
      <c r="F15" s="2" t="s">
        <v>73</v>
      </c>
      <c r="G15" s="24">
        <v>39722</v>
      </c>
      <c r="H15" s="24">
        <v>54091</v>
      </c>
      <c r="I15" s="24">
        <v>47332</v>
      </c>
    </row>
    <row r="16" spans="1:9">
      <c r="A16" s="2" t="s">
        <v>75</v>
      </c>
      <c r="B16" s="4">
        <v>22029</v>
      </c>
      <c r="C16" s="4">
        <v>22057</v>
      </c>
      <c r="D16" s="4">
        <v>13161</v>
      </c>
      <c r="F16" s="2" t="s">
        <v>75</v>
      </c>
      <c r="G16" s="24">
        <v>63243</v>
      </c>
      <c r="H16" s="24">
        <v>63323</v>
      </c>
      <c r="I16" s="24">
        <v>37784</v>
      </c>
    </row>
    <row r="17" spans="1:9">
      <c r="A17" s="2" t="s">
        <v>72</v>
      </c>
      <c r="B17" s="4">
        <v>18368</v>
      </c>
      <c r="C17" s="4">
        <v>15067</v>
      </c>
      <c r="D17" s="4">
        <v>18630</v>
      </c>
      <c r="F17" s="2" t="s">
        <v>72</v>
      </c>
      <c r="G17" s="24">
        <v>52733</v>
      </c>
      <c r="H17" s="24">
        <v>43256</v>
      </c>
      <c r="I17" s="24">
        <v>53485</v>
      </c>
    </row>
    <row r="18" spans="1:9">
      <c r="A18" s="2" t="s">
        <v>74</v>
      </c>
      <c r="B18" s="4">
        <v>21043</v>
      </c>
      <c r="C18" s="4">
        <v>18418</v>
      </c>
      <c r="D18" s="4">
        <v>17589</v>
      </c>
      <c r="F18" s="2" t="s">
        <v>74</v>
      </c>
      <c r="G18" s="24">
        <v>60413</v>
      </c>
      <c r="H18" s="24">
        <v>52876</v>
      </c>
      <c r="I18" s="24">
        <v>50496</v>
      </c>
    </row>
    <row r="19" spans="1:9">
      <c r="A19" s="2" t="s">
        <v>76</v>
      </c>
      <c r="B19" s="4">
        <v>19820</v>
      </c>
      <c r="C19" s="4">
        <v>18302</v>
      </c>
      <c r="D19" s="4">
        <v>18361</v>
      </c>
      <c r="F19" s="2" t="s">
        <v>76</v>
      </c>
      <c r="G19" s="24">
        <v>56901</v>
      </c>
      <c r="H19" s="24">
        <v>52543</v>
      </c>
      <c r="I19" s="24">
        <v>52712</v>
      </c>
    </row>
  </sheetData>
  <dataConsolidate topLabels="1">
    <dataRefs count="3">
      <dataRef ref="A2:D9" sheet="분석작업-2"/>
      <dataRef ref="F2:I9" sheet="분석작업-2"/>
      <dataRef ref="A12:D19" sheet="분석작업-2"/>
    </dataRefs>
  </dataConsolidate>
  <mergeCells count="4">
    <mergeCell ref="B1:D1"/>
    <mergeCell ref="B11:D11"/>
    <mergeCell ref="G1:I1"/>
    <mergeCell ref="F11:I1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1:G10"/>
  <sheetViews>
    <sheetView workbookViewId="0">
      <selection sqref="A1:G1"/>
    </sheetView>
  </sheetViews>
  <sheetFormatPr defaultRowHeight="16.5"/>
  <sheetData>
    <row r="1" spans="1:7" ht="20.25">
      <c r="A1" s="34" t="s">
        <v>97</v>
      </c>
      <c r="B1" s="34"/>
      <c r="C1" s="34"/>
      <c r="D1" s="34"/>
      <c r="E1" s="34"/>
      <c r="F1" s="34"/>
      <c r="G1" s="34"/>
    </row>
    <row r="3" spans="1:7">
      <c r="A3" s="2" t="s">
        <v>84</v>
      </c>
      <c r="B3" s="2" t="s">
        <v>96</v>
      </c>
      <c r="C3" s="2" t="s">
        <v>98</v>
      </c>
      <c r="D3" s="2" t="s">
        <v>92</v>
      </c>
      <c r="E3" s="2" t="s">
        <v>93</v>
      </c>
      <c r="F3" s="2" t="s">
        <v>94</v>
      </c>
      <c r="G3" s="2" t="s">
        <v>95</v>
      </c>
    </row>
    <row r="4" spans="1:7">
      <c r="A4" s="2" t="s">
        <v>85</v>
      </c>
      <c r="B4" s="2">
        <v>41</v>
      </c>
      <c r="C4" s="4">
        <v>1024</v>
      </c>
      <c r="D4" s="25">
        <v>10</v>
      </c>
      <c r="E4" s="25">
        <v>5</v>
      </c>
      <c r="F4" s="25">
        <v>7</v>
      </c>
      <c r="G4" s="2">
        <f>SUM(D4:F4)</f>
        <v>22</v>
      </c>
    </row>
    <row r="5" spans="1:7">
      <c r="A5" s="2" t="s">
        <v>86</v>
      </c>
      <c r="B5" s="2">
        <v>44</v>
      </c>
      <c r="C5" s="4">
        <v>1168</v>
      </c>
      <c r="D5" s="25">
        <v>5</v>
      </c>
      <c r="E5" s="25">
        <v>7</v>
      </c>
      <c r="F5" s="25">
        <v>6</v>
      </c>
      <c r="G5" s="2">
        <f t="shared" ref="G5:G10" si="0">SUM(D5:F5)</f>
        <v>18</v>
      </c>
    </row>
    <row r="6" spans="1:7">
      <c r="A6" s="2" t="s">
        <v>87</v>
      </c>
      <c r="B6" s="2">
        <v>42</v>
      </c>
      <c r="C6" s="4">
        <v>1068</v>
      </c>
      <c r="D6" s="25">
        <v>9</v>
      </c>
      <c r="E6" s="25">
        <v>5</v>
      </c>
      <c r="F6" s="25">
        <v>9</v>
      </c>
      <c r="G6" s="2">
        <f t="shared" si="0"/>
        <v>23</v>
      </c>
    </row>
    <row r="7" spans="1:7">
      <c r="A7" s="2" t="s">
        <v>88</v>
      </c>
      <c r="B7" s="2">
        <v>43</v>
      </c>
      <c r="C7" s="4">
        <v>978</v>
      </c>
      <c r="D7" s="25">
        <v>7</v>
      </c>
      <c r="E7" s="25">
        <v>8</v>
      </c>
      <c r="F7" s="25">
        <v>5</v>
      </c>
      <c r="G7" s="2">
        <f t="shared" si="0"/>
        <v>20</v>
      </c>
    </row>
    <row r="8" spans="1:7">
      <c r="A8" s="2" t="s">
        <v>89</v>
      </c>
      <c r="B8" s="2">
        <v>40</v>
      </c>
      <c r="C8" s="4">
        <v>1304</v>
      </c>
      <c r="D8" s="25">
        <v>6</v>
      </c>
      <c r="E8" s="25">
        <v>7</v>
      </c>
      <c r="F8" s="25">
        <v>7</v>
      </c>
      <c r="G8" s="2">
        <f t="shared" si="0"/>
        <v>20</v>
      </c>
    </row>
    <row r="9" spans="1:7">
      <c r="A9" s="2" t="s">
        <v>90</v>
      </c>
      <c r="B9" s="2">
        <v>44</v>
      </c>
      <c r="C9" s="4">
        <v>1115</v>
      </c>
      <c r="D9" s="25">
        <v>6</v>
      </c>
      <c r="E9" s="25">
        <v>6</v>
      </c>
      <c r="F9" s="25">
        <v>2</v>
      </c>
      <c r="G9" s="2">
        <f t="shared" si="0"/>
        <v>14</v>
      </c>
    </row>
    <row r="10" spans="1:7">
      <c r="A10" s="2" t="s">
        <v>91</v>
      </c>
      <c r="B10" s="2">
        <v>42</v>
      </c>
      <c r="C10" s="4">
        <v>967</v>
      </c>
      <c r="D10" s="25">
        <v>1</v>
      </c>
      <c r="E10" s="25">
        <v>6</v>
      </c>
      <c r="F10" s="25">
        <v>8</v>
      </c>
      <c r="G10" s="2">
        <f t="shared" si="0"/>
        <v>15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/>
  <dimension ref="A1:F9"/>
  <sheetViews>
    <sheetView workbookViewId="0">
      <selection sqref="A1:F1"/>
    </sheetView>
  </sheetViews>
  <sheetFormatPr defaultRowHeight="16.5"/>
  <sheetData>
    <row r="1" spans="1:6" ht="20.25">
      <c r="A1" s="34" t="s">
        <v>99</v>
      </c>
      <c r="B1" s="34"/>
      <c r="C1" s="34"/>
      <c r="D1" s="34"/>
      <c r="E1" s="34"/>
      <c r="F1" s="34"/>
    </row>
    <row r="3" spans="1:6">
      <c r="A3" s="2" t="s">
        <v>100</v>
      </c>
      <c r="B3" s="2" t="s">
        <v>101</v>
      </c>
      <c r="C3" s="2" t="s">
        <v>102</v>
      </c>
      <c r="D3" s="2" t="s">
        <v>103</v>
      </c>
      <c r="E3" s="2" t="s">
        <v>104</v>
      </c>
      <c r="F3" s="2" t="s">
        <v>105</v>
      </c>
    </row>
    <row r="4" spans="1:6">
      <c r="A4" s="2" t="s">
        <v>106</v>
      </c>
      <c r="B4" s="2">
        <v>80</v>
      </c>
      <c r="C4" s="2">
        <v>14</v>
      </c>
      <c r="D4" s="2">
        <v>2</v>
      </c>
      <c r="E4" s="2">
        <v>5</v>
      </c>
      <c r="F4" s="2">
        <v>6</v>
      </c>
    </row>
    <row r="5" spans="1:6">
      <c r="A5" s="2" t="s">
        <v>107</v>
      </c>
      <c r="B5" s="2">
        <v>50</v>
      </c>
      <c r="C5" s="2">
        <v>10</v>
      </c>
      <c r="D5" s="2">
        <v>3</v>
      </c>
      <c r="E5" s="2">
        <v>8</v>
      </c>
      <c r="F5" s="2">
        <v>2</v>
      </c>
    </row>
    <row r="6" spans="1:6">
      <c r="A6" s="2" t="s">
        <v>108</v>
      </c>
      <c r="B6" s="2">
        <v>130</v>
      </c>
      <c r="C6" s="2">
        <v>25</v>
      </c>
      <c r="D6" s="2">
        <v>1</v>
      </c>
      <c r="E6" s="2">
        <v>3</v>
      </c>
      <c r="F6" s="2">
        <v>2</v>
      </c>
    </row>
    <row r="7" spans="1:6">
      <c r="A7" s="2" t="s">
        <v>109</v>
      </c>
      <c r="B7" s="2">
        <v>90</v>
      </c>
      <c r="C7" s="2">
        <v>20</v>
      </c>
      <c r="D7" s="2">
        <v>2</v>
      </c>
      <c r="E7" s="2">
        <v>9</v>
      </c>
      <c r="F7" s="2">
        <v>1</v>
      </c>
    </row>
    <row r="8" spans="1:6">
      <c r="A8" s="2" t="s">
        <v>110</v>
      </c>
      <c r="B8" s="2">
        <v>50</v>
      </c>
      <c r="C8" s="2">
        <v>8</v>
      </c>
      <c r="D8" s="2">
        <v>1</v>
      </c>
      <c r="E8" s="2">
        <v>7</v>
      </c>
      <c r="F8" s="2">
        <v>3</v>
      </c>
    </row>
    <row r="9" spans="1:6">
      <c r="A9" s="2" t="s">
        <v>111</v>
      </c>
      <c r="B9" s="2">
        <v>110</v>
      </c>
      <c r="C9" s="2">
        <v>19</v>
      </c>
      <c r="D9" s="2">
        <v>2</v>
      </c>
      <c r="E9" s="2">
        <v>8</v>
      </c>
      <c r="F9" s="2">
        <v>2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김종일</cp:lastModifiedBy>
  <dcterms:created xsi:type="dcterms:W3CDTF">2015-05-11T07:55:32Z</dcterms:created>
  <dcterms:modified xsi:type="dcterms:W3CDTF">2016-09-06T00:53:51Z</dcterms:modified>
</cp:coreProperties>
</file>