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18315" windowHeight="12780" tabRatio="653"/>
  </bookViews>
  <sheets>
    <sheet name="기본작업-1" sheetId="1" r:id="rId1"/>
    <sheet name="기본작업-2" sheetId="2" r:id="rId2"/>
    <sheet name="기본작업-3" sheetId="3" r:id="rId3"/>
    <sheet name="계산작업" sheetId="5" r:id="rId4"/>
    <sheet name="분석작업-1" sheetId="7" r:id="rId5"/>
    <sheet name="시나리오 요약" sheetId="10" r:id="rId6"/>
    <sheet name="분석작업-2" sheetId="6" r:id="rId7"/>
    <sheet name="매크로작업" sheetId="8" r:id="rId8"/>
    <sheet name="차트작업" sheetId="9" r:id="rId9"/>
  </sheets>
  <definedNames>
    <definedName name="_xlnm._FilterDatabase" localSheetId="2" hidden="1">'기본작업-3'!$A$3:$G$21</definedName>
    <definedName name="_xlnm.Criteria" localSheetId="2">'기본작업-3'!$A$24:$B$25</definedName>
    <definedName name="_xlnm.Extract" localSheetId="2">'기본작업-3'!$A$28:$G$28</definedName>
    <definedName name="순이익총액">'분석작업-2'!$E$7</definedName>
    <definedName name="연락처">'기본작업-2'!$F$4:$F$19</definedName>
    <definedName name="판매가">'분석작업-2'!$B$6</definedName>
    <definedName name="판매량">'분석작업-2'!$B$7</definedName>
  </definedNames>
  <calcPr calcId="125725"/>
</workbook>
</file>

<file path=xl/calcChain.xml><?xml version="1.0" encoding="utf-8"?>
<calcChain xmlns="http://schemas.openxmlformats.org/spreadsheetml/2006/main">
  <c r="D16" i="8"/>
  <c r="E16"/>
  <c r="F16"/>
  <c r="C16"/>
  <c r="G28" i="5"/>
  <c r="I17"/>
  <c r="I18"/>
  <c r="I19"/>
  <c r="I20"/>
  <c r="I21"/>
  <c r="I22"/>
  <c r="I23"/>
  <c r="I24"/>
  <c r="I16"/>
  <c r="E17" l="1"/>
  <c r="E18"/>
  <c r="E19"/>
  <c r="E20"/>
  <c r="E21"/>
  <c r="E22"/>
  <c r="E23"/>
  <c r="E24"/>
  <c r="E16"/>
  <c r="K4"/>
  <c r="K5"/>
  <c r="K6"/>
  <c r="K7"/>
  <c r="K8"/>
  <c r="K9"/>
  <c r="K10"/>
  <c r="K11"/>
  <c r="K12"/>
  <c r="K3"/>
  <c r="C4"/>
  <c r="C5"/>
  <c r="C6"/>
  <c r="C7"/>
  <c r="C8"/>
  <c r="C9"/>
  <c r="C10"/>
  <c r="C11"/>
  <c r="C12"/>
  <c r="C3"/>
  <c r="E6" i="6"/>
  <c r="E7" s="1"/>
  <c r="E5"/>
  <c r="B9"/>
  <c r="B8"/>
</calcChain>
</file>

<file path=xl/sharedStrings.xml><?xml version="1.0" encoding="utf-8"?>
<sst xmlns="http://schemas.openxmlformats.org/spreadsheetml/2006/main" count="469" uniqueCount="318">
  <si>
    <t>스마트폰 액세서리 판매 현황</t>
    <phoneticPr fontId="1" type="noConversion"/>
  </si>
  <si>
    <t>구분</t>
    <phoneticPr fontId="1" type="noConversion"/>
  </si>
  <si>
    <t>판매량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</si>
  <si>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</si>
  <si>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</si>
  <si>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</si>
  <si>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근무년수</t>
    <phoneticPr fontId="1" type="noConversion"/>
  </si>
  <si>
    <t>연락처</t>
    <phoneticPr fontId="1" type="noConversion"/>
  </si>
  <si>
    <t>이메일</t>
    <phoneticPr fontId="1" type="noConversion"/>
  </si>
  <si>
    <t>홍보부</t>
    <phoneticPr fontId="1" type="noConversion"/>
  </si>
  <si>
    <t>기획부</t>
    <phoneticPr fontId="1" type="noConversion"/>
  </si>
  <si>
    <t>생산부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</si>
  <si>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</si>
  <si>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</si>
  <si>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</si>
  <si>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</si>
  <si>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영업부</t>
    <phoneticPr fontId="1" type="noConversion"/>
  </si>
  <si>
    <t>성별</t>
    <phoneticPr fontId="1" type="noConversion"/>
  </si>
  <si>
    <t>황대영</t>
    <phoneticPr fontId="1" type="noConversion"/>
  </si>
  <si>
    <t>남</t>
    <phoneticPr fontId="1" type="noConversion"/>
  </si>
  <si>
    <t>박진영</t>
    <phoneticPr fontId="1" type="noConversion"/>
  </si>
  <si>
    <t>윤시민</t>
    <phoneticPr fontId="1" type="noConversion"/>
  </si>
  <si>
    <t>김건남</t>
    <phoneticPr fontId="1" type="noConversion"/>
  </si>
  <si>
    <t>신명예</t>
    <phoneticPr fontId="1" type="noConversion"/>
  </si>
  <si>
    <t>박세현</t>
    <phoneticPr fontId="1" type="noConversion"/>
  </si>
  <si>
    <t>이상원</t>
    <phoneticPr fontId="1" type="noConversion"/>
  </si>
  <si>
    <t>장창훈</t>
    <phoneticPr fontId="1" type="noConversion"/>
  </si>
  <si>
    <t>김주원</t>
    <phoneticPr fontId="1" type="noConversion"/>
  </si>
  <si>
    <t>여</t>
    <phoneticPr fontId="1" type="noConversion"/>
  </si>
  <si>
    <t>김가빈</t>
    <phoneticPr fontId="1" type="noConversion"/>
  </si>
  <si>
    <t>최민채</t>
    <phoneticPr fontId="1" type="noConversion"/>
  </si>
  <si>
    <t>이주희</t>
    <phoneticPr fontId="1" type="noConversion"/>
  </si>
  <si>
    <t>정성은</t>
    <phoneticPr fontId="1" type="noConversion"/>
  </si>
  <si>
    <t>채수비</t>
    <phoneticPr fontId="1" type="noConversion"/>
  </si>
  <si>
    <t>윤정희</t>
    <phoneticPr fontId="1" type="noConversion"/>
  </si>
  <si>
    <t>주지미</t>
    <phoneticPr fontId="1" type="noConversion"/>
  </si>
  <si>
    <t>010-6425-48**</t>
    <phoneticPr fontId="1" type="noConversion"/>
  </si>
  <si>
    <t>010-4852-66**</t>
    <phoneticPr fontId="1" type="noConversion"/>
  </si>
  <si>
    <t>010-9005-47**</t>
    <phoneticPr fontId="1" type="noConversion"/>
  </si>
  <si>
    <t>010-2458-35**</t>
    <phoneticPr fontId="1" type="noConversion"/>
  </si>
  <si>
    <t>010-6528-68**</t>
    <phoneticPr fontId="1" type="noConversion"/>
  </si>
  <si>
    <t>010-4477-58**</t>
    <phoneticPr fontId="1" type="noConversion"/>
  </si>
  <si>
    <t>010-4532-85**</t>
    <phoneticPr fontId="1" type="noConversion"/>
  </si>
  <si>
    <t>010-3589-91**</t>
    <phoneticPr fontId="1" type="noConversion"/>
  </si>
  <si>
    <t>010-8688-11**</t>
    <phoneticPr fontId="1" type="noConversion"/>
  </si>
  <si>
    <t>010-5896-32**</t>
    <phoneticPr fontId="1" type="noConversion"/>
  </si>
  <si>
    <t>010-7485-12**</t>
    <phoneticPr fontId="1" type="noConversion"/>
  </si>
  <si>
    <t>010-9876-98**</t>
    <phoneticPr fontId="1" type="noConversion"/>
  </si>
  <si>
    <t>010-8834-19**</t>
    <phoneticPr fontId="1" type="noConversion"/>
  </si>
  <si>
    <t>010-7954-43**</t>
    <phoneticPr fontId="1" type="noConversion"/>
  </si>
  <si>
    <t>010-6699-74**</t>
    <phoneticPr fontId="1" type="noConversion"/>
  </si>
  <si>
    <t>010-4689-77**</t>
    <phoneticPr fontId="1" type="noConversion"/>
  </si>
  <si>
    <t>hdy79</t>
    <phoneticPr fontId="1" type="noConversion"/>
  </si>
  <si>
    <t>smy1004</t>
    <phoneticPr fontId="1" type="noConversion"/>
  </si>
  <si>
    <t>jjm80</t>
    <phoneticPr fontId="1" type="noConversion"/>
  </si>
  <si>
    <t>05kkb</t>
    <phoneticPr fontId="1" type="noConversion"/>
  </si>
  <si>
    <t>1007csb</t>
    <phoneticPr fontId="1" type="noConversion"/>
  </si>
  <si>
    <t>smartkim</t>
    <phoneticPr fontId="1" type="noConversion"/>
  </si>
  <si>
    <t>parkjy01</t>
    <phoneticPr fontId="1" type="noConversion"/>
  </si>
  <si>
    <t>88swlee</t>
    <phoneticPr fontId="1" type="noConversion"/>
  </si>
  <si>
    <t>mint1004</t>
    <phoneticPr fontId="1" type="noConversion"/>
  </si>
  <si>
    <t>redsunok</t>
    <phoneticPr fontId="1" type="noConversion"/>
  </si>
  <si>
    <t>flysky</t>
    <phoneticPr fontId="1" type="noConversion"/>
  </si>
  <si>
    <t>4blue4</t>
    <phoneticPr fontId="1" type="noConversion"/>
  </si>
  <si>
    <t>jhjh456</t>
    <phoneticPr fontId="1" type="noConversion"/>
  </si>
  <si>
    <t>picture9</t>
    <phoneticPr fontId="1" type="noConversion"/>
  </si>
  <si>
    <t>7979he</t>
    <phoneticPr fontId="1" type="noConversion"/>
  </si>
  <si>
    <t>04drink</t>
    <phoneticPr fontId="1" type="noConversion"/>
  </si>
  <si>
    <t>생산지</t>
    <phoneticPr fontId="1" type="noConversion"/>
  </si>
  <si>
    <t>수입량</t>
    <phoneticPr fontId="1" type="noConversion"/>
  </si>
  <si>
    <t>수입가</t>
    <phoneticPr fontId="1" type="noConversion"/>
  </si>
  <si>
    <t>판매가</t>
    <phoneticPr fontId="1" type="noConversion"/>
  </si>
  <si>
    <t>제품코드</t>
    <phoneticPr fontId="1" type="noConversion"/>
  </si>
  <si>
    <t>와인 수입 현황</t>
    <phoneticPr fontId="1" type="noConversion"/>
  </si>
  <si>
    <t>미국</t>
    <phoneticPr fontId="1" type="noConversion"/>
  </si>
  <si>
    <t>칠레</t>
    <phoneticPr fontId="1" type="noConversion"/>
  </si>
  <si>
    <t>프랑스</t>
    <phoneticPr fontId="1" type="noConversion"/>
  </si>
  <si>
    <t>이탈리아</t>
    <phoneticPr fontId="1" type="noConversion"/>
  </si>
  <si>
    <t>호주</t>
    <phoneticPr fontId="1" type="noConversion"/>
  </si>
  <si>
    <t>화이트</t>
    <phoneticPr fontId="1" type="noConversion"/>
  </si>
  <si>
    <t>레드</t>
    <phoneticPr fontId="1" type="noConversion"/>
  </si>
  <si>
    <t>KMS-01</t>
    <phoneticPr fontId="1" type="noConversion"/>
  </si>
  <si>
    <t>KMS-14</t>
    <phoneticPr fontId="1" type="noConversion"/>
  </si>
  <si>
    <t>KMS-46</t>
    <phoneticPr fontId="1" type="noConversion"/>
  </si>
  <si>
    <t>KMS-88</t>
    <phoneticPr fontId="1" type="noConversion"/>
  </si>
  <si>
    <t>PSG-05</t>
    <phoneticPr fontId="1" type="noConversion"/>
  </si>
  <si>
    <t>PSG-22</t>
    <phoneticPr fontId="1" type="noConversion"/>
  </si>
  <si>
    <t>PSG-18</t>
    <phoneticPr fontId="1" type="noConversion"/>
  </si>
  <si>
    <t>PSG-43</t>
    <phoneticPr fontId="1" type="noConversion"/>
  </si>
  <si>
    <t>DEA-03</t>
    <phoneticPr fontId="1" type="noConversion"/>
  </si>
  <si>
    <t>DEA-77</t>
    <phoneticPr fontId="1" type="noConversion"/>
  </si>
  <si>
    <t>DEA-24</t>
    <phoneticPr fontId="1" type="noConversion"/>
  </si>
  <si>
    <t>DEA-14</t>
    <phoneticPr fontId="1" type="noConversion"/>
  </si>
  <si>
    <t>SUG-02</t>
    <phoneticPr fontId="1" type="noConversion"/>
  </si>
  <si>
    <t>SUG-58</t>
    <phoneticPr fontId="1" type="noConversion"/>
  </si>
  <si>
    <t>SUG-13</t>
    <phoneticPr fontId="1" type="noConversion"/>
  </si>
  <si>
    <t>AUW-11</t>
    <phoneticPr fontId="1" type="noConversion"/>
  </si>
  <si>
    <t>AUW-44</t>
    <phoneticPr fontId="1" type="noConversion"/>
  </si>
  <si>
    <t>AUW-88</t>
    <phoneticPr fontId="1" type="noConversion"/>
  </si>
  <si>
    <t>판매량</t>
    <phoneticPr fontId="1" type="noConversion"/>
  </si>
  <si>
    <t>[표1]</t>
    <phoneticPr fontId="1" type="noConversion"/>
  </si>
  <si>
    <t>일일매출표</t>
    <phoneticPr fontId="1" type="noConversion"/>
  </si>
  <si>
    <t>코드</t>
    <phoneticPr fontId="1" type="noConversion"/>
  </si>
  <si>
    <t>판매가</t>
    <phoneticPr fontId="1" type="noConversion"/>
  </si>
  <si>
    <t>제품코드</t>
    <phoneticPr fontId="1" type="noConversion"/>
  </si>
  <si>
    <t>총판매액</t>
    <phoneticPr fontId="1" type="noConversion"/>
  </si>
  <si>
    <t>A-01</t>
    <phoneticPr fontId="1" type="noConversion"/>
  </si>
  <si>
    <t>A</t>
    <phoneticPr fontId="1" type="noConversion"/>
  </si>
  <si>
    <t>D</t>
    <phoneticPr fontId="1" type="noConversion"/>
  </si>
  <si>
    <t>M</t>
    <phoneticPr fontId="1" type="noConversion"/>
  </si>
  <si>
    <t>A-03</t>
    <phoneticPr fontId="1" type="noConversion"/>
  </si>
  <si>
    <t>A-02</t>
    <phoneticPr fontId="1" type="noConversion"/>
  </si>
  <si>
    <t>D-03</t>
    <phoneticPr fontId="1" type="noConversion"/>
  </si>
  <si>
    <t>D-01</t>
    <phoneticPr fontId="1" type="noConversion"/>
  </si>
  <si>
    <t>D-02</t>
    <phoneticPr fontId="1" type="noConversion"/>
  </si>
  <si>
    <t>M-04</t>
    <phoneticPr fontId="1" type="noConversion"/>
  </si>
  <si>
    <t>M-01</t>
    <phoneticPr fontId="1" type="noConversion"/>
  </si>
  <si>
    <t>M-02</t>
    <phoneticPr fontId="1" type="noConversion"/>
  </si>
  <si>
    <t>M-03</t>
    <phoneticPr fontId="1" type="noConversion"/>
  </si>
  <si>
    <t>[표2]</t>
    <phoneticPr fontId="1" type="noConversion"/>
  </si>
  <si>
    <t>성명</t>
    <phoneticPr fontId="1" type="noConversion"/>
  </si>
  <si>
    <t>휴가출발일</t>
    <phoneticPr fontId="1" type="noConversion"/>
  </si>
  <si>
    <t>휴가일수</t>
    <phoneticPr fontId="1" type="noConversion"/>
  </si>
  <si>
    <t>회사출근일</t>
    <phoneticPr fontId="1" type="noConversion"/>
  </si>
  <si>
    <t>&lt;코드표&gt;</t>
    <phoneticPr fontId="1" type="noConversion"/>
  </si>
  <si>
    <t>성소민</t>
    <phoneticPr fontId="1" type="noConversion"/>
  </si>
  <si>
    <t>이수양</t>
    <phoneticPr fontId="1" type="noConversion"/>
  </si>
  <si>
    <t>박세현</t>
    <phoneticPr fontId="1" type="noConversion"/>
  </si>
  <si>
    <t>김성찬</t>
    <phoneticPr fontId="1" type="noConversion"/>
  </si>
  <si>
    <t>장선욱</t>
    <phoneticPr fontId="1" type="noConversion"/>
  </si>
  <si>
    <t>유석일</t>
    <phoneticPr fontId="1" type="noConversion"/>
  </si>
  <si>
    <t>박수홍</t>
    <phoneticPr fontId="1" type="noConversion"/>
  </si>
  <si>
    <t>이수아</t>
    <phoneticPr fontId="1" type="noConversion"/>
  </si>
  <si>
    <t>최수현</t>
    <phoneticPr fontId="1" type="noConversion"/>
  </si>
  <si>
    <t>김송혁</t>
    <phoneticPr fontId="1" type="noConversion"/>
  </si>
  <si>
    <t>휴가 일정표</t>
    <phoneticPr fontId="1" type="noConversion"/>
  </si>
  <si>
    <t>[표3]</t>
    <phoneticPr fontId="1" type="noConversion"/>
  </si>
  <si>
    <t>휴가 사용 현황</t>
    <phoneticPr fontId="1" type="noConversion"/>
  </si>
  <si>
    <t>[표4]</t>
    <phoneticPr fontId="1" type="noConversion"/>
  </si>
  <si>
    <t>카페 신입회원 정보</t>
    <phoneticPr fontId="1" type="noConversion"/>
  </si>
  <si>
    <t>[표5]</t>
    <phoneticPr fontId="1" type="noConversion"/>
  </si>
  <si>
    <t>성명</t>
    <phoneticPr fontId="1" type="noConversion"/>
  </si>
  <si>
    <t>총휴가일수</t>
    <phoneticPr fontId="1" type="noConversion"/>
  </si>
  <si>
    <t>비고</t>
    <phoneticPr fontId="1" type="noConversion"/>
  </si>
  <si>
    <t>성별</t>
    <phoneticPr fontId="1" type="noConversion"/>
  </si>
  <si>
    <t>부서명</t>
    <phoneticPr fontId="1" type="noConversion"/>
  </si>
  <si>
    <t>사용일수</t>
    <phoneticPr fontId="1" type="noConversion"/>
  </si>
  <si>
    <t>중간고사 성적표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</si>
  <si>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</si>
  <si>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</si>
  <si>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</si>
  <si>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유삼호</t>
    <phoneticPr fontId="1" type="noConversion"/>
  </si>
  <si>
    <t>신병규</t>
    <phoneticPr fontId="1" type="noConversion"/>
  </si>
  <si>
    <t>이상배</t>
    <phoneticPr fontId="1" type="noConversion"/>
  </si>
  <si>
    <t>김동우</t>
    <phoneticPr fontId="1" type="noConversion"/>
  </si>
  <si>
    <t>김도균</t>
    <phoneticPr fontId="1" type="noConversion"/>
  </si>
  <si>
    <t>이나은</t>
    <phoneticPr fontId="1" type="noConversion"/>
  </si>
  <si>
    <t>정상은</t>
    <phoneticPr fontId="1" type="noConversion"/>
  </si>
  <si>
    <t>최서진</t>
    <phoneticPr fontId="1" type="noConversion"/>
  </si>
  <si>
    <t>한미진</t>
    <phoneticPr fontId="1" type="noConversion"/>
  </si>
  <si>
    <t>여</t>
    <phoneticPr fontId="1" type="noConversion"/>
  </si>
  <si>
    <t>남</t>
    <phoneticPr fontId="1" type="noConversion"/>
  </si>
  <si>
    <t>최시완</t>
    <phoneticPr fontId="1" type="noConversion"/>
  </si>
  <si>
    <t>심일훈</t>
    <phoneticPr fontId="1" type="noConversion"/>
  </si>
  <si>
    <t>김정필</t>
    <phoneticPr fontId="1" type="noConversion"/>
  </si>
  <si>
    <t>이재훈</t>
    <phoneticPr fontId="1" type="noConversion"/>
  </si>
  <si>
    <t>정우현</t>
    <phoneticPr fontId="1" type="noConversion"/>
  </si>
  <si>
    <t>박승완</t>
    <phoneticPr fontId="1" type="noConversion"/>
  </si>
  <si>
    <t>김석훈</t>
    <phoneticPr fontId="1" type="noConversion"/>
  </si>
  <si>
    <t>이재준</t>
    <phoneticPr fontId="1" type="noConversion"/>
  </si>
  <si>
    <t>신우승</t>
    <phoneticPr fontId="1" type="noConversion"/>
  </si>
  <si>
    <t>이소정</t>
    <phoneticPr fontId="1" type="noConversion"/>
  </si>
  <si>
    <t>김유리</t>
    <phoneticPr fontId="1" type="noConversion"/>
  </si>
  <si>
    <t>최정예</t>
    <phoneticPr fontId="1" type="noConversion"/>
  </si>
  <si>
    <t>이아랑</t>
    <phoneticPr fontId="1" type="noConversion"/>
  </si>
  <si>
    <t>홍현서</t>
    <phoneticPr fontId="1" type="noConversion"/>
  </si>
  <si>
    <t>김지민</t>
    <phoneticPr fontId="1" type="noConversion"/>
  </si>
  <si>
    <t>정해선</t>
    <phoneticPr fontId="1" type="noConversion"/>
  </si>
  <si>
    <t>변지서</t>
    <phoneticPr fontId="1" type="noConversion"/>
  </si>
  <si>
    <t>최서정</t>
    <phoneticPr fontId="1" type="noConversion"/>
  </si>
  <si>
    <t>박상아</t>
    <phoneticPr fontId="1" type="noConversion"/>
  </si>
  <si>
    <t>영업부</t>
    <phoneticPr fontId="1" type="noConversion"/>
  </si>
  <si>
    <t>생산부</t>
    <phoneticPr fontId="1" type="noConversion"/>
  </si>
  <si>
    <t>경리부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</si>
  <si>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</si>
  <si>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</si>
  <si>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</si>
  <si>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지역</t>
    <phoneticPr fontId="1" type="noConversion"/>
  </si>
  <si>
    <t>부산</t>
    <phoneticPr fontId="1" type="noConversion"/>
  </si>
  <si>
    <t>대전</t>
    <phoneticPr fontId="1" type="noConversion"/>
  </si>
  <si>
    <t>대구</t>
    <phoneticPr fontId="1" type="noConversion"/>
  </si>
  <si>
    <t>광주</t>
    <phoneticPr fontId="1" type="noConversion"/>
  </si>
  <si>
    <t>강원</t>
    <phoneticPr fontId="1" type="noConversion"/>
  </si>
  <si>
    <t>제주</t>
    <phoneticPr fontId="1" type="noConversion"/>
  </si>
  <si>
    <t>love99@naver.com</t>
    <phoneticPr fontId="1" type="noConversion"/>
  </si>
  <si>
    <t>99023@gmail.com</t>
    <phoneticPr fontId="1" type="noConversion"/>
  </si>
  <si>
    <t>kji1004@gmail.com</t>
    <phoneticPr fontId="1" type="noConversion"/>
  </si>
  <si>
    <t>starcmk@nate.com</t>
    <phoneticPr fontId="1" type="noConversion"/>
  </si>
  <si>
    <t>muakiea@nate.com</t>
    <phoneticPr fontId="1" type="noConversion"/>
  </si>
  <si>
    <t>newlive@naver.com</t>
    <phoneticPr fontId="1" type="noConversion"/>
  </si>
  <si>
    <t>tenhour@daum.net</t>
    <phoneticPr fontId="1" type="noConversion"/>
  </si>
  <si>
    <t>yses@daum.net</t>
    <phoneticPr fontId="1" type="noConversion"/>
  </si>
  <si>
    <t>0908ar@naver.com</t>
    <phoneticPr fontId="1" type="noConversion"/>
  </si>
  <si>
    <t>E-메일</t>
    <phoneticPr fontId="1" type="noConversion"/>
  </si>
  <si>
    <t>닉네임</t>
    <phoneticPr fontId="1" type="noConversion"/>
  </si>
  <si>
    <t>남학생 영어 평균점수</t>
    <phoneticPr fontId="1" type="noConversion"/>
  </si>
  <si>
    <t>생산량</t>
    <phoneticPr fontId="1" type="noConversion"/>
  </si>
  <si>
    <t>판매량</t>
    <phoneticPr fontId="1" type="noConversion"/>
  </si>
  <si>
    <t>판매가</t>
    <phoneticPr fontId="1" type="noConversion"/>
  </si>
  <si>
    <t>생산원가</t>
    <phoneticPr fontId="1" type="noConversion"/>
  </si>
  <si>
    <t>판매금액</t>
    <phoneticPr fontId="1" type="noConversion"/>
  </si>
  <si>
    <t>재고량</t>
    <phoneticPr fontId="1" type="noConversion"/>
  </si>
  <si>
    <t>임대비</t>
    <phoneticPr fontId="1" type="noConversion"/>
  </si>
  <si>
    <t>배송비</t>
    <phoneticPr fontId="1" type="noConversion"/>
  </si>
  <si>
    <t>세금</t>
    <phoneticPr fontId="1" type="noConversion"/>
  </si>
  <si>
    <t>순이익총액</t>
    <phoneticPr fontId="1" type="noConversion"/>
  </si>
  <si>
    <t>운동화 판매 현황</t>
    <phoneticPr fontId="1" type="noConversion"/>
  </si>
  <si>
    <t>광고비</t>
    <phoneticPr fontId="1" type="noConversion"/>
  </si>
  <si>
    <t>제품코드</t>
    <phoneticPr fontId="1" type="noConversion"/>
  </si>
  <si>
    <t>AIR-1025-K</t>
    <phoneticPr fontId="1" type="noConversion"/>
  </si>
  <si>
    <t>월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</si>
  <si>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</si>
  <si>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</si>
  <si>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</si>
  <si>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경복궁</t>
    <phoneticPr fontId="1" type="noConversion"/>
  </si>
  <si>
    <t>창경궁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</si>
  <si>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</si>
  <si>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</si>
  <si>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</si>
  <si>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</si>
  <si>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서울 고궁 입장객 현황</t>
    <phoneticPr fontId="1" type="noConversion"/>
  </si>
  <si>
    <t>서울 고궁 평균 입장객 수</t>
    <phoneticPr fontId="1" type="noConversion"/>
  </si>
  <si>
    <t>고궁명</t>
    <phoneticPr fontId="1" type="noConversion"/>
  </si>
  <si>
    <t>덕수궁</t>
    <phoneticPr fontId="1" type="noConversion"/>
  </si>
  <si>
    <t>창덕궁</t>
    <phoneticPr fontId="1" type="noConversion"/>
  </si>
  <si>
    <t>운형궁</t>
    <phoneticPr fontId="1" type="noConversion"/>
  </si>
  <si>
    <t>방송사</t>
    <phoneticPr fontId="1" type="noConversion"/>
  </si>
  <si>
    <t>프로그램</t>
    <phoneticPr fontId="1" type="noConversion"/>
  </si>
  <si>
    <t>평균</t>
    <phoneticPr fontId="1" type="noConversion"/>
  </si>
  <si>
    <t>3월 TV 시청률</t>
    <phoneticPr fontId="1" type="noConversion"/>
  </si>
  <si>
    <t>첫째주</t>
    <phoneticPr fontId="1" type="noConversion"/>
  </si>
  <si>
    <t>둘째주</t>
    <phoneticPr fontId="1" type="noConversion"/>
  </si>
  <si>
    <t>셋째주</t>
    <phoneticPr fontId="1" type="noConversion"/>
  </si>
  <si>
    <t>넷째주</t>
    <phoneticPr fontId="1" type="noConversion"/>
  </si>
  <si>
    <t>MBC</t>
    <phoneticPr fontId="1" type="noConversion"/>
  </si>
  <si>
    <t>SBS</t>
    <phoneticPr fontId="1" type="noConversion"/>
  </si>
  <si>
    <t>KBS1</t>
    <phoneticPr fontId="1" type="noConversion"/>
  </si>
  <si>
    <t>KBS2</t>
    <phoneticPr fontId="1" type="noConversion"/>
  </si>
  <si>
    <t>가요무대</t>
    <phoneticPr fontId="1" type="noConversion"/>
  </si>
  <si>
    <t>독립영화관</t>
    <phoneticPr fontId="1" type="noConversion"/>
  </si>
  <si>
    <t>콘서트7080</t>
    <phoneticPr fontId="1" type="noConversion"/>
  </si>
  <si>
    <t>생생정보통</t>
    <phoneticPr fontId="1" type="noConversion"/>
  </si>
  <si>
    <t>추적60분</t>
    <phoneticPr fontId="1" type="noConversion"/>
  </si>
  <si>
    <t>해피투게더</t>
    <phoneticPr fontId="1" type="noConversion"/>
  </si>
  <si>
    <t>무한도전</t>
    <phoneticPr fontId="1" type="noConversion"/>
  </si>
  <si>
    <t>PD수첩</t>
    <phoneticPr fontId="1" type="noConversion"/>
  </si>
  <si>
    <t>쇼!음악중심</t>
    <phoneticPr fontId="1" type="noConversion"/>
  </si>
  <si>
    <t>TV농물농장</t>
    <phoneticPr fontId="1" type="noConversion"/>
  </si>
  <si>
    <t>정글의법칙</t>
    <phoneticPr fontId="1" type="noConversion"/>
  </si>
  <si>
    <t>현장21</t>
    <phoneticPr fontId="1" type="noConversion"/>
  </si>
  <si>
    <t>고궁명</t>
    <phoneticPr fontId="1" type="noConversion"/>
  </si>
  <si>
    <t>환자명</t>
    <phoneticPr fontId="1" type="noConversion"/>
  </si>
  <si>
    <t>나이</t>
    <phoneticPr fontId="1" type="noConversion"/>
  </si>
  <si>
    <t>접수번호</t>
    <phoneticPr fontId="1" type="noConversion"/>
  </si>
  <si>
    <t>진료비</t>
    <phoneticPr fontId="1" type="noConversion"/>
  </si>
  <si>
    <t>내과 진료 기록 현황</t>
    <phoneticPr fontId="1" type="noConversion"/>
  </si>
  <si>
    <t>주사비</t>
    <phoneticPr fontId="1" type="noConversion"/>
  </si>
  <si>
    <t>김시혁</t>
    <phoneticPr fontId="1" type="noConversion"/>
  </si>
  <si>
    <t>이은선</t>
    <phoneticPr fontId="1" type="noConversion"/>
  </si>
  <si>
    <t>장성화</t>
    <phoneticPr fontId="1" type="noConversion"/>
  </si>
  <si>
    <t>심주원</t>
    <phoneticPr fontId="1" type="noConversion"/>
  </si>
  <si>
    <t>박은경</t>
    <phoneticPr fontId="1" type="noConversion"/>
  </si>
  <si>
    <t>신서준</t>
    <phoneticPr fontId="1" type="noConversion"/>
  </si>
  <si>
    <t>김수애</t>
    <phoneticPr fontId="1" type="noConversion"/>
  </si>
  <si>
    <t>윤현민</t>
    <phoneticPr fontId="1" type="noConversion"/>
  </si>
  <si>
    <t>유시연</t>
    <phoneticPr fontId="1" type="noConversion"/>
  </si>
  <si>
    <t>한명도</t>
    <phoneticPr fontId="1" type="noConversion"/>
  </si>
  <si>
    <t>제품명</t>
    <phoneticPr fontId="1" type="noConversion"/>
  </si>
  <si>
    <t>가격</t>
    <phoneticPr fontId="1" type="noConversion"/>
  </si>
  <si>
    <t>배송비</t>
    <phoneticPr fontId="1" type="noConversion"/>
  </si>
  <si>
    <t>판매순위</t>
    <phoneticPr fontId="1" type="noConversion"/>
  </si>
  <si>
    <t>충전기</t>
    <phoneticPr fontId="1" type="noConversion"/>
  </si>
  <si>
    <t>ETA-1000충전기</t>
    <phoneticPr fontId="1" type="noConversion"/>
  </si>
  <si>
    <t>액정보호필름</t>
    <phoneticPr fontId="1" type="noConversion"/>
  </si>
  <si>
    <t>크리스탈보호필름</t>
    <phoneticPr fontId="1" type="noConversion"/>
  </si>
  <si>
    <t>하드케이스</t>
    <phoneticPr fontId="1" type="noConversion"/>
  </si>
  <si>
    <t>퍼펙트케이스</t>
    <phoneticPr fontId="1" type="noConversion"/>
  </si>
  <si>
    <t>무료</t>
    <phoneticPr fontId="1" type="noConversion"/>
  </si>
  <si>
    <t>일반케이스</t>
    <phoneticPr fontId="1" type="noConversion"/>
  </si>
  <si>
    <t>네오케이스</t>
    <phoneticPr fontId="1" type="noConversion"/>
  </si>
  <si>
    <t>카메라리모콘</t>
    <phoneticPr fontId="1" type="noConversion"/>
  </si>
  <si>
    <t>스마트리모콘</t>
    <phoneticPr fontId="1" type="noConversion"/>
  </si>
  <si>
    <t>차량용거치대</t>
    <phoneticPr fontId="1" type="noConversion"/>
  </si>
  <si>
    <t>차가조아거치대</t>
    <phoneticPr fontId="1" type="noConversion"/>
  </si>
  <si>
    <t>이어캡</t>
    <phoneticPr fontId="1" type="noConversion"/>
  </si>
  <si>
    <t>크리스탈이어캡</t>
    <phoneticPr fontId="1" type="noConversion"/>
  </si>
  <si>
    <t>이어폰</t>
    <phoneticPr fontId="1" type="noConversion"/>
  </si>
  <si>
    <t>어메이징이어폰</t>
    <phoneticPr fontId="1" type="noConversion"/>
  </si>
  <si>
    <t>터치장갑</t>
    <phoneticPr fontId="1" type="noConversion"/>
  </si>
  <si>
    <t>똘똘이터치장갑</t>
    <phoneticPr fontId="1" type="noConversion"/>
  </si>
  <si>
    <t>상공주식회사 사원 관리 현황</t>
    <phoneticPr fontId="1" type="noConversion"/>
  </si>
  <si>
    <t>구분</t>
    <phoneticPr fontId="1" type="noConversion"/>
  </si>
  <si>
    <t>레드</t>
    <phoneticPr fontId="1" type="noConversion"/>
  </si>
  <si>
    <t>판매량</t>
  </si>
  <si>
    <t>판매량</t>
    <phoneticPr fontId="1" type="noConversion"/>
  </si>
  <si>
    <t>&gt;=20000</t>
    <phoneticPr fontId="1" type="noConversion"/>
  </si>
  <si>
    <t>판매가</t>
  </si>
  <si>
    <t>순이익총액</t>
  </si>
  <si>
    <t>판매가판매량증가</t>
  </si>
  <si>
    <t>만든 사람 시나공 날짜 2014-04-29</t>
  </si>
  <si>
    <t>판매가판매량감소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</si>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</sst>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0.0_ "/>
    <numFmt numFmtId="178" formatCode="@&quot;@korcham.net&quot;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HY중고딕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8" xfId="0" applyNumberFormat="1" applyFill="1" applyBorder="1" applyAlignment="1">
      <alignment vertical="center"/>
    </xf>
    <xf numFmtId="0" fontId="10" fillId="4" borderId="9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0" fontId="11" fillId="5" borderId="0" xfId="0" applyFont="1" applyFill="1" applyBorder="1" applyAlignment="1">
      <alignment horizontal="left" vertical="center"/>
    </xf>
    <xf numFmtId="0" fontId="12" fillId="5" borderId="10" xfId="0" applyFont="1" applyFill="1" applyBorder="1" applyAlignment="1">
      <alignment horizontal="left" vertical="center"/>
    </xf>
    <xf numFmtId="0" fontId="13" fillId="5" borderId="10" xfId="0" applyFont="1" applyFill="1" applyBorder="1" applyAlignment="1">
      <alignment horizontal="left" vertical="center"/>
    </xf>
    <xf numFmtId="0" fontId="11" fillId="5" borderId="8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right" vertical="center"/>
    </xf>
    <xf numFmtId="0" fontId="9" fillId="4" borderId="9" xfId="0" applyFont="1" applyFill="1" applyBorder="1" applyAlignment="1">
      <alignment horizontal="right" vertical="center"/>
    </xf>
    <xf numFmtId="41" fontId="0" fillId="6" borderId="0" xfId="0" applyNumberFormat="1" applyFill="1" applyBorder="1" applyAlignment="1">
      <alignment vertical="center"/>
    </xf>
    <xf numFmtId="0" fontId="14" fillId="0" borderId="0" xfId="0" applyFont="1" applyFill="1" applyBorder="1" applyAlignment="1">
      <alignment vertical="top" wrapText="1"/>
    </xf>
    <xf numFmtId="177" fontId="0" fillId="0" borderId="1" xfId="0" applyNumberFormat="1" applyBorder="1" applyAlignment="1">
      <alignment horizontal="center" vertical="center"/>
    </xf>
    <xf numFmtId="0" fontId="7" fillId="3" borderId="1" xfId="3" applyBorder="1" applyAlignment="1">
      <alignment horizontal="center" vertical="center"/>
    </xf>
    <xf numFmtId="0" fontId="15" fillId="3" borderId="1" xfId="3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</cellXfs>
  <cellStyles count="4">
    <cellStyle name="강조색3" xfId="3" builtinId="37"/>
    <cellStyle name="쉼표 [0]" xfId="1" builtinId="6"/>
    <cellStyle name="제목 4" xfId="2" builtinId="19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 sz="2000"/>
            </a:pPr>
            <a:r>
              <a:rPr lang="en-US" altLang="ko-KR" sz="2000"/>
              <a:t>20/30</a:t>
            </a:r>
            <a:r>
              <a:rPr lang="ko-KR" altLang="en-US" sz="2000"/>
              <a:t>대 진료 기록 현황</a:t>
            </a:r>
          </a:p>
        </c:rich>
      </c:tx>
    </c:title>
    <c:plotArea>
      <c:layout/>
      <c:barChart>
        <c:barDir val="col"/>
        <c:grouping val="clustered"/>
        <c:ser>
          <c:idx val="1"/>
          <c:order val="0"/>
          <c:tx>
            <c:strRef>
              <c:f>차트작업!$D$3</c:f>
              <c:strCache>
                <c:ptCount val="1"/>
                <c:pt idx="0">
                  <c:v>진료비</c:v>
                </c:pt>
              </c:strCache>
            </c:strRef>
          </c:tx>
          <c:cat>
            <c:strRef>
              <c:f>(차트작업!$B$4:$B$5,차트작업!$B$9:$B$12)</c:f>
              <c:strCache>
                <c:ptCount val="6"/>
                <c:pt idx="0">
                  <c:v>김시혁</c:v>
                </c:pt>
                <c:pt idx="1">
                  <c:v>이은선</c:v>
                </c:pt>
                <c:pt idx="2">
                  <c:v>신서준</c:v>
                </c:pt>
                <c:pt idx="3">
                  <c:v>김수애</c:v>
                </c:pt>
                <c:pt idx="4">
                  <c:v>윤현민</c:v>
                </c:pt>
                <c:pt idx="5">
                  <c:v>유시연</c:v>
                </c:pt>
              </c:strCache>
            </c:strRef>
          </c:cat>
          <c:val>
            <c:numRef>
              <c:f>(차트작업!$D$4:$D$5,차트작업!$D$9:$D$12)</c:f>
              <c:numCache>
                <c:formatCode>_-* #,##0_-;\-* #,##0_-;_-* "-"_-;_-@_-</c:formatCode>
                <c:ptCount val="6"/>
                <c:pt idx="0">
                  <c:v>3400</c:v>
                </c:pt>
                <c:pt idx="1">
                  <c:v>4200</c:v>
                </c:pt>
                <c:pt idx="2">
                  <c:v>4500</c:v>
                </c:pt>
                <c:pt idx="3">
                  <c:v>3500</c:v>
                </c:pt>
                <c:pt idx="4">
                  <c:v>4000</c:v>
                </c:pt>
                <c:pt idx="5">
                  <c:v>3000</c:v>
                </c:pt>
              </c:numCache>
            </c:numRef>
          </c:val>
        </c:ser>
        <c:axId val="75422720"/>
        <c:axId val="75637504"/>
      </c:barChart>
      <c:lineChart>
        <c:grouping val="standard"/>
        <c:ser>
          <c:idx val="2"/>
          <c:order val="1"/>
          <c:tx>
            <c:strRef>
              <c:f>차트작업!$E$3</c:f>
              <c:strCache>
                <c:ptCount val="1"/>
                <c:pt idx="0">
                  <c:v>주사비</c:v>
                </c:pt>
              </c:strCache>
            </c:strRef>
          </c:tx>
          <c:cat>
            <c:strRef>
              <c:f>(차트작업!$B$4:$B$5,차트작업!$B$9:$B$12)</c:f>
              <c:strCache>
                <c:ptCount val="6"/>
                <c:pt idx="0">
                  <c:v>김시혁</c:v>
                </c:pt>
                <c:pt idx="1">
                  <c:v>이은선</c:v>
                </c:pt>
                <c:pt idx="2">
                  <c:v>신서준</c:v>
                </c:pt>
                <c:pt idx="3">
                  <c:v>김수애</c:v>
                </c:pt>
                <c:pt idx="4">
                  <c:v>윤현민</c:v>
                </c:pt>
                <c:pt idx="5">
                  <c:v>유시연</c:v>
                </c:pt>
              </c:strCache>
            </c:strRef>
          </c:cat>
          <c:val>
            <c:numRef>
              <c:f>(차트작업!$E$4:$E$5,차트작업!$E$9:$E$12)</c:f>
              <c:numCache>
                <c:formatCode>_-* #,##0_-;\-* #,##0_-;_-* "-"_-;_-@_-</c:formatCode>
                <c:ptCount val="6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5000</c:v>
                </c:pt>
                <c:pt idx="4">
                  <c:v>4800</c:v>
                </c:pt>
                <c:pt idx="5">
                  <c:v>3200</c:v>
                </c:pt>
              </c:numCache>
            </c:numRef>
          </c:val>
        </c:ser>
        <c:marker val="1"/>
        <c:axId val="75422720"/>
        <c:axId val="75637504"/>
      </c:lineChart>
      <c:catAx>
        <c:axId val="75422720"/>
        <c:scaling>
          <c:orientation val="minMax"/>
        </c:scaling>
        <c:axPos val="b"/>
        <c:tickLblPos val="nextTo"/>
        <c:crossAx val="75637504"/>
        <c:crosses val="autoZero"/>
        <c:auto val="1"/>
        <c:lblAlgn val="ctr"/>
        <c:lblOffset val="100"/>
      </c:catAx>
      <c:valAx>
        <c:axId val="75637504"/>
        <c:scaling>
          <c:orientation val="minMax"/>
        </c:scaling>
        <c:axPos val="l"/>
        <c:majorGridlines/>
        <c:numFmt formatCode="_-* #,##0_-;\-* #,##0_-;_-* &quot;-&quot;_-;_-@_-" sourceLinked="1"/>
        <c:tickLblPos val="nextTo"/>
        <c:crossAx val="75422720"/>
        <c:crosses val="autoZero"/>
        <c:crossBetween val="between"/>
      </c:valAx>
    </c:plotArea>
    <c:legend>
      <c:legendPos val="t"/>
    </c:legend>
    <c:plotVisOnly val="1"/>
    <c:dispBlanksAs val="gap"/>
  </c:chart>
  <c:spPr>
    <a:ln w="38100"/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[0]!평균" textlink="">
      <xdr:nvSpPr>
        <xdr:cNvPr id="2" name="모서리가 둥근 직사각형 1"/>
        <xdr:cNvSpPr/>
      </xdr:nvSpPr>
      <xdr:spPr>
        <a:xfrm>
          <a:off x="4657725" y="46672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평균</a:t>
          </a:r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9</xdr:col>
      <xdr:colOff>0</xdr:colOff>
      <xdr:row>10</xdr:row>
      <xdr:rowOff>0</xdr:rowOff>
    </xdr:to>
    <xdr:sp macro="[0]!서식" textlink="">
      <xdr:nvSpPr>
        <xdr:cNvPr id="3" name="모서리가 둥근 직사각형 2"/>
        <xdr:cNvSpPr/>
      </xdr:nvSpPr>
      <xdr:spPr>
        <a:xfrm>
          <a:off x="4657725" y="151447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/>
  </sheetViews>
  <sheetFormatPr defaultRowHeight="16.5"/>
  <cols>
    <col min="1" max="1" width="13" bestFit="1" customWidth="1"/>
    <col min="2" max="2" width="17.25" bestFit="1" customWidth="1"/>
  </cols>
  <sheetData>
    <row r="1" spans="1:6">
      <c r="A1" t="s">
        <v>0</v>
      </c>
    </row>
    <row r="3" spans="1:6">
      <c r="A3" t="s">
        <v>1</v>
      </c>
      <c r="B3" t="s">
        <v>277</v>
      </c>
      <c r="C3" t="s">
        <v>278</v>
      </c>
      <c r="D3" t="s">
        <v>2</v>
      </c>
      <c r="E3" t="s">
        <v>279</v>
      </c>
      <c r="F3" t="s">
        <v>280</v>
      </c>
    </row>
    <row r="4" spans="1:6">
      <c r="A4" t="s">
        <v>281</v>
      </c>
      <c r="B4" t="s">
        <v>282</v>
      </c>
      <c r="C4">
        <v>7000</v>
      </c>
      <c r="D4">
        <v>451</v>
      </c>
      <c r="E4">
        <v>2500</v>
      </c>
      <c r="F4">
        <v>3</v>
      </c>
    </row>
    <row r="5" spans="1:6">
      <c r="A5" t="s">
        <v>283</v>
      </c>
      <c r="B5" t="s">
        <v>284</v>
      </c>
      <c r="C5">
        <v>8000</v>
      </c>
      <c r="D5">
        <v>506</v>
      </c>
      <c r="E5">
        <v>2500</v>
      </c>
      <c r="F5">
        <v>2</v>
      </c>
    </row>
    <row r="6" spans="1:6">
      <c r="A6" t="s">
        <v>285</v>
      </c>
      <c r="B6" t="s">
        <v>286</v>
      </c>
      <c r="C6">
        <v>15000</v>
      </c>
      <c r="D6">
        <v>438</v>
      </c>
      <c r="E6" t="s">
        <v>287</v>
      </c>
      <c r="F6">
        <v>4</v>
      </c>
    </row>
    <row r="7" spans="1:6">
      <c r="A7" t="s">
        <v>288</v>
      </c>
      <c r="B7" t="s">
        <v>289</v>
      </c>
      <c r="C7">
        <v>10000</v>
      </c>
      <c r="D7">
        <v>578</v>
      </c>
      <c r="E7" t="s">
        <v>287</v>
      </c>
      <c r="F7">
        <v>1</v>
      </c>
    </row>
    <row r="8" spans="1:6">
      <c r="A8" t="s">
        <v>290</v>
      </c>
      <c r="B8" t="s">
        <v>291</v>
      </c>
      <c r="C8">
        <v>14000</v>
      </c>
      <c r="D8">
        <v>125</v>
      </c>
      <c r="E8" t="s">
        <v>287</v>
      </c>
      <c r="F8">
        <v>9</v>
      </c>
    </row>
    <row r="9" spans="1:6">
      <c r="A9" t="s">
        <v>292</v>
      </c>
      <c r="B9" t="s">
        <v>293</v>
      </c>
      <c r="C9">
        <v>12000</v>
      </c>
      <c r="D9">
        <v>385</v>
      </c>
      <c r="E9" t="s">
        <v>287</v>
      </c>
      <c r="F9">
        <v>5</v>
      </c>
    </row>
    <row r="10" spans="1:6">
      <c r="A10" t="s">
        <v>294</v>
      </c>
      <c r="B10" t="s">
        <v>295</v>
      </c>
      <c r="C10">
        <v>5000</v>
      </c>
      <c r="D10">
        <v>268</v>
      </c>
      <c r="E10">
        <v>2500</v>
      </c>
      <c r="F10">
        <v>7</v>
      </c>
    </row>
    <row r="11" spans="1:6">
      <c r="A11" t="s">
        <v>296</v>
      </c>
      <c r="B11" t="s">
        <v>297</v>
      </c>
      <c r="C11">
        <v>25000</v>
      </c>
      <c r="D11">
        <v>222</v>
      </c>
      <c r="E11" t="s">
        <v>287</v>
      </c>
      <c r="F11">
        <v>8</v>
      </c>
    </row>
    <row r="12" spans="1:6">
      <c r="A12" t="s">
        <v>298</v>
      </c>
      <c r="B12" t="s">
        <v>299</v>
      </c>
      <c r="C12">
        <v>20000</v>
      </c>
      <c r="D12">
        <v>357</v>
      </c>
      <c r="E12" t="s">
        <v>287</v>
      </c>
      <c r="F12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selection sqref="A1:G1"/>
    </sheetView>
  </sheetViews>
  <sheetFormatPr defaultRowHeight="16.5"/>
  <cols>
    <col min="6" max="6" width="13.875" bestFit="1" customWidth="1"/>
    <col min="7" max="7" width="23.125" bestFit="1" customWidth="1"/>
  </cols>
  <sheetData>
    <row r="1" spans="1:7" ht="30" customHeight="1">
      <c r="A1" s="30" t="s">
        <v>300</v>
      </c>
      <c r="B1" s="30"/>
      <c r="C1" s="30"/>
      <c r="D1" s="30"/>
      <c r="E1" s="30"/>
      <c r="F1" s="30"/>
      <c r="G1" s="30"/>
    </row>
    <row r="3" spans="1:7">
      <c r="A3" s="9" t="s">
        <v>3</v>
      </c>
      <c r="B3" s="9" t="s">
        <v>17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spans="1:7">
      <c r="A4" s="8" t="s">
        <v>18</v>
      </c>
      <c r="B4" s="8" t="s">
        <v>19</v>
      </c>
      <c r="C4" s="8" t="s">
        <v>9</v>
      </c>
      <c r="D4" s="8" t="s">
        <v>12</v>
      </c>
      <c r="E4" s="8">
        <v>23</v>
      </c>
      <c r="F4" s="8" t="s">
        <v>36</v>
      </c>
      <c r="G4" s="42" t="s">
        <v>52</v>
      </c>
    </row>
    <row r="5" spans="1:7">
      <c r="A5" s="8" t="s">
        <v>22</v>
      </c>
      <c r="B5" s="8" t="s">
        <v>19</v>
      </c>
      <c r="C5" s="8" t="s">
        <v>9</v>
      </c>
      <c r="D5" s="8" t="s">
        <v>13</v>
      </c>
      <c r="E5" s="8">
        <v>15</v>
      </c>
      <c r="F5" s="8" t="s">
        <v>37</v>
      </c>
      <c r="G5" s="42" t="s">
        <v>57</v>
      </c>
    </row>
    <row r="6" spans="1:7">
      <c r="A6" s="8" t="s">
        <v>30</v>
      </c>
      <c r="B6" s="8" t="s">
        <v>28</v>
      </c>
      <c r="C6" s="8" t="s">
        <v>9</v>
      </c>
      <c r="D6" s="8" t="s">
        <v>14</v>
      </c>
      <c r="E6" s="8">
        <v>9</v>
      </c>
      <c r="F6" s="8" t="s">
        <v>38</v>
      </c>
      <c r="G6" s="42" t="s">
        <v>61</v>
      </c>
    </row>
    <row r="7" spans="1:7">
      <c r="A7" s="8" t="s">
        <v>31</v>
      </c>
      <c r="B7" s="8" t="s">
        <v>28</v>
      </c>
      <c r="C7" s="8" t="s">
        <v>9</v>
      </c>
      <c r="D7" s="8" t="s">
        <v>15</v>
      </c>
      <c r="E7" s="8">
        <v>3</v>
      </c>
      <c r="F7" s="8" t="s">
        <v>39</v>
      </c>
      <c r="G7" s="42" t="s">
        <v>62</v>
      </c>
    </row>
    <row r="8" spans="1:7">
      <c r="A8" s="8" t="s">
        <v>23</v>
      </c>
      <c r="B8" s="8" t="s">
        <v>19</v>
      </c>
      <c r="C8" s="8" t="s">
        <v>10</v>
      </c>
      <c r="D8" s="8" t="s">
        <v>12</v>
      </c>
      <c r="E8" s="8">
        <v>22</v>
      </c>
      <c r="F8" s="8" t="s">
        <v>40</v>
      </c>
      <c r="G8" s="42" t="s">
        <v>53</v>
      </c>
    </row>
    <row r="9" spans="1:7">
      <c r="A9" s="8" t="s">
        <v>24</v>
      </c>
      <c r="B9" s="8" t="s">
        <v>19</v>
      </c>
      <c r="C9" s="8" t="s">
        <v>10</v>
      </c>
      <c r="D9" s="8" t="s">
        <v>13</v>
      </c>
      <c r="E9" s="8">
        <v>17</v>
      </c>
      <c r="F9" s="8" t="s">
        <v>41</v>
      </c>
      <c r="G9" s="42" t="s">
        <v>63</v>
      </c>
    </row>
    <row r="10" spans="1:7">
      <c r="A10" s="8" t="s">
        <v>25</v>
      </c>
      <c r="B10" s="8" t="s">
        <v>19</v>
      </c>
      <c r="C10" s="8" t="s">
        <v>10</v>
      </c>
      <c r="D10" s="8" t="s">
        <v>14</v>
      </c>
      <c r="E10" s="8">
        <v>11</v>
      </c>
      <c r="F10" s="8" t="s">
        <v>42</v>
      </c>
      <c r="G10" s="42" t="s">
        <v>59</v>
      </c>
    </row>
    <row r="11" spans="1:7">
      <c r="A11" s="8" t="s">
        <v>32</v>
      </c>
      <c r="B11" s="8" t="s">
        <v>28</v>
      </c>
      <c r="C11" s="8" t="s">
        <v>10</v>
      </c>
      <c r="D11" s="8" t="s">
        <v>15</v>
      </c>
      <c r="E11" s="8">
        <v>4</v>
      </c>
      <c r="F11" s="8" t="s">
        <v>43</v>
      </c>
      <c r="G11" s="42" t="s">
        <v>65</v>
      </c>
    </row>
    <row r="12" spans="1:7">
      <c r="A12" s="8" t="s">
        <v>33</v>
      </c>
      <c r="B12" s="8" t="s">
        <v>28</v>
      </c>
      <c r="C12" s="8" t="s">
        <v>11</v>
      </c>
      <c r="D12" s="8" t="s">
        <v>12</v>
      </c>
      <c r="E12" s="8">
        <v>24</v>
      </c>
      <c r="F12" s="8" t="s">
        <v>44</v>
      </c>
      <c r="G12" s="42" t="s">
        <v>56</v>
      </c>
    </row>
    <row r="13" spans="1:7">
      <c r="A13" s="8" t="s">
        <v>26</v>
      </c>
      <c r="B13" s="8" t="s">
        <v>19</v>
      </c>
      <c r="C13" s="8" t="s">
        <v>11</v>
      </c>
      <c r="D13" s="8" t="s">
        <v>13</v>
      </c>
      <c r="E13" s="8">
        <v>14</v>
      </c>
      <c r="F13" s="8" t="s">
        <v>45</v>
      </c>
      <c r="G13" s="42" t="s">
        <v>64</v>
      </c>
    </row>
    <row r="14" spans="1:7">
      <c r="A14" s="8" t="s">
        <v>34</v>
      </c>
      <c r="B14" s="8" t="s">
        <v>28</v>
      </c>
      <c r="C14" s="8" t="s">
        <v>11</v>
      </c>
      <c r="D14" s="8" t="s">
        <v>14</v>
      </c>
      <c r="E14" s="8">
        <v>8</v>
      </c>
      <c r="F14" s="8" t="s">
        <v>46</v>
      </c>
      <c r="G14" s="42" t="s">
        <v>66</v>
      </c>
    </row>
    <row r="15" spans="1:7">
      <c r="A15" s="8" t="s">
        <v>27</v>
      </c>
      <c r="B15" s="8" t="s">
        <v>19</v>
      </c>
      <c r="C15" s="8" t="s">
        <v>11</v>
      </c>
      <c r="D15" s="8" t="s">
        <v>15</v>
      </c>
      <c r="E15" s="8">
        <v>1</v>
      </c>
      <c r="F15" s="8" t="s">
        <v>47</v>
      </c>
      <c r="G15" s="42" t="s">
        <v>67</v>
      </c>
    </row>
    <row r="16" spans="1:7">
      <c r="A16" s="8" t="s">
        <v>35</v>
      </c>
      <c r="B16" s="8" t="s">
        <v>28</v>
      </c>
      <c r="C16" s="8" t="s">
        <v>16</v>
      </c>
      <c r="D16" s="8" t="s">
        <v>12</v>
      </c>
      <c r="E16" s="8">
        <v>25</v>
      </c>
      <c r="F16" s="8" t="s">
        <v>48</v>
      </c>
      <c r="G16" s="42" t="s">
        <v>54</v>
      </c>
    </row>
    <row r="17" spans="1:7">
      <c r="A17" s="8" t="s">
        <v>20</v>
      </c>
      <c r="B17" s="8" t="s">
        <v>19</v>
      </c>
      <c r="C17" s="8" t="s">
        <v>16</v>
      </c>
      <c r="D17" s="8" t="s">
        <v>13</v>
      </c>
      <c r="E17" s="8">
        <v>16</v>
      </c>
      <c r="F17" s="8" t="s">
        <v>49</v>
      </c>
      <c r="G17" s="42" t="s">
        <v>58</v>
      </c>
    </row>
    <row r="18" spans="1:7">
      <c r="A18" s="8" t="s">
        <v>21</v>
      </c>
      <c r="B18" s="8" t="s">
        <v>19</v>
      </c>
      <c r="C18" s="8" t="s">
        <v>16</v>
      </c>
      <c r="D18" s="8" t="s">
        <v>14</v>
      </c>
      <c r="E18" s="8">
        <v>7</v>
      </c>
      <c r="F18" s="8" t="s">
        <v>50</v>
      </c>
      <c r="G18" s="42" t="s">
        <v>60</v>
      </c>
    </row>
    <row r="19" spans="1:7">
      <c r="A19" s="8" t="s">
        <v>29</v>
      </c>
      <c r="B19" s="8" t="s">
        <v>28</v>
      </c>
      <c r="C19" s="8" t="s">
        <v>16</v>
      </c>
      <c r="D19" s="8" t="s">
        <v>15</v>
      </c>
      <c r="E19" s="8">
        <v>2</v>
      </c>
      <c r="F19" s="8" t="s">
        <v>51</v>
      </c>
      <c r="G19" s="42" t="s">
        <v>55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sqref="A1:G1"/>
    </sheetView>
  </sheetViews>
  <sheetFormatPr defaultRowHeight="16.5"/>
  <sheetData>
    <row r="1" spans="1:7" ht="20.25">
      <c r="A1" s="31" t="s">
        <v>73</v>
      </c>
      <c r="B1" s="31"/>
      <c r="C1" s="31"/>
      <c r="D1" s="31"/>
      <c r="E1" s="31"/>
      <c r="F1" s="31"/>
      <c r="G1" s="31"/>
    </row>
    <row r="3" spans="1:7">
      <c r="A3" s="1" t="s">
        <v>72</v>
      </c>
      <c r="B3" s="1" t="s">
        <v>68</v>
      </c>
      <c r="C3" s="1" t="s">
        <v>1</v>
      </c>
      <c r="D3" s="1" t="s">
        <v>69</v>
      </c>
      <c r="E3" s="1" t="s">
        <v>70</v>
      </c>
      <c r="F3" s="1" t="s">
        <v>71</v>
      </c>
      <c r="G3" s="1" t="s">
        <v>2</v>
      </c>
    </row>
    <row r="4" spans="1:7">
      <c r="A4" s="1" t="s">
        <v>81</v>
      </c>
      <c r="B4" s="1" t="s">
        <v>74</v>
      </c>
      <c r="C4" s="1" t="s">
        <v>79</v>
      </c>
      <c r="D4" s="2">
        <v>15000</v>
      </c>
      <c r="E4" s="2">
        <v>12000</v>
      </c>
      <c r="F4" s="2">
        <v>17000</v>
      </c>
      <c r="G4" s="2">
        <v>13522</v>
      </c>
    </row>
    <row r="5" spans="1:7">
      <c r="A5" s="1" t="s">
        <v>87</v>
      </c>
      <c r="B5" s="1" t="s">
        <v>76</v>
      </c>
      <c r="C5" s="1" t="s">
        <v>80</v>
      </c>
      <c r="D5" s="2">
        <v>20000</v>
      </c>
      <c r="E5" s="2">
        <v>15000</v>
      </c>
      <c r="F5" s="2">
        <v>21000</v>
      </c>
      <c r="G5" s="2">
        <v>17001</v>
      </c>
    </row>
    <row r="6" spans="1:7">
      <c r="A6" s="1" t="s">
        <v>82</v>
      </c>
      <c r="B6" s="1" t="s">
        <v>74</v>
      </c>
      <c r="C6" s="1" t="s">
        <v>80</v>
      </c>
      <c r="D6" s="2">
        <v>20000</v>
      </c>
      <c r="E6" s="2">
        <v>18000</v>
      </c>
      <c r="F6" s="2">
        <v>25000</v>
      </c>
      <c r="G6" s="2">
        <v>16204</v>
      </c>
    </row>
    <row r="7" spans="1:7">
      <c r="A7" s="1" t="s">
        <v>83</v>
      </c>
      <c r="B7" s="1" t="s">
        <v>74</v>
      </c>
      <c r="C7" s="1" t="s">
        <v>79</v>
      </c>
      <c r="D7" s="2">
        <v>18000</v>
      </c>
      <c r="E7" s="2">
        <v>20000</v>
      </c>
      <c r="F7" s="2">
        <v>27000</v>
      </c>
      <c r="G7" s="2">
        <v>13505</v>
      </c>
    </row>
    <row r="8" spans="1:7">
      <c r="A8" s="1" t="s">
        <v>92</v>
      </c>
      <c r="B8" s="1" t="s">
        <v>75</v>
      </c>
      <c r="C8" s="1" t="s">
        <v>79</v>
      </c>
      <c r="D8" s="2">
        <v>30000</v>
      </c>
      <c r="E8" s="2">
        <v>16000</v>
      </c>
      <c r="F8" s="2">
        <v>22000</v>
      </c>
      <c r="G8" s="2">
        <v>27692</v>
      </c>
    </row>
    <row r="9" spans="1:7">
      <c r="A9" s="1" t="s">
        <v>85</v>
      </c>
      <c r="B9" s="1" t="s">
        <v>76</v>
      </c>
      <c r="C9" s="1" t="s">
        <v>79</v>
      </c>
      <c r="D9" s="2">
        <v>15000</v>
      </c>
      <c r="E9" s="2">
        <v>35000</v>
      </c>
      <c r="F9" s="2">
        <v>48000</v>
      </c>
      <c r="G9" s="2">
        <v>14259</v>
      </c>
    </row>
    <row r="10" spans="1:7">
      <c r="A10" s="1" t="s">
        <v>84</v>
      </c>
      <c r="B10" s="1" t="s">
        <v>74</v>
      </c>
      <c r="C10" s="1" t="s">
        <v>80</v>
      </c>
      <c r="D10" s="2">
        <v>25000</v>
      </c>
      <c r="E10" s="2">
        <v>18000</v>
      </c>
      <c r="F10" s="2">
        <v>25000</v>
      </c>
      <c r="G10" s="2">
        <v>24157</v>
      </c>
    </row>
    <row r="11" spans="1:7">
      <c r="A11" s="1" t="s">
        <v>88</v>
      </c>
      <c r="B11" s="1" t="s">
        <v>76</v>
      </c>
      <c r="C11" s="1" t="s">
        <v>79</v>
      </c>
      <c r="D11" s="2">
        <v>18000</v>
      </c>
      <c r="E11" s="2">
        <v>22000</v>
      </c>
      <c r="F11" s="2">
        <v>30000</v>
      </c>
      <c r="G11" s="2">
        <v>16584</v>
      </c>
    </row>
    <row r="12" spans="1:7">
      <c r="A12" s="1" t="s">
        <v>95</v>
      </c>
      <c r="B12" s="1" t="s">
        <v>77</v>
      </c>
      <c r="C12" s="1" t="s">
        <v>80</v>
      </c>
      <c r="D12" s="2">
        <v>17000</v>
      </c>
      <c r="E12" s="2">
        <v>16000</v>
      </c>
      <c r="F12" s="2">
        <v>22000</v>
      </c>
      <c r="G12" s="2">
        <v>15478</v>
      </c>
    </row>
    <row r="13" spans="1:7">
      <c r="A13" s="1" t="s">
        <v>93</v>
      </c>
      <c r="B13" s="1" t="s">
        <v>77</v>
      </c>
      <c r="C13" s="1" t="s">
        <v>79</v>
      </c>
      <c r="D13" s="2">
        <v>20000</v>
      </c>
      <c r="E13" s="2">
        <v>18000</v>
      </c>
      <c r="F13" s="2">
        <v>25000</v>
      </c>
      <c r="G13" s="2">
        <v>16852</v>
      </c>
    </row>
    <row r="14" spans="1:7">
      <c r="A14" s="1" t="s">
        <v>89</v>
      </c>
      <c r="B14" s="1" t="s">
        <v>75</v>
      </c>
      <c r="C14" s="1" t="s">
        <v>80</v>
      </c>
      <c r="D14" s="2">
        <v>16000</v>
      </c>
      <c r="E14" s="2">
        <v>20000</v>
      </c>
      <c r="F14" s="2">
        <v>27000</v>
      </c>
      <c r="G14" s="2">
        <v>12423</v>
      </c>
    </row>
    <row r="15" spans="1:7">
      <c r="A15" s="1" t="s">
        <v>94</v>
      </c>
      <c r="B15" s="1" t="s">
        <v>77</v>
      </c>
      <c r="C15" s="1" t="s">
        <v>80</v>
      </c>
      <c r="D15" s="2">
        <v>20000</v>
      </c>
      <c r="E15" s="2">
        <v>16000</v>
      </c>
      <c r="F15" s="2">
        <v>22000</v>
      </c>
      <c r="G15" s="2">
        <v>18246</v>
      </c>
    </row>
    <row r="16" spans="1:7">
      <c r="A16" s="1" t="s">
        <v>90</v>
      </c>
      <c r="B16" s="1" t="s">
        <v>75</v>
      </c>
      <c r="C16" s="1" t="s">
        <v>80</v>
      </c>
      <c r="D16" s="2">
        <v>24000</v>
      </c>
      <c r="E16" s="2">
        <v>8000</v>
      </c>
      <c r="F16" s="2">
        <v>11000</v>
      </c>
      <c r="G16" s="2">
        <v>21584</v>
      </c>
    </row>
    <row r="17" spans="1:7">
      <c r="A17" s="1" t="s">
        <v>96</v>
      </c>
      <c r="B17" s="1" t="s">
        <v>78</v>
      </c>
      <c r="C17" s="1" t="s">
        <v>79</v>
      </c>
      <c r="D17" s="2">
        <v>27000</v>
      </c>
      <c r="E17" s="2">
        <v>17000</v>
      </c>
      <c r="F17" s="2">
        <v>23000</v>
      </c>
      <c r="G17" s="2">
        <v>24856</v>
      </c>
    </row>
    <row r="18" spans="1:7">
      <c r="A18" s="1" t="s">
        <v>98</v>
      </c>
      <c r="B18" s="1" t="s">
        <v>78</v>
      </c>
      <c r="C18" s="1" t="s">
        <v>80</v>
      </c>
      <c r="D18" s="2">
        <v>15000</v>
      </c>
      <c r="E18" s="2">
        <v>15000</v>
      </c>
      <c r="F18" s="2">
        <v>21000</v>
      </c>
      <c r="G18" s="2">
        <v>13528</v>
      </c>
    </row>
    <row r="19" spans="1:7">
      <c r="A19" s="1" t="s">
        <v>91</v>
      </c>
      <c r="B19" s="1" t="s">
        <v>75</v>
      </c>
      <c r="C19" s="1" t="s">
        <v>79</v>
      </c>
      <c r="D19" s="2">
        <v>12000</v>
      </c>
      <c r="E19" s="2">
        <v>16000</v>
      </c>
      <c r="F19" s="2">
        <v>22000</v>
      </c>
      <c r="G19" s="2">
        <v>11248</v>
      </c>
    </row>
    <row r="20" spans="1:7">
      <c r="A20" s="1" t="s">
        <v>86</v>
      </c>
      <c r="B20" s="1" t="s">
        <v>76</v>
      </c>
      <c r="C20" s="1" t="s">
        <v>80</v>
      </c>
      <c r="D20" s="2">
        <v>24000</v>
      </c>
      <c r="E20" s="2">
        <v>18000</v>
      </c>
      <c r="F20" s="2">
        <v>25000</v>
      </c>
      <c r="G20" s="2">
        <v>23582</v>
      </c>
    </row>
    <row r="21" spans="1:7">
      <c r="A21" s="1" t="s">
        <v>97</v>
      </c>
      <c r="B21" s="1" t="s">
        <v>78</v>
      </c>
      <c r="C21" s="1" t="s">
        <v>80</v>
      </c>
      <c r="D21" s="2">
        <v>22000</v>
      </c>
      <c r="E21" s="2">
        <v>14000</v>
      </c>
      <c r="F21" s="2">
        <v>19000</v>
      </c>
      <c r="G21" s="2">
        <v>21586</v>
      </c>
    </row>
    <row r="24" spans="1:7">
      <c r="A24" s="10" t="s">
        <v>301</v>
      </c>
      <c r="B24" s="10" t="s">
        <v>304</v>
      </c>
    </row>
    <row r="25" spans="1:7">
      <c r="A25" s="10" t="s">
        <v>302</v>
      </c>
      <c r="B25" s="10" t="s">
        <v>305</v>
      </c>
    </row>
    <row r="28" spans="1:7">
      <c r="A28" s="8" t="s">
        <v>72</v>
      </c>
      <c r="B28" s="8" t="s">
        <v>68</v>
      </c>
      <c r="C28" s="8" t="s">
        <v>1</v>
      </c>
      <c r="D28" s="8" t="s">
        <v>69</v>
      </c>
      <c r="E28" s="8" t="s">
        <v>70</v>
      </c>
      <c r="F28" s="8" t="s">
        <v>71</v>
      </c>
      <c r="G28" s="8" t="s">
        <v>2</v>
      </c>
    </row>
    <row r="29" spans="1:7">
      <c r="A29" s="8" t="s">
        <v>84</v>
      </c>
      <c r="B29" s="8" t="s">
        <v>74</v>
      </c>
      <c r="C29" s="8" t="s">
        <v>80</v>
      </c>
      <c r="D29" s="2">
        <v>25000</v>
      </c>
      <c r="E29" s="2">
        <v>18000</v>
      </c>
      <c r="F29" s="2">
        <v>25000</v>
      </c>
      <c r="G29" s="2">
        <v>24157</v>
      </c>
    </row>
    <row r="30" spans="1:7">
      <c r="A30" s="8" t="s">
        <v>90</v>
      </c>
      <c r="B30" s="8" t="s">
        <v>75</v>
      </c>
      <c r="C30" s="8" t="s">
        <v>80</v>
      </c>
      <c r="D30" s="2">
        <v>24000</v>
      </c>
      <c r="E30" s="2">
        <v>8000</v>
      </c>
      <c r="F30" s="2">
        <v>11000</v>
      </c>
      <c r="G30" s="2">
        <v>21584</v>
      </c>
    </row>
    <row r="31" spans="1:7">
      <c r="A31" s="8" t="s">
        <v>86</v>
      </c>
      <c r="B31" s="8" t="s">
        <v>76</v>
      </c>
      <c r="C31" s="8" t="s">
        <v>80</v>
      </c>
      <c r="D31" s="2">
        <v>24000</v>
      </c>
      <c r="E31" s="2">
        <v>18000</v>
      </c>
      <c r="F31" s="2">
        <v>25000</v>
      </c>
      <c r="G31" s="2">
        <v>23582</v>
      </c>
    </row>
    <row r="32" spans="1:7">
      <c r="A32" s="8" t="s">
        <v>97</v>
      </c>
      <c r="B32" s="8" t="s">
        <v>78</v>
      </c>
      <c r="C32" s="8" t="s">
        <v>80</v>
      </c>
      <c r="D32" s="2">
        <v>22000</v>
      </c>
      <c r="E32" s="2">
        <v>14000</v>
      </c>
      <c r="F32" s="2">
        <v>19000</v>
      </c>
      <c r="G32" s="2">
        <v>21586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/>
  </sheetViews>
  <sheetFormatPr defaultRowHeight="16.5"/>
  <cols>
    <col min="2" max="3" width="9" customWidth="1"/>
    <col min="4" max="4" width="11" bestFit="1" customWidth="1"/>
    <col min="9" max="9" width="11.125" bestFit="1" customWidth="1"/>
    <col min="11" max="11" width="11.125" bestFit="1" customWidth="1"/>
  </cols>
  <sheetData>
    <row r="1" spans="1:11">
      <c r="A1" s="3" t="s">
        <v>100</v>
      </c>
      <c r="B1" s="4" t="s">
        <v>101</v>
      </c>
      <c r="H1" s="3" t="s">
        <v>119</v>
      </c>
      <c r="I1" s="4" t="s">
        <v>135</v>
      </c>
    </row>
    <row r="2" spans="1:11">
      <c r="A2" s="1" t="s">
        <v>104</v>
      </c>
      <c r="B2" s="1" t="s">
        <v>99</v>
      </c>
      <c r="C2" s="5" t="s">
        <v>105</v>
      </c>
      <c r="E2" t="s">
        <v>124</v>
      </c>
      <c r="H2" s="1" t="s">
        <v>120</v>
      </c>
      <c r="I2" s="1" t="s">
        <v>121</v>
      </c>
      <c r="J2" s="1" t="s">
        <v>122</v>
      </c>
      <c r="K2" s="5" t="s">
        <v>123</v>
      </c>
    </row>
    <row r="3" spans="1:11">
      <c r="A3" s="1" t="s">
        <v>106</v>
      </c>
      <c r="B3" s="1">
        <v>19</v>
      </c>
      <c r="C3" s="2">
        <f>B3*VLOOKUP(LEFT(A3,1),$E$4:$F$6,2,FALSE)</f>
        <v>152000</v>
      </c>
      <c r="E3" s="1" t="s">
        <v>102</v>
      </c>
      <c r="F3" s="1" t="s">
        <v>103</v>
      </c>
      <c r="H3" s="1" t="s">
        <v>125</v>
      </c>
      <c r="I3" s="6">
        <v>41730</v>
      </c>
      <c r="J3" s="1">
        <v>4</v>
      </c>
      <c r="K3" s="6">
        <f>WORKDAY(I3,J3)</f>
        <v>41736</v>
      </c>
    </row>
    <row r="4" spans="1:11">
      <c r="A4" s="1" t="s">
        <v>113</v>
      </c>
      <c r="B4" s="1">
        <v>18</v>
      </c>
      <c r="C4" s="2">
        <f t="shared" ref="C4:C12" si="0">B4*VLOOKUP(LEFT(A4,1),$E$4:$F$6,2,FALSE)</f>
        <v>180000</v>
      </c>
      <c r="E4" s="1" t="s">
        <v>107</v>
      </c>
      <c r="F4" s="2">
        <v>8000</v>
      </c>
      <c r="H4" s="1" t="s">
        <v>126</v>
      </c>
      <c r="I4" s="6">
        <v>41730</v>
      </c>
      <c r="J4" s="1">
        <v>8</v>
      </c>
      <c r="K4" s="6">
        <f t="shared" ref="K4:K12" si="1">WORKDAY(I4,J4)</f>
        <v>41740</v>
      </c>
    </row>
    <row r="5" spans="1:11">
      <c r="A5" s="1" t="s">
        <v>116</v>
      </c>
      <c r="B5" s="1">
        <v>26</v>
      </c>
      <c r="C5" s="2">
        <f t="shared" si="0"/>
        <v>312000</v>
      </c>
      <c r="E5" s="1" t="s">
        <v>108</v>
      </c>
      <c r="F5" s="2">
        <v>10000</v>
      </c>
      <c r="H5" s="1" t="s">
        <v>127</v>
      </c>
      <c r="I5" s="6">
        <v>41730</v>
      </c>
      <c r="J5" s="1">
        <v>5</v>
      </c>
      <c r="K5" s="6">
        <f t="shared" si="1"/>
        <v>41737</v>
      </c>
    </row>
    <row r="6" spans="1:11">
      <c r="A6" s="1" t="s">
        <v>111</v>
      </c>
      <c r="B6" s="1">
        <v>32</v>
      </c>
      <c r="C6" s="2">
        <f t="shared" si="0"/>
        <v>256000</v>
      </c>
      <c r="E6" s="1" t="s">
        <v>109</v>
      </c>
      <c r="F6" s="2">
        <v>12000</v>
      </c>
      <c r="H6" s="1" t="s">
        <v>128</v>
      </c>
      <c r="I6" s="6">
        <v>41739</v>
      </c>
      <c r="J6" s="1">
        <v>6</v>
      </c>
      <c r="K6" s="6">
        <f t="shared" si="1"/>
        <v>41747</v>
      </c>
    </row>
    <row r="7" spans="1:11">
      <c r="A7" s="1" t="s">
        <v>117</v>
      </c>
      <c r="B7" s="1">
        <v>21</v>
      </c>
      <c r="C7" s="2">
        <f t="shared" si="0"/>
        <v>252000</v>
      </c>
      <c r="H7" s="1" t="s">
        <v>129</v>
      </c>
      <c r="I7" s="6">
        <v>41739</v>
      </c>
      <c r="J7" s="1">
        <v>7</v>
      </c>
      <c r="K7" s="6">
        <f t="shared" si="1"/>
        <v>41750</v>
      </c>
    </row>
    <row r="8" spans="1:11">
      <c r="A8" s="1" t="s">
        <v>110</v>
      </c>
      <c r="B8" s="1">
        <v>24</v>
      </c>
      <c r="C8" s="2">
        <f t="shared" si="0"/>
        <v>192000</v>
      </c>
      <c r="H8" s="1" t="s">
        <v>130</v>
      </c>
      <c r="I8" s="6">
        <v>41739</v>
      </c>
      <c r="J8" s="1">
        <v>9</v>
      </c>
      <c r="K8" s="6">
        <f t="shared" si="1"/>
        <v>41752</v>
      </c>
    </row>
    <row r="9" spans="1:11">
      <c r="A9" s="1" t="s">
        <v>114</v>
      </c>
      <c r="B9" s="1">
        <v>15</v>
      </c>
      <c r="C9" s="2">
        <f t="shared" si="0"/>
        <v>150000</v>
      </c>
      <c r="H9" s="1" t="s">
        <v>131</v>
      </c>
      <c r="I9" s="6">
        <v>41739</v>
      </c>
      <c r="J9" s="1">
        <v>4</v>
      </c>
      <c r="K9" s="6">
        <f t="shared" si="1"/>
        <v>41745</v>
      </c>
    </row>
    <row r="10" spans="1:11">
      <c r="A10" s="1" t="s">
        <v>118</v>
      </c>
      <c r="B10" s="1">
        <v>16</v>
      </c>
      <c r="C10" s="2">
        <f t="shared" si="0"/>
        <v>192000</v>
      </c>
      <c r="H10" s="1" t="s">
        <v>132</v>
      </c>
      <c r="I10" s="6">
        <v>41745</v>
      </c>
      <c r="J10" s="1">
        <v>8</v>
      </c>
      <c r="K10" s="6">
        <f t="shared" si="1"/>
        <v>41757</v>
      </c>
    </row>
    <row r="11" spans="1:11">
      <c r="A11" s="1" t="s">
        <v>112</v>
      </c>
      <c r="B11" s="1">
        <v>24</v>
      </c>
      <c r="C11" s="2">
        <f t="shared" si="0"/>
        <v>240000</v>
      </c>
      <c r="H11" s="1" t="s">
        <v>133</v>
      </c>
      <c r="I11" s="6">
        <v>41745</v>
      </c>
      <c r="J11" s="1">
        <v>5</v>
      </c>
      <c r="K11" s="6">
        <f t="shared" si="1"/>
        <v>41752</v>
      </c>
    </row>
    <row r="12" spans="1:11">
      <c r="A12" s="1" t="s">
        <v>115</v>
      </c>
      <c r="B12" s="1">
        <v>26</v>
      </c>
      <c r="C12" s="2">
        <f t="shared" si="0"/>
        <v>312000</v>
      </c>
      <c r="H12" s="1" t="s">
        <v>134</v>
      </c>
      <c r="I12" s="6">
        <v>41745</v>
      </c>
      <c r="J12" s="1">
        <v>7</v>
      </c>
      <c r="K12" s="6">
        <f t="shared" si="1"/>
        <v>41754</v>
      </c>
    </row>
    <row r="14" spans="1:11">
      <c r="A14" s="3" t="s">
        <v>136</v>
      </c>
      <c r="B14" s="4" t="s">
        <v>137</v>
      </c>
      <c r="D14" s="1" t="s">
        <v>142</v>
      </c>
      <c r="E14" s="1">
        <v>16</v>
      </c>
      <c r="G14" s="3" t="s">
        <v>138</v>
      </c>
      <c r="H14" s="4" t="s">
        <v>139</v>
      </c>
    </row>
    <row r="15" spans="1:11">
      <c r="A15" s="1" t="s">
        <v>141</v>
      </c>
      <c r="B15" s="1" t="s">
        <v>144</v>
      </c>
      <c r="C15" s="1" t="s">
        <v>145</v>
      </c>
      <c r="D15" s="1" t="s">
        <v>146</v>
      </c>
      <c r="E15" s="5" t="s">
        <v>143</v>
      </c>
      <c r="G15" s="1" t="s">
        <v>141</v>
      </c>
      <c r="H15" s="1" t="s">
        <v>187</v>
      </c>
      <c r="I15" s="5" t="s">
        <v>204</v>
      </c>
      <c r="J15" s="34" t="s">
        <v>203</v>
      </c>
      <c r="K15" s="35"/>
    </row>
    <row r="16" spans="1:11">
      <c r="A16" s="1" t="s">
        <v>151</v>
      </c>
      <c r="B16" s="1" t="s">
        <v>161</v>
      </c>
      <c r="C16" s="1" t="s">
        <v>181</v>
      </c>
      <c r="D16" s="1">
        <v>15</v>
      </c>
      <c r="E16" s="1" t="str">
        <f>IF($E$14-D16&gt;=8,"휴가독촉",IF($E$14-D16&gt;=4,"휴가권장",""))</f>
        <v/>
      </c>
      <c r="G16" s="1" t="s">
        <v>173</v>
      </c>
      <c r="H16" s="1" t="s">
        <v>184</v>
      </c>
      <c r="I16" s="1" t="str">
        <f>MID(J16,1,SEARCH("@",J16,1)-1)</f>
        <v>love99</v>
      </c>
      <c r="J16" s="36" t="s">
        <v>194</v>
      </c>
      <c r="K16" s="37"/>
    </row>
    <row r="17" spans="1:11">
      <c r="A17" s="1" t="s">
        <v>158</v>
      </c>
      <c r="B17" s="1" t="s">
        <v>160</v>
      </c>
      <c r="C17" s="1" t="s">
        <v>181</v>
      </c>
      <c r="D17" s="1">
        <v>10</v>
      </c>
      <c r="E17" s="8" t="str">
        <f t="shared" ref="E17:E24" si="2">IF($E$14-D17&gt;=8,"휴가독촉",IF($E$14-D17&gt;=4,"휴가권장",""))</f>
        <v>휴가권장</v>
      </c>
      <c r="G17" s="1" t="s">
        <v>163</v>
      </c>
      <c r="H17" s="1" t="s">
        <v>185</v>
      </c>
      <c r="I17" s="8" t="str">
        <f t="shared" ref="I17:I24" si="3">MID(J17,1,SEARCH("@",J17,1)-1)</f>
        <v>muakiea</v>
      </c>
      <c r="J17" s="36" t="s">
        <v>198</v>
      </c>
      <c r="K17" s="37"/>
    </row>
    <row r="18" spans="1:11">
      <c r="A18" s="1" t="s">
        <v>153</v>
      </c>
      <c r="B18" s="1" t="s">
        <v>161</v>
      </c>
      <c r="C18" s="1" t="s">
        <v>181</v>
      </c>
      <c r="D18" s="1">
        <v>8</v>
      </c>
      <c r="E18" s="8" t="str">
        <f t="shared" si="2"/>
        <v>휴가독촉</v>
      </c>
      <c r="G18" s="1" t="s">
        <v>174</v>
      </c>
      <c r="H18" s="1" t="s">
        <v>186</v>
      </c>
      <c r="I18" s="8" t="str">
        <f t="shared" si="3"/>
        <v>starcmk</v>
      </c>
      <c r="J18" s="36" t="s">
        <v>197</v>
      </c>
      <c r="K18" s="37"/>
    </row>
    <row r="19" spans="1:11">
      <c r="A19" s="1" t="s">
        <v>159</v>
      </c>
      <c r="B19" s="1" t="s">
        <v>160</v>
      </c>
      <c r="C19" s="1" t="s">
        <v>182</v>
      </c>
      <c r="D19" s="1">
        <v>12</v>
      </c>
      <c r="E19" s="8" t="str">
        <f t="shared" si="2"/>
        <v>휴가권장</v>
      </c>
      <c r="G19" s="1" t="s">
        <v>164</v>
      </c>
      <c r="H19" s="1" t="s">
        <v>188</v>
      </c>
      <c r="I19" s="8" t="str">
        <f t="shared" si="3"/>
        <v>99023</v>
      </c>
      <c r="J19" s="36" t="s">
        <v>195</v>
      </c>
      <c r="K19" s="37"/>
    </row>
    <row r="20" spans="1:11">
      <c r="A20" s="1" t="s">
        <v>154</v>
      </c>
      <c r="B20" s="1" t="s">
        <v>161</v>
      </c>
      <c r="C20" s="1" t="s">
        <v>182</v>
      </c>
      <c r="D20" s="1">
        <v>14</v>
      </c>
      <c r="E20" s="8" t="str">
        <f t="shared" si="2"/>
        <v/>
      </c>
      <c r="G20" s="1" t="s">
        <v>175</v>
      </c>
      <c r="H20" s="1" t="s">
        <v>189</v>
      </c>
      <c r="I20" s="8" t="str">
        <f t="shared" si="3"/>
        <v>yses</v>
      </c>
      <c r="J20" s="36" t="s">
        <v>201</v>
      </c>
      <c r="K20" s="37"/>
    </row>
    <row r="21" spans="1:11">
      <c r="A21" s="1" t="s">
        <v>155</v>
      </c>
      <c r="B21" s="1" t="s">
        <v>161</v>
      </c>
      <c r="C21" s="1" t="s">
        <v>182</v>
      </c>
      <c r="D21" s="1">
        <v>13</v>
      </c>
      <c r="E21" s="8" t="str">
        <f t="shared" si="2"/>
        <v/>
      </c>
      <c r="G21" s="1" t="s">
        <v>165</v>
      </c>
      <c r="H21" s="1" t="s">
        <v>190</v>
      </c>
      <c r="I21" s="8" t="str">
        <f t="shared" si="3"/>
        <v>newlive</v>
      </c>
      <c r="J21" s="36" t="s">
        <v>199</v>
      </c>
      <c r="K21" s="37"/>
    </row>
    <row r="22" spans="1:11">
      <c r="A22" s="1" t="s">
        <v>156</v>
      </c>
      <c r="B22" s="1" t="s">
        <v>160</v>
      </c>
      <c r="C22" s="1" t="s">
        <v>183</v>
      </c>
      <c r="D22" s="1">
        <v>11</v>
      </c>
      <c r="E22" s="8" t="str">
        <f t="shared" si="2"/>
        <v>휴가권장</v>
      </c>
      <c r="G22" s="1" t="s">
        <v>176</v>
      </c>
      <c r="H22" s="1" t="s">
        <v>191</v>
      </c>
      <c r="I22" s="8" t="str">
        <f t="shared" si="3"/>
        <v>0908ar</v>
      </c>
      <c r="J22" s="36" t="s">
        <v>202</v>
      </c>
      <c r="K22" s="37"/>
    </row>
    <row r="23" spans="1:11">
      <c r="A23" s="1" t="s">
        <v>157</v>
      </c>
      <c r="B23" s="1" t="s">
        <v>160</v>
      </c>
      <c r="C23" s="1" t="s">
        <v>183</v>
      </c>
      <c r="D23" s="1">
        <v>5</v>
      </c>
      <c r="E23" s="8" t="str">
        <f t="shared" si="2"/>
        <v>휴가독촉</v>
      </c>
      <c r="G23" s="1" t="s">
        <v>177</v>
      </c>
      <c r="H23" s="1" t="s">
        <v>192</v>
      </c>
      <c r="I23" s="8" t="str">
        <f t="shared" si="3"/>
        <v>tenhour</v>
      </c>
      <c r="J23" s="36" t="s">
        <v>200</v>
      </c>
      <c r="K23" s="37"/>
    </row>
    <row r="24" spans="1:11">
      <c r="A24" s="1" t="s">
        <v>152</v>
      </c>
      <c r="B24" s="1" t="s">
        <v>161</v>
      </c>
      <c r="C24" s="1" t="s">
        <v>183</v>
      </c>
      <c r="D24" s="1">
        <v>14</v>
      </c>
      <c r="E24" s="8" t="str">
        <f t="shared" si="2"/>
        <v/>
      </c>
      <c r="G24" s="1" t="s">
        <v>166</v>
      </c>
      <c r="H24" s="1" t="s">
        <v>193</v>
      </c>
      <c r="I24" s="8" t="str">
        <f t="shared" si="3"/>
        <v>kji1004</v>
      </c>
      <c r="J24" s="36" t="s">
        <v>196</v>
      </c>
      <c r="K24" s="37"/>
    </row>
    <row r="26" spans="1:11">
      <c r="A26" s="3" t="s">
        <v>140</v>
      </c>
      <c r="B26" s="4" t="s">
        <v>147</v>
      </c>
    </row>
    <row r="27" spans="1:11">
      <c r="A27" s="1" t="s">
        <v>141</v>
      </c>
      <c r="B27" s="1" t="s">
        <v>144</v>
      </c>
      <c r="C27" s="1" t="s">
        <v>148</v>
      </c>
      <c r="D27" s="1" t="s">
        <v>149</v>
      </c>
      <c r="E27" s="1" t="s">
        <v>150</v>
      </c>
      <c r="G27" s="32" t="s">
        <v>205</v>
      </c>
      <c r="H27" s="32"/>
      <c r="I27" s="32"/>
    </row>
    <row r="28" spans="1:11">
      <c r="A28" s="1" t="s">
        <v>178</v>
      </c>
      <c r="B28" s="1" t="s">
        <v>160</v>
      </c>
      <c r="C28" s="1">
        <v>80</v>
      </c>
      <c r="D28" s="1">
        <v>85</v>
      </c>
      <c r="E28" s="1">
        <v>86</v>
      </c>
      <c r="G28" s="33" t="str">
        <f t="shared" ref="G28" si="4">TRUNC(AVERAGEIF(B28:B37,"남",D28:D37))&amp;"점"</f>
        <v>85점</v>
      </c>
      <c r="H28" s="33"/>
      <c r="I28" s="33"/>
    </row>
    <row r="29" spans="1:11">
      <c r="A29" s="1" t="s">
        <v>179</v>
      </c>
      <c r="B29" s="1" t="s">
        <v>160</v>
      </c>
      <c r="C29" s="1">
        <v>95</v>
      </c>
      <c r="D29" s="1">
        <v>92</v>
      </c>
      <c r="E29" s="1">
        <v>94</v>
      </c>
    </row>
    <row r="30" spans="1:11">
      <c r="A30" s="1" t="s">
        <v>167</v>
      </c>
      <c r="B30" s="1" t="s">
        <v>161</v>
      </c>
      <c r="C30" s="1">
        <v>75</v>
      </c>
      <c r="D30" s="1">
        <v>78</v>
      </c>
      <c r="E30" s="1">
        <v>80</v>
      </c>
    </row>
    <row r="31" spans="1:11">
      <c r="A31" s="1" t="s">
        <v>168</v>
      </c>
      <c r="B31" s="1" t="s">
        <v>161</v>
      </c>
      <c r="C31" s="1">
        <v>89</v>
      </c>
      <c r="D31" s="1">
        <v>80</v>
      </c>
      <c r="E31" s="1">
        <v>86</v>
      </c>
    </row>
    <row r="32" spans="1:11">
      <c r="A32" s="1" t="s">
        <v>180</v>
      </c>
      <c r="B32" s="1" t="s">
        <v>160</v>
      </c>
      <c r="C32" s="1">
        <v>90</v>
      </c>
      <c r="D32" s="1">
        <v>93</v>
      </c>
      <c r="E32" s="1">
        <v>92</v>
      </c>
    </row>
    <row r="33" spans="1:5">
      <c r="A33" s="1" t="s">
        <v>169</v>
      </c>
      <c r="B33" s="1" t="s">
        <v>161</v>
      </c>
      <c r="C33" s="1">
        <v>87</v>
      </c>
      <c r="D33" s="1">
        <v>83</v>
      </c>
      <c r="E33" s="1">
        <v>80</v>
      </c>
    </row>
    <row r="34" spans="1:5">
      <c r="A34" s="1" t="s">
        <v>170</v>
      </c>
      <c r="B34" s="1" t="s">
        <v>161</v>
      </c>
      <c r="C34" s="1">
        <v>85</v>
      </c>
      <c r="D34" s="1">
        <v>88</v>
      </c>
      <c r="E34" s="1">
        <v>86</v>
      </c>
    </row>
    <row r="35" spans="1:5">
      <c r="A35" s="1" t="s">
        <v>171</v>
      </c>
      <c r="B35" s="1" t="s">
        <v>160</v>
      </c>
      <c r="C35" s="1">
        <v>71</v>
      </c>
      <c r="D35" s="1">
        <v>72</v>
      </c>
      <c r="E35" s="1">
        <v>74</v>
      </c>
    </row>
    <row r="36" spans="1:5">
      <c r="A36" s="1" t="s">
        <v>172</v>
      </c>
      <c r="B36" s="1" t="s">
        <v>160</v>
      </c>
      <c r="C36" s="1">
        <v>95</v>
      </c>
      <c r="D36" s="1">
        <v>94</v>
      </c>
      <c r="E36" s="1">
        <v>95</v>
      </c>
    </row>
    <row r="37" spans="1:5">
      <c r="A37" s="1" t="s">
        <v>162</v>
      </c>
      <c r="B37" s="1" t="s">
        <v>161</v>
      </c>
      <c r="C37" s="1">
        <v>97</v>
      </c>
      <c r="D37" s="1">
        <v>98</v>
      </c>
      <c r="E37" s="1">
        <v>98</v>
      </c>
    </row>
  </sheetData>
  <mergeCells count="12">
    <mergeCell ref="G27:I27"/>
    <mergeCell ref="G28:I28"/>
    <mergeCell ref="J15:K15"/>
    <mergeCell ref="J24:K24"/>
    <mergeCell ref="J23:K23"/>
    <mergeCell ref="J22:K22"/>
    <mergeCell ref="J21:K21"/>
    <mergeCell ref="J20:K20"/>
    <mergeCell ref="J19:K19"/>
    <mergeCell ref="J18:K18"/>
    <mergeCell ref="J17:K17"/>
    <mergeCell ref="J16:K1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sqref="A1:E1"/>
    </sheetView>
  </sheetViews>
  <sheetFormatPr defaultRowHeight="16.5"/>
  <cols>
    <col min="2" max="2" width="10.375" bestFit="1" customWidth="1"/>
  </cols>
  <sheetData>
    <row r="1" spans="1:10" ht="20.25">
      <c r="A1" s="31" t="s">
        <v>230</v>
      </c>
      <c r="B1" s="31"/>
      <c r="C1" s="31"/>
      <c r="D1" s="31"/>
      <c r="E1" s="31"/>
      <c r="G1" s="31" t="s">
        <v>231</v>
      </c>
      <c r="H1" s="31"/>
      <c r="I1" s="31"/>
      <c r="J1" s="31"/>
    </row>
    <row r="3" spans="1:10">
      <c r="A3" s="1" t="s">
        <v>220</v>
      </c>
      <c r="B3" s="1" t="s">
        <v>232</v>
      </c>
      <c r="C3" s="1" t="s">
        <v>221</v>
      </c>
      <c r="D3" s="1" t="s">
        <v>222</v>
      </c>
      <c r="E3" s="1" t="s">
        <v>223</v>
      </c>
      <c r="G3" s="1" t="s">
        <v>260</v>
      </c>
      <c r="H3" s="7" t="s">
        <v>221</v>
      </c>
      <c r="I3" s="7" t="s">
        <v>222</v>
      </c>
      <c r="J3" s="7" t="s">
        <v>223</v>
      </c>
    </row>
    <row r="4" spans="1:10">
      <c r="A4" s="38" t="s">
        <v>226</v>
      </c>
      <c r="B4" s="1" t="s">
        <v>224</v>
      </c>
      <c r="C4" s="2">
        <v>16524</v>
      </c>
      <c r="D4" s="2">
        <v>12354</v>
      </c>
      <c r="E4" s="2">
        <v>10525</v>
      </c>
      <c r="G4" s="1" t="s">
        <v>224</v>
      </c>
      <c r="H4" s="11">
        <v>18135.5</v>
      </c>
      <c r="I4" s="11">
        <v>14348.25</v>
      </c>
      <c r="J4" s="11">
        <v>14184</v>
      </c>
    </row>
    <row r="5" spans="1:10">
      <c r="A5" s="39"/>
      <c r="B5" s="1" t="s">
        <v>225</v>
      </c>
      <c r="C5" s="2">
        <v>9463</v>
      </c>
      <c r="D5" s="2">
        <v>7584</v>
      </c>
      <c r="E5" s="2">
        <v>6745</v>
      </c>
      <c r="G5" s="1" t="s">
        <v>225</v>
      </c>
      <c r="H5" s="11">
        <v>10771.5</v>
      </c>
      <c r="I5" s="11">
        <v>8035.25</v>
      </c>
      <c r="J5" s="11">
        <v>7927.25</v>
      </c>
    </row>
    <row r="6" spans="1:10">
      <c r="A6" s="39"/>
      <c r="B6" s="1" t="s">
        <v>233</v>
      </c>
      <c r="C6" s="2">
        <v>13252</v>
      </c>
      <c r="D6" s="2">
        <v>9578</v>
      </c>
      <c r="E6" s="2">
        <v>4856</v>
      </c>
      <c r="G6" s="1" t="s">
        <v>233</v>
      </c>
      <c r="H6" s="11">
        <v>12008.75</v>
      </c>
      <c r="I6" s="11">
        <v>9859</v>
      </c>
      <c r="J6" s="11">
        <v>6663.25</v>
      </c>
    </row>
    <row r="7" spans="1:10">
      <c r="A7" s="39"/>
      <c r="B7" s="1" t="s">
        <v>234</v>
      </c>
      <c r="C7" s="2">
        <v>11245</v>
      </c>
      <c r="D7" s="2">
        <v>10241</v>
      </c>
      <c r="E7" s="2">
        <v>8642</v>
      </c>
      <c r="G7" s="1" t="s">
        <v>234</v>
      </c>
      <c r="H7" s="11">
        <v>12472.5</v>
      </c>
      <c r="I7" s="11">
        <v>10721.25</v>
      </c>
      <c r="J7" s="11">
        <v>9804.75</v>
      </c>
    </row>
    <row r="8" spans="1:10">
      <c r="A8" s="40"/>
      <c r="B8" s="1" t="s">
        <v>235</v>
      </c>
      <c r="C8" s="2">
        <v>7425</v>
      </c>
      <c r="D8" s="2">
        <v>6852</v>
      </c>
      <c r="E8" s="2">
        <v>4593</v>
      </c>
      <c r="G8" s="1" t="s">
        <v>235</v>
      </c>
      <c r="H8" s="11">
        <v>8958.75</v>
      </c>
      <c r="I8" s="11">
        <v>7060.25</v>
      </c>
      <c r="J8" s="11">
        <v>6328.75</v>
      </c>
    </row>
    <row r="9" spans="1:10">
      <c r="A9" s="38" t="s">
        <v>227</v>
      </c>
      <c r="B9" s="1" t="s">
        <v>224</v>
      </c>
      <c r="C9" s="2">
        <v>13542</v>
      </c>
      <c r="D9" s="2">
        <v>10245</v>
      </c>
      <c r="E9" s="2">
        <v>9862</v>
      </c>
    </row>
    <row r="10" spans="1:10">
      <c r="A10" s="39"/>
      <c r="B10" s="1" t="s">
        <v>225</v>
      </c>
      <c r="C10" s="2">
        <v>8674</v>
      </c>
      <c r="D10" s="2">
        <v>7581</v>
      </c>
      <c r="E10" s="2">
        <v>6524</v>
      </c>
    </row>
    <row r="11" spans="1:10">
      <c r="A11" s="39"/>
      <c r="B11" s="1" t="s">
        <v>233</v>
      </c>
      <c r="C11" s="2">
        <v>9754</v>
      </c>
      <c r="D11" s="2">
        <v>7589</v>
      </c>
      <c r="E11" s="2">
        <v>4758</v>
      </c>
    </row>
    <row r="12" spans="1:10">
      <c r="A12" s="39"/>
      <c r="B12" s="1" t="s">
        <v>234</v>
      </c>
      <c r="C12" s="2">
        <v>10865</v>
      </c>
      <c r="D12" s="2">
        <v>9354</v>
      </c>
      <c r="E12" s="2">
        <v>8756</v>
      </c>
    </row>
    <row r="13" spans="1:10">
      <c r="A13" s="40"/>
      <c r="B13" s="1" t="s">
        <v>235</v>
      </c>
      <c r="C13" s="2">
        <v>7725</v>
      </c>
      <c r="D13" s="2">
        <v>4856</v>
      </c>
      <c r="E13" s="2">
        <v>4758</v>
      </c>
    </row>
    <row r="14" spans="1:10">
      <c r="A14" s="38" t="s">
        <v>228</v>
      </c>
      <c r="B14" s="1" t="s">
        <v>224</v>
      </c>
      <c r="C14" s="2">
        <v>20021</v>
      </c>
      <c r="D14" s="2">
        <v>16840</v>
      </c>
      <c r="E14" s="2">
        <v>18664</v>
      </c>
    </row>
    <row r="15" spans="1:10">
      <c r="A15" s="39"/>
      <c r="B15" s="1" t="s">
        <v>225</v>
      </c>
      <c r="C15" s="2">
        <v>13524</v>
      </c>
      <c r="D15" s="2">
        <v>10102</v>
      </c>
      <c r="E15" s="2">
        <v>9475</v>
      </c>
    </row>
    <row r="16" spans="1:10">
      <c r="A16" s="39"/>
      <c r="B16" s="1" t="s">
        <v>233</v>
      </c>
      <c r="C16" s="2">
        <v>12486</v>
      </c>
      <c r="D16" s="2">
        <v>11245</v>
      </c>
      <c r="E16" s="2">
        <v>9354</v>
      </c>
    </row>
    <row r="17" spans="1:5">
      <c r="A17" s="39"/>
      <c r="B17" s="1" t="s">
        <v>234</v>
      </c>
      <c r="C17" s="2">
        <v>13524</v>
      </c>
      <c r="D17" s="2">
        <v>12496</v>
      </c>
      <c r="E17" s="2">
        <v>10242</v>
      </c>
    </row>
    <row r="18" spans="1:5">
      <c r="A18" s="40"/>
      <c r="B18" s="1" t="s">
        <v>235</v>
      </c>
      <c r="C18" s="2">
        <v>10652</v>
      </c>
      <c r="D18" s="2">
        <v>7859</v>
      </c>
      <c r="E18" s="2">
        <v>7996</v>
      </c>
    </row>
    <row r="19" spans="1:5">
      <c r="A19" s="38" t="s">
        <v>229</v>
      </c>
      <c r="B19" s="1" t="s">
        <v>224</v>
      </c>
      <c r="C19" s="2">
        <v>22455</v>
      </c>
      <c r="D19" s="2">
        <v>17954</v>
      </c>
      <c r="E19" s="2">
        <v>17685</v>
      </c>
    </row>
    <row r="20" spans="1:5">
      <c r="A20" s="39"/>
      <c r="B20" s="1" t="s">
        <v>225</v>
      </c>
      <c r="C20" s="2">
        <v>11425</v>
      </c>
      <c r="D20" s="2">
        <v>6874</v>
      </c>
      <c r="E20" s="2">
        <v>8965</v>
      </c>
    </row>
    <row r="21" spans="1:5">
      <c r="A21" s="39"/>
      <c r="B21" s="1" t="s">
        <v>233</v>
      </c>
      <c r="C21" s="2">
        <v>12543</v>
      </c>
      <c r="D21" s="2">
        <v>11024</v>
      </c>
      <c r="E21" s="2">
        <v>7685</v>
      </c>
    </row>
    <row r="22" spans="1:5">
      <c r="A22" s="39"/>
      <c r="B22" s="1" t="s">
        <v>234</v>
      </c>
      <c r="C22" s="2">
        <v>14256</v>
      </c>
      <c r="D22" s="2">
        <v>10794</v>
      </c>
      <c r="E22" s="2">
        <v>11579</v>
      </c>
    </row>
    <row r="23" spans="1:5">
      <c r="A23" s="40"/>
      <c r="B23" s="1" t="s">
        <v>235</v>
      </c>
      <c r="C23" s="2">
        <v>10033</v>
      </c>
      <c r="D23" s="2">
        <v>8674</v>
      </c>
      <c r="E23" s="2">
        <v>7968</v>
      </c>
    </row>
  </sheetData>
  <dataConsolidate function="average" leftLabels="1" topLabels="1">
    <dataRefs count="1">
      <dataRef ref="B3:E23" sheet="분석작업-1"/>
    </dataRefs>
  </dataConsolidate>
  <mergeCells count="6">
    <mergeCell ref="G1:J1"/>
    <mergeCell ref="A1:E1"/>
    <mergeCell ref="A4:A8"/>
    <mergeCell ref="A9:A13"/>
    <mergeCell ref="A19:A23"/>
    <mergeCell ref="A14:A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B1:F12"/>
  <sheetViews>
    <sheetView showGridLines="0" workbookViewId="0"/>
  </sheetViews>
  <sheetFormatPr defaultRowHeight="16.5" outlineLevelRow="1" outlineLevelCol="1"/>
  <cols>
    <col min="3" max="3" width="11" bestFit="1" customWidth="1"/>
    <col min="4" max="6" width="17.25" bestFit="1" customWidth="1" outlineLevel="1"/>
  </cols>
  <sheetData>
    <row r="1" spans="2:6" ht="17.25" thickBot="1"/>
    <row r="2" spans="2:6">
      <c r="B2" s="16" t="s">
        <v>311</v>
      </c>
      <c r="C2" s="17"/>
      <c r="D2" s="23"/>
      <c r="E2" s="23"/>
      <c r="F2" s="23"/>
    </row>
    <row r="3" spans="2:6" collapsed="1">
      <c r="B3" s="15"/>
      <c r="C3" s="15"/>
      <c r="D3" s="24" t="s">
        <v>313</v>
      </c>
      <c r="E3" s="24" t="s">
        <v>308</v>
      </c>
      <c r="F3" s="24" t="s">
        <v>310</v>
      </c>
    </row>
    <row r="4" spans="2:6" ht="27" hidden="1" outlineLevel="1">
      <c r="B4" s="19"/>
      <c r="C4" s="19"/>
      <c r="D4" s="12"/>
      <c r="E4" s="26" t="s">
        <v>309</v>
      </c>
      <c r="F4" s="26" t="s">
        <v>309</v>
      </c>
    </row>
    <row r="5" spans="2:6">
      <c r="B5" s="20" t="s">
        <v>312</v>
      </c>
      <c r="C5" s="21"/>
      <c r="D5" s="18"/>
      <c r="E5" s="18"/>
      <c r="F5" s="18"/>
    </row>
    <row r="6" spans="2:6" outlineLevel="1">
      <c r="B6" s="19"/>
      <c r="C6" s="19" t="s">
        <v>306</v>
      </c>
      <c r="D6" s="13">
        <v>75000</v>
      </c>
      <c r="E6" s="25">
        <v>80000</v>
      </c>
      <c r="F6" s="25">
        <v>70000</v>
      </c>
    </row>
    <row r="7" spans="2:6" outlineLevel="1">
      <c r="B7" s="19"/>
      <c r="C7" s="19" t="s">
        <v>303</v>
      </c>
      <c r="D7" s="13">
        <v>8000</v>
      </c>
      <c r="E7" s="25">
        <v>9000</v>
      </c>
      <c r="F7" s="25">
        <v>7000</v>
      </c>
    </row>
    <row r="8" spans="2:6">
      <c r="B8" s="20" t="s">
        <v>314</v>
      </c>
      <c r="C8" s="21"/>
      <c r="D8" s="18"/>
      <c r="E8" s="18"/>
      <c r="F8" s="18"/>
    </row>
    <row r="9" spans="2:6" ht="17.25" outlineLevel="1" thickBot="1">
      <c r="B9" s="22"/>
      <c r="C9" s="22" t="s">
        <v>307</v>
      </c>
      <c r="D9" s="14">
        <v>241000000</v>
      </c>
      <c r="E9" s="14">
        <v>344600000</v>
      </c>
      <c r="F9" s="14">
        <v>146200000</v>
      </c>
    </row>
    <row r="10" spans="2:6">
      <c r="B10" t="s">
        <v>315</v>
      </c>
    </row>
    <row r="11" spans="2:6">
      <c r="B11" t="s">
        <v>316</v>
      </c>
    </row>
    <row r="12" spans="2:6">
      <c r="B12" t="s">
        <v>317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sqref="A1:E1"/>
    </sheetView>
  </sheetViews>
  <sheetFormatPr defaultRowHeight="16.5"/>
  <cols>
    <col min="1" max="1" width="9" customWidth="1"/>
    <col min="2" max="2" width="13" bestFit="1" customWidth="1"/>
    <col min="3" max="3" width="3.625" customWidth="1"/>
    <col min="4" max="4" width="11" bestFit="1" customWidth="1"/>
    <col min="5" max="5" width="13" bestFit="1" customWidth="1"/>
  </cols>
  <sheetData>
    <row r="1" spans="1:5" ht="20.25">
      <c r="A1" s="31" t="s">
        <v>216</v>
      </c>
      <c r="B1" s="31"/>
      <c r="C1" s="31"/>
      <c r="D1" s="31"/>
      <c r="E1" s="31"/>
    </row>
    <row r="3" spans="1:5">
      <c r="A3" s="1" t="s">
        <v>218</v>
      </c>
      <c r="B3" s="1" t="s">
        <v>219</v>
      </c>
      <c r="D3" s="1" t="s">
        <v>217</v>
      </c>
      <c r="E3" s="2">
        <v>15000000</v>
      </c>
    </row>
    <row r="4" spans="1:5">
      <c r="A4" s="1" t="s">
        <v>209</v>
      </c>
      <c r="B4" s="2">
        <v>25000</v>
      </c>
      <c r="D4" s="1" t="s">
        <v>212</v>
      </c>
      <c r="E4" s="2">
        <v>6000000</v>
      </c>
    </row>
    <row r="5" spans="1:5">
      <c r="A5" s="1" t="s">
        <v>206</v>
      </c>
      <c r="B5" s="2">
        <v>10000</v>
      </c>
      <c r="D5" s="1" t="s">
        <v>213</v>
      </c>
      <c r="E5" s="2">
        <f>B7*2000</f>
        <v>16000000</v>
      </c>
    </row>
    <row r="6" spans="1:5">
      <c r="A6" s="1" t="s">
        <v>208</v>
      </c>
      <c r="B6" s="2">
        <v>75000</v>
      </c>
      <c r="D6" s="1" t="s">
        <v>214</v>
      </c>
      <c r="E6" s="2">
        <f>B9*12%</f>
        <v>72000000</v>
      </c>
    </row>
    <row r="7" spans="1:5">
      <c r="A7" s="1" t="s">
        <v>207</v>
      </c>
      <c r="B7" s="2">
        <v>8000</v>
      </c>
      <c r="D7" s="1" t="s">
        <v>215</v>
      </c>
      <c r="E7" s="2">
        <f>B9-(B4*B5)-SUM(E3:E6)</f>
        <v>241000000</v>
      </c>
    </row>
    <row r="8" spans="1:5">
      <c r="A8" s="1" t="s">
        <v>211</v>
      </c>
      <c r="B8" s="2">
        <f>B5-B7</f>
        <v>2000</v>
      </c>
    </row>
    <row r="9" spans="1:5">
      <c r="A9" s="1" t="s">
        <v>210</v>
      </c>
      <c r="B9" s="2">
        <f>B6*B7</f>
        <v>600000000</v>
      </c>
    </row>
  </sheetData>
  <scenarios current="1" sqref="E7">
    <scenario name="판매가판매량증가" locked="1" count="2" user="시나공" comment="만든 사람 시나공 날짜 2014-04-29">
      <inputCells r="B6" val="80000" numFmtId="41"/>
      <inputCells r="B7" val="9000" numFmtId="41"/>
    </scenario>
    <scenario name="판매가판매량감소" locked="1" count="2" user="시나공" comment="만든 사람 시나공 날짜 2014-04-29">
      <inputCells r="B6" val="70000" numFmtId="41"/>
      <inputCells r="B7" val="7000" numFmtId="41"/>
    </scenario>
  </scenarios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sqref="A1:F1"/>
    </sheetView>
  </sheetViews>
  <sheetFormatPr defaultRowHeight="16.5"/>
  <cols>
    <col min="2" max="2" width="11.5" bestFit="1" customWidth="1"/>
    <col min="7" max="7" width="4.625" customWidth="1"/>
  </cols>
  <sheetData>
    <row r="1" spans="1:6" ht="20.25">
      <c r="A1" s="31" t="s">
        <v>239</v>
      </c>
      <c r="B1" s="31"/>
      <c r="C1" s="31"/>
      <c r="D1" s="31"/>
      <c r="E1" s="31"/>
      <c r="F1" s="31"/>
    </row>
    <row r="3" spans="1:6">
      <c r="A3" s="28" t="s">
        <v>236</v>
      </c>
      <c r="B3" s="29" t="s">
        <v>237</v>
      </c>
      <c r="C3" s="29" t="s">
        <v>240</v>
      </c>
      <c r="D3" s="29" t="s">
        <v>241</v>
      </c>
      <c r="E3" s="29" t="s">
        <v>242</v>
      </c>
      <c r="F3" s="29" t="s">
        <v>243</v>
      </c>
    </row>
    <row r="4" spans="1:6">
      <c r="A4" s="1" t="s">
        <v>246</v>
      </c>
      <c r="B4" s="1" t="s">
        <v>248</v>
      </c>
      <c r="C4" s="1">
        <v>8.6</v>
      </c>
      <c r="D4" s="1">
        <v>8.1</v>
      </c>
      <c r="E4" s="1">
        <v>8.9</v>
      </c>
      <c r="F4" s="1">
        <v>9</v>
      </c>
    </row>
    <row r="5" spans="1:6">
      <c r="A5" s="1" t="s">
        <v>246</v>
      </c>
      <c r="B5" s="1" t="s">
        <v>249</v>
      </c>
      <c r="C5" s="1">
        <v>4.5</v>
      </c>
      <c r="D5" s="1">
        <v>4.2</v>
      </c>
      <c r="E5" s="1">
        <v>4.7</v>
      </c>
      <c r="F5" s="1">
        <v>4.7</v>
      </c>
    </row>
    <row r="6" spans="1:6">
      <c r="A6" s="1" t="s">
        <v>246</v>
      </c>
      <c r="B6" s="1" t="s">
        <v>250</v>
      </c>
      <c r="C6" s="1">
        <v>6.4</v>
      </c>
      <c r="D6" s="1">
        <v>6</v>
      </c>
      <c r="E6" s="1">
        <v>6.6</v>
      </c>
      <c r="F6" s="1">
        <v>6.7</v>
      </c>
    </row>
    <row r="7" spans="1:6">
      <c r="A7" s="1" t="s">
        <v>247</v>
      </c>
      <c r="B7" s="1" t="s">
        <v>253</v>
      </c>
      <c r="C7" s="1">
        <v>10.1</v>
      </c>
      <c r="D7" s="1">
        <v>9.5</v>
      </c>
      <c r="E7" s="1">
        <v>10.5</v>
      </c>
      <c r="F7" s="1">
        <v>10.6</v>
      </c>
    </row>
    <row r="8" spans="1:6">
      <c r="A8" s="1" t="s">
        <v>247</v>
      </c>
      <c r="B8" s="1" t="s">
        <v>251</v>
      </c>
      <c r="C8" s="1">
        <v>8.6999999999999993</v>
      </c>
      <c r="D8" s="1">
        <v>8.1999999999999993</v>
      </c>
      <c r="E8" s="1">
        <v>9</v>
      </c>
      <c r="F8" s="1">
        <v>9.1</v>
      </c>
    </row>
    <row r="9" spans="1:6">
      <c r="A9" s="1" t="s">
        <v>247</v>
      </c>
      <c r="B9" s="1" t="s">
        <v>252</v>
      </c>
      <c r="C9" s="1">
        <v>6.4</v>
      </c>
      <c r="D9" s="1">
        <v>6</v>
      </c>
      <c r="E9" s="1">
        <v>6.6</v>
      </c>
      <c r="F9" s="1">
        <v>6.7</v>
      </c>
    </row>
    <row r="10" spans="1:6">
      <c r="A10" s="1" t="s">
        <v>244</v>
      </c>
      <c r="B10" s="1" t="s">
        <v>254</v>
      </c>
      <c r="C10" s="1">
        <v>13.2</v>
      </c>
      <c r="D10" s="1">
        <v>12.4</v>
      </c>
      <c r="E10" s="1">
        <v>13.7</v>
      </c>
      <c r="F10" s="1">
        <v>13.8</v>
      </c>
    </row>
    <row r="11" spans="1:6">
      <c r="A11" s="1" t="s">
        <v>244</v>
      </c>
      <c r="B11" s="1" t="s">
        <v>255</v>
      </c>
      <c r="C11" s="1">
        <v>10.199999999999999</v>
      </c>
      <c r="D11" s="1">
        <v>9.6</v>
      </c>
      <c r="E11" s="1">
        <v>10.6</v>
      </c>
      <c r="F11" s="1">
        <v>10.7</v>
      </c>
    </row>
    <row r="12" spans="1:6">
      <c r="A12" s="1" t="s">
        <v>244</v>
      </c>
      <c r="B12" s="1" t="s">
        <v>256</v>
      </c>
      <c r="C12" s="1">
        <v>8.9</v>
      </c>
      <c r="D12" s="1">
        <v>8.4</v>
      </c>
      <c r="E12" s="1">
        <v>9.1999999999999993</v>
      </c>
      <c r="F12" s="1">
        <v>9.3000000000000007</v>
      </c>
    </row>
    <row r="13" spans="1:6">
      <c r="A13" s="1" t="s">
        <v>245</v>
      </c>
      <c r="B13" s="1" t="s">
        <v>257</v>
      </c>
      <c r="C13" s="1">
        <v>7.5</v>
      </c>
      <c r="D13" s="1">
        <v>7.1</v>
      </c>
      <c r="E13" s="1">
        <v>7.8</v>
      </c>
      <c r="F13" s="1">
        <v>7.9</v>
      </c>
    </row>
    <row r="14" spans="1:6">
      <c r="A14" s="1" t="s">
        <v>245</v>
      </c>
      <c r="B14" s="1" t="s">
        <v>258</v>
      </c>
      <c r="C14" s="1">
        <v>9.5</v>
      </c>
      <c r="D14" s="1">
        <v>8.9</v>
      </c>
      <c r="E14" s="1">
        <v>9.8000000000000007</v>
      </c>
      <c r="F14" s="1">
        <v>9.9</v>
      </c>
    </row>
    <row r="15" spans="1:6">
      <c r="A15" s="1" t="s">
        <v>245</v>
      </c>
      <c r="B15" s="1" t="s">
        <v>259</v>
      </c>
      <c r="C15" s="1">
        <v>7.2</v>
      </c>
      <c r="D15" s="1">
        <v>6.8</v>
      </c>
      <c r="E15" s="1">
        <v>7.5</v>
      </c>
      <c r="F15" s="1">
        <v>7.5</v>
      </c>
    </row>
    <row r="16" spans="1:6">
      <c r="A16" s="41" t="s">
        <v>238</v>
      </c>
      <c r="B16" s="41"/>
      <c r="C16" s="27">
        <f>AVERAGE(C4:C15)</f>
        <v>8.4333333333333336</v>
      </c>
      <c r="D16" s="27">
        <f t="shared" ref="D16:F16" si="0">AVERAGE(D4:D15)</f>
        <v>7.9333333333333336</v>
      </c>
      <c r="E16" s="27">
        <f t="shared" si="0"/>
        <v>8.7416666666666654</v>
      </c>
      <c r="F16" s="27">
        <f t="shared" si="0"/>
        <v>8.8250000000000011</v>
      </c>
    </row>
  </sheetData>
  <mergeCells count="2">
    <mergeCell ref="A1:F1"/>
    <mergeCell ref="A16:B16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sqref="A1:E1"/>
    </sheetView>
  </sheetViews>
  <sheetFormatPr defaultRowHeight="16.5"/>
  <sheetData>
    <row r="1" spans="1:5" ht="20.25">
      <c r="A1" s="31" t="s">
        <v>265</v>
      </c>
      <c r="B1" s="31"/>
      <c r="C1" s="31"/>
      <c r="D1" s="31"/>
      <c r="E1" s="31"/>
    </row>
    <row r="3" spans="1:5">
      <c r="A3" s="1" t="s">
        <v>263</v>
      </c>
      <c r="B3" s="1" t="s">
        <v>261</v>
      </c>
      <c r="C3" s="1" t="s">
        <v>262</v>
      </c>
      <c r="D3" s="1" t="s">
        <v>264</v>
      </c>
      <c r="E3" s="1" t="s">
        <v>266</v>
      </c>
    </row>
    <row r="4" spans="1:5">
      <c r="A4" s="1">
        <v>1</v>
      </c>
      <c r="B4" s="1" t="s">
        <v>267</v>
      </c>
      <c r="C4" s="1">
        <v>34</v>
      </c>
      <c r="D4" s="2">
        <v>3400</v>
      </c>
      <c r="E4" s="2">
        <v>3000</v>
      </c>
    </row>
    <row r="5" spans="1:5">
      <c r="A5" s="1">
        <v>2</v>
      </c>
      <c r="B5" s="1" t="s">
        <v>268</v>
      </c>
      <c r="C5" s="1">
        <v>20</v>
      </c>
      <c r="D5" s="2">
        <v>4200</v>
      </c>
      <c r="E5" s="2">
        <v>3500</v>
      </c>
    </row>
    <row r="6" spans="1:5">
      <c r="A6" s="1">
        <v>3</v>
      </c>
      <c r="B6" s="1" t="s">
        <v>269</v>
      </c>
      <c r="C6" s="1">
        <v>11</v>
      </c>
      <c r="D6" s="2">
        <v>2200</v>
      </c>
      <c r="E6" s="2">
        <v>1600</v>
      </c>
    </row>
    <row r="7" spans="1:5">
      <c r="A7" s="1">
        <v>4</v>
      </c>
      <c r="B7" s="1" t="s">
        <v>270</v>
      </c>
      <c r="C7" s="1">
        <v>64</v>
      </c>
      <c r="D7" s="2">
        <v>3000</v>
      </c>
      <c r="E7" s="2">
        <v>2800</v>
      </c>
    </row>
    <row r="8" spans="1:5">
      <c r="A8" s="1">
        <v>5</v>
      </c>
      <c r="B8" s="1" t="s">
        <v>271</v>
      </c>
      <c r="C8" s="1">
        <v>75</v>
      </c>
      <c r="D8" s="2">
        <v>2400</v>
      </c>
      <c r="E8" s="2">
        <v>1200</v>
      </c>
    </row>
    <row r="9" spans="1:5">
      <c r="A9" s="1">
        <v>6</v>
      </c>
      <c r="B9" s="1" t="s">
        <v>272</v>
      </c>
      <c r="C9" s="1">
        <v>39</v>
      </c>
      <c r="D9" s="2">
        <v>4500</v>
      </c>
      <c r="E9" s="2">
        <v>4000</v>
      </c>
    </row>
    <row r="10" spans="1:5">
      <c r="A10" s="1">
        <v>7</v>
      </c>
      <c r="B10" s="1" t="s">
        <v>273</v>
      </c>
      <c r="C10" s="1">
        <v>35</v>
      </c>
      <c r="D10" s="2">
        <v>3500</v>
      </c>
      <c r="E10" s="2">
        <v>5000</v>
      </c>
    </row>
    <row r="11" spans="1:5">
      <c r="A11" s="1">
        <v>8</v>
      </c>
      <c r="B11" s="1" t="s">
        <v>274</v>
      </c>
      <c r="C11" s="1">
        <v>28</v>
      </c>
      <c r="D11" s="2">
        <v>4000</v>
      </c>
      <c r="E11" s="2">
        <v>4800</v>
      </c>
    </row>
    <row r="12" spans="1:5">
      <c r="A12" s="1">
        <v>9</v>
      </c>
      <c r="B12" s="1" t="s">
        <v>275</v>
      </c>
      <c r="C12" s="1">
        <v>26</v>
      </c>
      <c r="D12" s="2">
        <v>3000</v>
      </c>
      <c r="E12" s="2">
        <v>3200</v>
      </c>
    </row>
    <row r="13" spans="1:5">
      <c r="A13" s="1">
        <v>10</v>
      </c>
      <c r="B13" s="1" t="s">
        <v>276</v>
      </c>
      <c r="C13" s="1">
        <v>47</v>
      </c>
      <c r="D13" s="2">
        <v>4500</v>
      </c>
      <c r="E13" s="2">
        <v>6000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'기본작업-3'!Criteria</vt:lpstr>
      <vt:lpstr>'기본작업-3'!Extract</vt:lpstr>
      <vt:lpstr>순이익총액</vt:lpstr>
      <vt:lpstr>연락처</vt:lpstr>
      <vt:lpstr>판매가</vt:lpstr>
      <vt:lpstr>판매량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2014-04-28T08:38:23Z</dcterms:created>
  <dcterms:modified xsi:type="dcterms:W3CDTF">2014-08-20T06:34:57Z</dcterms:modified>
</cp:coreProperties>
</file>