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/>
  <mc:AlternateContent xmlns:mc="http://schemas.openxmlformats.org/markup-compatibility/2006">
    <mc:Choice Requires="x15">
      <x15ac:absPath xmlns:x15ac="http://schemas.microsoft.com/office/spreadsheetml/2010/11/ac" url="C:\Users\HYOJIN\Desktop\컴활2급실기연습\"/>
    </mc:Choice>
  </mc:AlternateContent>
  <xr:revisionPtr revIDLastSave="0" documentId="13_ncr:1_{621E8515-B278-4D74-91E1-732CBC5D61A0}" xr6:coauthVersionLast="47" xr6:coauthVersionMax="47" xr10:uidLastSave="{00000000-0000-0000-0000-000000000000}"/>
  <bookViews>
    <workbookView xWindow="-120" yWindow="-120" windowWidth="29040" windowHeight="15840" tabRatio="757" activeTab="4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definedNames>
    <definedName name="_xlnm._FilterDatabase" localSheetId="2" hidden="1">'기본작업-3'!$A$3:$G$17</definedName>
  </definedNames>
  <calcPr calcId="181029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4" l="1"/>
  <c r="K14" i="4"/>
  <c r="K15" i="4"/>
  <c r="K16" i="4"/>
  <c r="K17" i="4"/>
  <c r="K18" i="4"/>
  <c r="K19" i="4"/>
  <c r="K20" i="4"/>
  <c r="K21" i="4"/>
  <c r="K13" i="4"/>
  <c r="E21" i="4"/>
  <c r="H4" i="4"/>
  <c r="H5" i="4"/>
  <c r="H6" i="4"/>
  <c r="H7" i="4"/>
  <c r="H8" i="4"/>
  <c r="H9" i="4"/>
  <c r="H3" i="4"/>
  <c r="D4" i="4"/>
  <c r="D5" i="4"/>
  <c r="D6" i="4"/>
  <c r="D7" i="4"/>
  <c r="D8" i="4"/>
  <c r="D3" i="4"/>
  <c r="E5" i="7"/>
  <c r="E6" i="7"/>
  <c r="E7" i="7"/>
  <c r="E8" i="7"/>
  <c r="E9" i="7"/>
  <c r="E10" i="7"/>
  <c r="E4" i="7"/>
  <c r="E11" i="8"/>
  <c r="E10" i="8"/>
  <c r="E9" i="8"/>
  <c r="E8" i="8"/>
  <c r="E7" i="8"/>
  <c r="E6" i="8"/>
  <c r="E5" i="8"/>
  <c r="E4" i="8"/>
  <c r="D10" i="7"/>
  <c r="C10" i="7"/>
  <c r="B10" i="7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4" i="5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HYOJIN</author>
  </authors>
  <commentList>
    <comment ref="E11" authorId="0" shapeId="0" xr:uid="{3ECFD5CF-96A9-4D60-A944-AA460E0117E9}">
      <text>
        <r>
          <rPr>
            <b/>
            <sz val="9"/>
            <color indexed="81"/>
            <rFont val="돋움"/>
            <family val="3"/>
            <charset val="129"/>
          </rPr>
          <t>최고실적</t>
        </r>
      </text>
    </comment>
  </commentList>
</comments>
</file>

<file path=xl/sharedStrings.xml><?xml version="1.0" encoding="utf-8"?>
<sst xmlns="http://schemas.openxmlformats.org/spreadsheetml/2006/main" count="403" uniqueCount="318">
  <si>
    <t>패션 신발 온라인 판매 현황</t>
    <phoneticPr fontId="1" type="noConversion"/>
  </si>
  <si>
    <t>거래처 현황</t>
    <phoneticPr fontId="4" type="noConversion"/>
  </si>
  <si>
    <t>거래처구분</t>
  </si>
  <si>
    <t>주민등록번호</t>
  </si>
  <si>
    <t>대표자이름</t>
  </si>
  <si>
    <t>분류</t>
    <phoneticPr fontId="4" type="noConversion"/>
  </si>
  <si>
    <t>거래실적</t>
    <phoneticPr fontId="4" type="noConversion"/>
  </si>
  <si>
    <t>거래은행</t>
  </si>
  <si>
    <t>계좌번호</t>
  </si>
  <si>
    <t>매입</t>
    <phoneticPr fontId="4" type="noConversion"/>
  </si>
  <si>
    <t>박민수</t>
  </si>
  <si>
    <t>공업사</t>
  </si>
  <si>
    <t>국민</t>
  </si>
  <si>
    <t>100503-0200975</t>
  </si>
  <si>
    <t>매출</t>
    <phoneticPr fontId="4" type="noConversion"/>
  </si>
  <si>
    <t>김복용</t>
  </si>
  <si>
    <t>일반고객</t>
  </si>
  <si>
    <t>농협</t>
  </si>
  <si>
    <t>082-58-01779</t>
  </si>
  <si>
    <t>박태석</t>
  </si>
  <si>
    <t>서울</t>
  </si>
  <si>
    <t>250-21-0009-589</t>
  </si>
  <si>
    <t>임병호</t>
  </si>
  <si>
    <t>10179-0051897</t>
  </si>
  <si>
    <t>정민영</t>
  </si>
  <si>
    <t>일반거래</t>
  </si>
  <si>
    <t>835-21-0316-209</t>
  </si>
  <si>
    <t>매입</t>
    <phoneticPr fontId="4" type="noConversion"/>
  </si>
  <si>
    <t>김광수</t>
  </si>
  <si>
    <t>카센타</t>
  </si>
  <si>
    <t>조흥</t>
  </si>
  <si>
    <t>013813-0052142</t>
  </si>
  <si>
    <t>엄용택</t>
  </si>
  <si>
    <t>부품대리점</t>
  </si>
  <si>
    <t>우리</t>
  </si>
  <si>
    <t>345-3546-9987</t>
  </si>
  <si>
    <t>김영남</t>
  </si>
  <si>
    <t>453-4456-2345</t>
  </si>
  <si>
    <t>급여대장</t>
    <phoneticPr fontId="4" type="noConversion"/>
  </si>
  <si>
    <t>직급</t>
    <phoneticPr fontId="4" type="noConversion"/>
  </si>
  <si>
    <t>지점명</t>
    <phoneticPr fontId="4" type="noConversion"/>
  </si>
  <si>
    <t>이름</t>
    <phoneticPr fontId="4" type="noConversion"/>
  </si>
  <si>
    <t>기본급</t>
    <phoneticPr fontId="4" type="noConversion"/>
  </si>
  <si>
    <t>상여금</t>
    <phoneticPr fontId="4" type="noConversion"/>
  </si>
  <si>
    <t>인센티브</t>
    <phoneticPr fontId="4" type="noConversion"/>
  </si>
  <si>
    <t>총지급액</t>
    <phoneticPr fontId="4" type="noConversion"/>
  </si>
  <si>
    <t>부장</t>
    <phoneticPr fontId="4" type="noConversion"/>
  </si>
  <si>
    <t>광화문</t>
    <phoneticPr fontId="4" type="noConversion"/>
  </si>
  <si>
    <t>최재석</t>
    <phoneticPr fontId="4" type="noConversion"/>
  </si>
  <si>
    <t>과장</t>
    <phoneticPr fontId="4" type="noConversion"/>
  </si>
  <si>
    <t>을지로</t>
    <phoneticPr fontId="4" type="noConversion"/>
  </si>
  <si>
    <t>김현태</t>
    <phoneticPr fontId="4" type="noConversion"/>
  </si>
  <si>
    <t>박상준</t>
    <phoneticPr fontId="4" type="noConversion"/>
  </si>
  <si>
    <t>대리</t>
    <phoneticPr fontId="4" type="noConversion"/>
  </si>
  <si>
    <t>이준성</t>
    <phoneticPr fontId="4" type="noConversion"/>
  </si>
  <si>
    <t>대리</t>
    <phoneticPr fontId="4" type="noConversion"/>
  </si>
  <si>
    <t>서대문</t>
  </si>
  <si>
    <t>이원섭</t>
    <phoneticPr fontId="4" type="noConversion"/>
  </si>
  <si>
    <t>김세환</t>
    <phoneticPr fontId="4" type="noConversion"/>
  </si>
  <si>
    <t>과장</t>
    <phoneticPr fontId="4" type="noConversion"/>
  </si>
  <si>
    <t>김형섭</t>
    <phoneticPr fontId="4" type="noConversion"/>
  </si>
  <si>
    <t>유제관</t>
    <phoneticPr fontId="4" type="noConversion"/>
  </si>
  <si>
    <t>유응구</t>
    <phoneticPr fontId="4" type="noConversion"/>
  </si>
  <si>
    <t>부장</t>
    <phoneticPr fontId="4" type="noConversion"/>
  </si>
  <si>
    <t>한성일</t>
    <phoneticPr fontId="4" type="noConversion"/>
  </si>
  <si>
    <t>최준기</t>
    <phoneticPr fontId="4" type="noConversion"/>
  </si>
  <si>
    <t>박병훈</t>
    <phoneticPr fontId="4" type="noConversion"/>
  </si>
  <si>
    <t>송창호</t>
    <phoneticPr fontId="4" type="noConversion"/>
  </si>
  <si>
    <t>송준호</t>
    <phoneticPr fontId="4" type="noConversion"/>
  </si>
  <si>
    <t>[표1]</t>
    <phoneticPr fontId="4" type="noConversion"/>
  </si>
  <si>
    <t>사원현황</t>
    <phoneticPr fontId="4" type="noConversion"/>
  </si>
  <si>
    <t xml:space="preserve">[표2] </t>
    <phoneticPr fontId="4" type="noConversion"/>
  </si>
  <si>
    <t>가전제품 판매현황</t>
    <phoneticPr fontId="4" type="noConversion"/>
  </si>
  <si>
    <t>&lt;판매가격표&gt;</t>
    <phoneticPr fontId="4" type="noConversion"/>
  </si>
  <si>
    <t>사원명</t>
    <phoneticPr fontId="4" type="noConversion"/>
  </si>
  <si>
    <t>컴퓨터일반</t>
    <phoneticPr fontId="4" type="noConversion"/>
  </si>
  <si>
    <t>워드</t>
    <phoneticPr fontId="4" type="noConversion"/>
  </si>
  <si>
    <t>합격여부</t>
    <phoneticPr fontId="4" type="noConversion"/>
  </si>
  <si>
    <t>제품코드</t>
    <phoneticPr fontId="1" type="noConversion"/>
  </si>
  <si>
    <t>판매수량</t>
    <phoneticPr fontId="4" type="noConversion"/>
  </si>
  <si>
    <t>판매금액</t>
    <phoneticPr fontId="4" type="noConversion"/>
  </si>
  <si>
    <t>제품명</t>
    <phoneticPr fontId="4" type="noConversion"/>
  </si>
  <si>
    <t>판매가</t>
    <phoneticPr fontId="4" type="noConversion"/>
  </si>
  <si>
    <t>이지연</t>
    <phoneticPr fontId="4" type="noConversion"/>
  </si>
  <si>
    <t>EE-105</t>
    <phoneticPr fontId="1" type="noConversion"/>
  </si>
  <si>
    <t>AA</t>
    <phoneticPr fontId="4" type="noConversion"/>
  </si>
  <si>
    <t>한가람</t>
    <phoneticPr fontId="4" type="noConversion"/>
  </si>
  <si>
    <t>BB-203</t>
    <phoneticPr fontId="1" type="noConversion"/>
  </si>
  <si>
    <t>BB</t>
    <phoneticPr fontId="4" type="noConversion"/>
  </si>
  <si>
    <t>오두영</t>
    <phoneticPr fontId="4" type="noConversion"/>
  </si>
  <si>
    <t>FF-205</t>
    <phoneticPr fontId="1" type="noConversion"/>
  </si>
  <si>
    <t>CC</t>
    <phoneticPr fontId="4" type="noConversion"/>
  </si>
  <si>
    <t>안치연</t>
    <phoneticPr fontId="4" type="noConversion"/>
  </si>
  <si>
    <t>CC-308</t>
    <phoneticPr fontId="1" type="noConversion"/>
  </si>
  <si>
    <t>DD</t>
    <phoneticPr fontId="4" type="noConversion"/>
  </si>
  <si>
    <t>명기영</t>
    <phoneticPr fontId="4" type="noConversion"/>
  </si>
  <si>
    <t>DD-402</t>
    <phoneticPr fontId="1" type="noConversion"/>
  </si>
  <si>
    <t>EE</t>
    <phoneticPr fontId="4" type="noConversion"/>
  </si>
  <si>
    <t>나미인</t>
    <phoneticPr fontId="4" type="noConversion"/>
  </si>
  <si>
    <t>AA-670</t>
    <phoneticPr fontId="1" type="noConversion"/>
  </si>
  <si>
    <t>FF</t>
    <phoneticPr fontId="4" type="noConversion"/>
  </si>
  <si>
    <t>GG-720</t>
    <phoneticPr fontId="1" type="noConversion"/>
  </si>
  <si>
    <t>GG</t>
    <phoneticPr fontId="4" type="noConversion"/>
  </si>
  <si>
    <t xml:space="preserve">[표3] </t>
    <phoneticPr fontId="4" type="noConversion"/>
  </si>
  <si>
    <t>모의고사 성적표</t>
    <phoneticPr fontId="4" type="noConversion"/>
  </si>
  <si>
    <t>[표4]</t>
    <phoneticPr fontId="4" type="noConversion"/>
  </si>
  <si>
    <t>사원 감봉 현황</t>
    <phoneticPr fontId="4" type="noConversion"/>
  </si>
  <si>
    <t>계열</t>
    <phoneticPr fontId="4" type="noConversion"/>
  </si>
  <si>
    <t>학번</t>
    <phoneticPr fontId="4" type="noConversion"/>
  </si>
  <si>
    <t>국어</t>
    <phoneticPr fontId="4" type="noConversion"/>
  </si>
  <si>
    <t>수학</t>
    <phoneticPr fontId="4" type="noConversion"/>
  </si>
  <si>
    <t>영어</t>
    <phoneticPr fontId="4" type="noConversion"/>
  </si>
  <si>
    <t>사번</t>
    <phoneticPr fontId="4" type="noConversion"/>
  </si>
  <si>
    <t>이름</t>
    <phoneticPr fontId="4" type="noConversion"/>
  </si>
  <si>
    <t>실수령액</t>
    <phoneticPr fontId="4" type="noConversion"/>
  </si>
  <si>
    <t>비고</t>
    <phoneticPr fontId="4" type="noConversion"/>
  </si>
  <si>
    <t>인문</t>
    <phoneticPr fontId="4" type="noConversion"/>
  </si>
  <si>
    <t>M0301</t>
    <phoneticPr fontId="4" type="noConversion"/>
  </si>
  <si>
    <t>T-101</t>
    <phoneticPr fontId="4" type="noConversion"/>
  </si>
  <si>
    <t>김가네</t>
    <phoneticPr fontId="4" type="noConversion"/>
  </si>
  <si>
    <t>자연</t>
    <phoneticPr fontId="4" type="noConversion"/>
  </si>
  <si>
    <t>M0302</t>
  </si>
  <si>
    <t>Q-201</t>
    <phoneticPr fontId="4" type="noConversion"/>
  </si>
  <si>
    <t>남이사</t>
    <phoneticPr fontId="4" type="noConversion"/>
  </si>
  <si>
    <t>예체능</t>
    <phoneticPr fontId="4" type="noConversion"/>
  </si>
  <si>
    <t>M0303</t>
  </si>
  <si>
    <t>G-002</t>
    <phoneticPr fontId="4" type="noConversion"/>
  </si>
  <si>
    <t>이영감</t>
    <phoneticPr fontId="4" type="noConversion"/>
  </si>
  <si>
    <t>M0304</t>
  </si>
  <si>
    <t>Y-301</t>
    <phoneticPr fontId="4" type="noConversion"/>
  </si>
  <si>
    <t>최참봉</t>
    <phoneticPr fontId="4" type="noConversion"/>
  </si>
  <si>
    <t>인문</t>
    <phoneticPr fontId="4" type="noConversion"/>
  </si>
  <si>
    <t>M0305</t>
  </si>
  <si>
    <t>I-402</t>
    <phoneticPr fontId="4" type="noConversion"/>
  </si>
  <si>
    <t>박달재</t>
    <phoneticPr fontId="4" type="noConversion"/>
  </si>
  <si>
    <t>M0306</t>
  </si>
  <si>
    <t>H-102</t>
    <phoneticPr fontId="4" type="noConversion"/>
  </si>
  <si>
    <t>서섭이</t>
    <phoneticPr fontId="4" type="noConversion"/>
  </si>
  <si>
    <t>예체능</t>
    <phoneticPr fontId="4" type="noConversion"/>
  </si>
  <si>
    <t>M0307</t>
  </si>
  <si>
    <t>U-303</t>
    <phoneticPr fontId="4" type="noConversion"/>
  </si>
  <si>
    <t>장사진</t>
    <phoneticPr fontId="4" type="noConversion"/>
  </si>
  <si>
    <t>M0308</t>
  </si>
  <si>
    <t>R-212</t>
    <phoneticPr fontId="4" type="noConversion"/>
  </si>
  <si>
    <t>조양희</t>
    <phoneticPr fontId="4" type="noConversion"/>
  </si>
  <si>
    <t>인문과 자연계열의 영어 점수의 평균</t>
    <phoneticPr fontId="4" type="noConversion"/>
  </si>
  <si>
    <t>P-506</t>
    <phoneticPr fontId="4" type="noConversion"/>
  </si>
  <si>
    <t>김민정</t>
    <phoneticPr fontId="4" type="noConversion"/>
  </si>
  <si>
    <t>[표5]</t>
    <phoneticPr fontId="4" type="noConversion"/>
  </si>
  <si>
    <t>영업실적현황</t>
    <phoneticPr fontId="4" type="noConversion"/>
  </si>
  <si>
    <t>사원명</t>
    <phoneticPr fontId="4" type="noConversion"/>
  </si>
  <si>
    <t>소속지점</t>
    <phoneticPr fontId="4" type="noConversion"/>
  </si>
  <si>
    <t>판매량</t>
    <phoneticPr fontId="4" type="noConversion"/>
  </si>
  <si>
    <t>판매금액</t>
    <phoneticPr fontId="4" type="noConversion"/>
  </si>
  <si>
    <t>정기영</t>
    <phoneticPr fontId="4" type="noConversion"/>
  </si>
  <si>
    <t>북부</t>
    <phoneticPr fontId="4" type="noConversion"/>
  </si>
  <si>
    <t>장금이</t>
    <phoneticPr fontId="4" type="noConversion"/>
  </si>
  <si>
    <t>남부</t>
    <phoneticPr fontId="4" type="noConversion"/>
  </si>
  <si>
    <t>박태훈</t>
    <phoneticPr fontId="4" type="noConversion"/>
  </si>
  <si>
    <t>태구영</t>
    <phoneticPr fontId="4" type="noConversion"/>
  </si>
  <si>
    <t>남부</t>
    <phoneticPr fontId="4" type="noConversion"/>
  </si>
  <si>
    <t>우지원</t>
    <phoneticPr fontId="4" type="noConversion"/>
  </si>
  <si>
    <t>여혜경</t>
    <phoneticPr fontId="4" type="noConversion"/>
  </si>
  <si>
    <t>유미나</t>
    <phoneticPr fontId="4" type="noConversion"/>
  </si>
  <si>
    <t>북부 판매량 20 이상인 판매금액 합계</t>
    <phoneticPr fontId="4" type="noConversion"/>
  </si>
  <si>
    <t>사원 승진 심사표</t>
    <phoneticPr fontId="4" type="noConversion"/>
  </si>
  <si>
    <t>부서명</t>
    <phoneticPr fontId="4" type="noConversion"/>
  </si>
  <si>
    <t>직위</t>
    <phoneticPr fontId="4" type="noConversion"/>
  </si>
  <si>
    <t>성명</t>
    <phoneticPr fontId="4" type="noConversion"/>
  </si>
  <si>
    <t>고과 점수</t>
    <phoneticPr fontId="4" type="noConversion"/>
  </si>
  <si>
    <t>외국어 점수</t>
    <phoneticPr fontId="4" type="noConversion"/>
  </si>
  <si>
    <t>자격증 점수</t>
    <phoneticPr fontId="4" type="noConversion"/>
  </si>
  <si>
    <t>총  점</t>
    <phoneticPr fontId="4" type="noConversion"/>
  </si>
  <si>
    <t>관리부</t>
    <phoneticPr fontId="4" type="noConversion"/>
  </si>
  <si>
    <t>사원</t>
    <phoneticPr fontId="4" type="noConversion"/>
  </si>
  <si>
    <t>김명훈</t>
    <phoneticPr fontId="4" type="noConversion"/>
  </si>
  <si>
    <t>팀장</t>
    <phoneticPr fontId="4" type="noConversion"/>
  </si>
  <si>
    <t>유명실</t>
    <phoneticPr fontId="4" type="noConversion"/>
  </si>
  <si>
    <t>이영자</t>
    <phoneticPr fontId="4" type="noConversion"/>
  </si>
  <si>
    <t>관리부</t>
    <phoneticPr fontId="1" type="noConversion"/>
  </si>
  <si>
    <t>대리</t>
    <phoneticPr fontId="1" type="noConversion"/>
  </si>
  <si>
    <t>강나경</t>
    <phoneticPr fontId="1" type="noConversion"/>
  </si>
  <si>
    <t>영업부</t>
    <phoneticPr fontId="4" type="noConversion"/>
  </si>
  <si>
    <t>대리</t>
    <phoneticPr fontId="1" type="noConversion"/>
  </si>
  <si>
    <t>이도원</t>
    <phoneticPr fontId="1" type="noConversion"/>
  </si>
  <si>
    <t>영업부</t>
    <phoneticPr fontId="4" type="noConversion"/>
  </si>
  <si>
    <t>부장</t>
    <phoneticPr fontId="1" type="noConversion"/>
  </si>
  <si>
    <t>이주아</t>
    <phoneticPr fontId="1" type="noConversion"/>
  </si>
  <si>
    <t>팀장</t>
    <phoneticPr fontId="4" type="noConversion"/>
  </si>
  <si>
    <t>김소현</t>
    <phoneticPr fontId="4" type="noConversion"/>
  </si>
  <si>
    <t>영업부</t>
    <phoneticPr fontId="4" type="noConversion"/>
  </si>
  <si>
    <t>신선해</t>
    <phoneticPr fontId="4" type="noConversion"/>
  </si>
  <si>
    <t>사원</t>
    <phoneticPr fontId="4" type="noConversion"/>
  </si>
  <si>
    <t>현영민</t>
    <phoneticPr fontId="4" type="noConversion"/>
  </si>
  <si>
    <t>총무부</t>
    <phoneticPr fontId="4" type="noConversion"/>
  </si>
  <si>
    <t>한경용</t>
    <phoneticPr fontId="1" type="noConversion"/>
  </si>
  <si>
    <t>김덕훈</t>
    <phoneticPr fontId="4" type="noConversion"/>
  </si>
  <si>
    <t>총무부</t>
    <phoneticPr fontId="4" type="noConversion"/>
  </si>
  <si>
    <t>김도우</t>
    <phoneticPr fontId="4" type="noConversion"/>
  </si>
  <si>
    <t>부장</t>
    <phoneticPr fontId="4" type="noConversion"/>
  </si>
  <si>
    <t>윤은기</t>
    <phoneticPr fontId="4" type="noConversion"/>
  </si>
  <si>
    <t>이중삭</t>
    <phoneticPr fontId="4" type="noConversion"/>
  </si>
  <si>
    <t>[표1] 서울</t>
    <phoneticPr fontId="12" type="noConversion"/>
  </si>
  <si>
    <t>분류</t>
    <phoneticPr fontId="4" type="noConversion"/>
  </si>
  <si>
    <t>1분기</t>
    <phoneticPr fontId="12" type="noConversion"/>
  </si>
  <si>
    <t>2분기</t>
    <phoneticPr fontId="12" type="noConversion"/>
  </si>
  <si>
    <t>3분기</t>
    <phoneticPr fontId="12" type="noConversion"/>
  </si>
  <si>
    <t>4분기</t>
    <phoneticPr fontId="12" type="noConversion"/>
  </si>
  <si>
    <t>집계표</t>
    <phoneticPr fontId="12" type="noConversion"/>
  </si>
  <si>
    <t>의류</t>
    <phoneticPr fontId="12" type="noConversion"/>
  </si>
  <si>
    <t>1분기</t>
    <phoneticPr fontId="12" type="noConversion"/>
  </si>
  <si>
    <t>2분기</t>
    <phoneticPr fontId="12" type="noConversion"/>
  </si>
  <si>
    <t>4분기</t>
    <phoneticPr fontId="12" type="noConversion"/>
  </si>
  <si>
    <t>가전</t>
    <phoneticPr fontId="12" type="noConversion"/>
  </si>
  <si>
    <t>의류</t>
  </si>
  <si>
    <t>잡화</t>
    <phoneticPr fontId="12" type="noConversion"/>
  </si>
  <si>
    <t>잡화</t>
  </si>
  <si>
    <t>식품</t>
    <phoneticPr fontId="12" type="noConversion"/>
  </si>
  <si>
    <t>가전</t>
  </si>
  <si>
    <t>식품</t>
  </si>
  <si>
    <t>[표2] 부산</t>
    <phoneticPr fontId="12" type="noConversion"/>
  </si>
  <si>
    <t>1분기</t>
    <phoneticPr fontId="12" type="noConversion"/>
  </si>
  <si>
    <t>3분기</t>
    <phoneticPr fontId="12" type="noConversion"/>
  </si>
  <si>
    <t>가전</t>
    <phoneticPr fontId="12" type="noConversion"/>
  </si>
  <si>
    <t>[표3] 인천</t>
    <phoneticPr fontId="12" type="noConversion"/>
  </si>
  <si>
    <t>4분기</t>
    <phoneticPr fontId="12" type="noConversion"/>
  </si>
  <si>
    <t>의류</t>
    <phoneticPr fontId="12" type="noConversion"/>
  </si>
  <si>
    <t>식품</t>
    <phoneticPr fontId="12" type="noConversion"/>
  </si>
  <si>
    <t>잡화</t>
    <phoneticPr fontId="12" type="noConversion"/>
  </si>
  <si>
    <t>영업소별 경비사용내역</t>
    <phoneticPr fontId="4" type="noConversion"/>
  </si>
  <si>
    <t>단위:천원</t>
    <phoneticPr fontId="4" type="noConversion"/>
  </si>
  <si>
    <t>영업소명</t>
    <phoneticPr fontId="4" type="noConversion"/>
  </si>
  <si>
    <t>복리후생비</t>
    <phoneticPr fontId="4" type="noConversion"/>
  </si>
  <si>
    <t>활동비</t>
    <phoneticPr fontId="4" type="noConversion"/>
  </si>
  <si>
    <t>잡비</t>
    <phoneticPr fontId="4" type="noConversion"/>
  </si>
  <si>
    <t>합계</t>
    <phoneticPr fontId="4" type="noConversion"/>
  </si>
  <si>
    <t>마포</t>
    <phoneticPr fontId="4" type="noConversion"/>
  </si>
  <si>
    <t>강서</t>
    <phoneticPr fontId="4" type="noConversion"/>
  </si>
  <si>
    <t>강동</t>
    <phoneticPr fontId="4" type="noConversion"/>
  </si>
  <si>
    <t>중구</t>
    <phoneticPr fontId="4" type="noConversion"/>
  </si>
  <si>
    <t>강남</t>
    <phoneticPr fontId="4" type="noConversion"/>
  </si>
  <si>
    <t>신촌</t>
    <phoneticPr fontId="4" type="noConversion"/>
  </si>
  <si>
    <r>
      <t>신입사원 면접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결과표</t>
    </r>
    <phoneticPr fontId="4" type="noConversion"/>
  </si>
  <si>
    <t>성명</t>
    <phoneticPr fontId="4" type="noConversion"/>
  </si>
  <si>
    <t>지역</t>
    <phoneticPr fontId="4" type="noConversion"/>
  </si>
  <si>
    <t>면접</t>
    <phoneticPr fontId="4" type="noConversion"/>
  </si>
  <si>
    <t>실기</t>
    <phoneticPr fontId="4" type="noConversion"/>
  </si>
  <si>
    <t>총계</t>
    <phoneticPr fontId="4" type="noConversion"/>
  </si>
  <si>
    <t>강미영</t>
    <phoneticPr fontId="4" type="noConversion"/>
  </si>
  <si>
    <t>서울</t>
    <phoneticPr fontId="4" type="noConversion"/>
  </si>
  <si>
    <t>주시민</t>
    <phoneticPr fontId="4" type="noConversion"/>
  </si>
  <si>
    <t>경기</t>
    <phoneticPr fontId="4" type="noConversion"/>
  </si>
  <si>
    <t>이수영</t>
    <phoneticPr fontId="4" type="noConversion"/>
  </si>
  <si>
    <t>인천</t>
    <phoneticPr fontId="4" type="noConversion"/>
  </si>
  <si>
    <t>김선희</t>
    <phoneticPr fontId="4" type="noConversion"/>
  </si>
  <si>
    <t>서울</t>
    <phoneticPr fontId="4" type="noConversion"/>
  </si>
  <si>
    <t>박민규</t>
    <phoneticPr fontId="4" type="noConversion"/>
  </si>
  <si>
    <t>강원</t>
    <phoneticPr fontId="4" type="noConversion"/>
  </si>
  <si>
    <t>최재욱</t>
    <phoneticPr fontId="4" type="noConversion"/>
  </si>
  <si>
    <t>충북</t>
    <phoneticPr fontId="4" type="noConversion"/>
  </si>
  <si>
    <t>마동민</t>
    <phoneticPr fontId="4" type="noConversion"/>
  </si>
  <si>
    <t>전북</t>
    <phoneticPr fontId="4" type="noConversion"/>
  </si>
  <si>
    <t>이철규</t>
    <phoneticPr fontId="4" type="noConversion"/>
  </si>
  <si>
    <t>판매코드</t>
    <phoneticPr fontId="1" type="noConversion"/>
  </si>
  <si>
    <t>제품명</t>
    <phoneticPr fontId="1" type="noConversion"/>
  </si>
  <si>
    <t>분류</t>
    <phoneticPr fontId="1" type="noConversion"/>
  </si>
  <si>
    <t>등록일</t>
    <phoneticPr fontId="1" type="noConversion"/>
  </si>
  <si>
    <t>판매금액</t>
    <phoneticPr fontId="1" type="noConversion"/>
  </si>
  <si>
    <t>판매수량</t>
    <phoneticPr fontId="1" type="noConversion"/>
  </si>
  <si>
    <t>비고</t>
    <phoneticPr fontId="1" type="noConversion"/>
  </si>
  <si>
    <t>SN101</t>
    <phoneticPr fontId="1" type="noConversion"/>
  </si>
  <si>
    <t>WK950</t>
    <phoneticPr fontId="1" type="noConversion"/>
  </si>
  <si>
    <t>PP590</t>
    <phoneticPr fontId="1" type="noConversion"/>
  </si>
  <si>
    <t>SN204</t>
    <phoneticPr fontId="1" type="noConversion"/>
  </si>
  <si>
    <t>SN302</t>
    <phoneticPr fontId="1" type="noConversion"/>
  </si>
  <si>
    <t>SN405</t>
    <phoneticPr fontId="1" type="noConversion"/>
  </si>
  <si>
    <t>PP450</t>
    <phoneticPr fontId="1" type="noConversion"/>
  </si>
  <si>
    <t>WK444</t>
    <phoneticPr fontId="1" type="noConversion"/>
  </si>
  <si>
    <t>PP360</t>
    <phoneticPr fontId="1" type="noConversion"/>
  </si>
  <si>
    <t>메탈릭골드</t>
    <phoneticPr fontId="1" type="noConversion"/>
  </si>
  <si>
    <t>베이퍼 맥스 AIR</t>
    <phoneticPr fontId="1" type="noConversion"/>
  </si>
  <si>
    <t>코도반 더비슈즈</t>
    <phoneticPr fontId="1" type="noConversion"/>
  </si>
  <si>
    <t>바스켓 하트 화이트</t>
    <phoneticPr fontId="1" type="noConversion"/>
  </si>
  <si>
    <t>슈퍼스타 파운데이션</t>
    <phoneticPr fontId="1" type="noConversion"/>
  </si>
  <si>
    <t>에어맥스</t>
    <phoneticPr fontId="1" type="noConversion"/>
  </si>
  <si>
    <t>애나멜 리본펌프스</t>
    <phoneticPr fontId="1" type="noConversion"/>
  </si>
  <si>
    <t>튜블러 쉐도우 니트</t>
    <phoneticPr fontId="1" type="noConversion"/>
  </si>
  <si>
    <t>소가죽 글리터굽 청키힐</t>
    <phoneticPr fontId="1" type="noConversion"/>
  </si>
  <si>
    <t>스니커즈</t>
    <phoneticPr fontId="1" type="noConversion"/>
  </si>
  <si>
    <t>운동화</t>
    <phoneticPr fontId="1" type="noConversion"/>
  </si>
  <si>
    <t>정장구두</t>
    <phoneticPr fontId="1" type="noConversion"/>
  </si>
  <si>
    <t>05월 05일</t>
    <phoneticPr fontId="1" type="noConversion"/>
  </si>
  <si>
    <t>06월 04일</t>
    <phoneticPr fontId="1" type="noConversion"/>
  </si>
  <si>
    <t>03월 02일</t>
    <phoneticPr fontId="1" type="noConversion"/>
  </si>
  <si>
    <t>10월 31일</t>
    <phoneticPr fontId="1" type="noConversion"/>
  </si>
  <si>
    <t>12월 24일</t>
    <phoneticPr fontId="1" type="noConversion"/>
  </si>
  <si>
    <t>02월 25일</t>
    <phoneticPr fontId="1" type="noConversion"/>
  </si>
  <si>
    <t>12월 01일</t>
    <phoneticPr fontId="1" type="noConversion"/>
  </si>
  <si>
    <t>07월 07일</t>
    <phoneticPr fontId="1" type="noConversion"/>
  </si>
  <si>
    <t>08월 01일</t>
    <phoneticPr fontId="1" type="noConversion"/>
  </si>
  <si>
    <t>남녀공용</t>
    <phoneticPr fontId="1" type="noConversion"/>
  </si>
  <si>
    <t>남성용</t>
    <phoneticPr fontId="1" type="noConversion"/>
  </si>
  <si>
    <t>여성용</t>
    <phoneticPr fontId="1" type="noConversion"/>
  </si>
  <si>
    <t>分類</t>
    <phoneticPr fontId="4" type="noConversion"/>
  </si>
  <si>
    <t>성명</t>
  </si>
  <si>
    <t>(모두)</t>
  </si>
  <si>
    <t>행 레이블</t>
  </si>
  <si>
    <t>대리</t>
  </si>
  <si>
    <t>부장</t>
  </si>
  <si>
    <t>사원</t>
  </si>
  <si>
    <t>팀장</t>
  </si>
  <si>
    <t>총합계</t>
  </si>
  <si>
    <t>열 레이블</t>
  </si>
  <si>
    <t>관리부</t>
  </si>
  <si>
    <t>영업부</t>
  </si>
  <si>
    <t>총무부</t>
  </si>
  <si>
    <t>평균 : 총  점</t>
  </si>
  <si>
    <t>최대값 : 외국어 점수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</si>
</sst>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#####\-#######"/>
    <numFmt numFmtId="177" formatCode="_(* #,##0_);_(* \(#,##0\);_(* &quot;-&quot;??_);_(@_)"/>
    <numFmt numFmtId="178" formatCode="_(&quot;$&quot;* #,##0_);_(&quot;$&quot;* \(#,##0\);_(&quot;$&quot;* &quot;-&quot;??_);_(@_)"/>
    <numFmt numFmtId="179" formatCode="#,##0&quot;만&quot;&quot;원&quot;"/>
    <numFmt numFmtId="180" formatCode="&quot;₩&quot;#,##0_);[Red]\(&quot;₩&quot;#,##0\)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indexed="8"/>
      <name val="굴림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굴림"/>
      <family val="3"/>
      <charset val="129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7"/>
      <name val="HY헤드라인M"/>
      <family val="1"/>
      <charset val="129"/>
    </font>
    <font>
      <b/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0" fontId="5" fillId="0" borderId="0"/>
  </cellStyleXfs>
  <cellXfs count="97">
    <xf numFmtId="0" fontId="0" fillId="0" borderId="0" xfId="0">
      <alignment vertical="center"/>
    </xf>
    <xf numFmtId="0" fontId="3" fillId="0" borderId="0" xfId="0" applyNumberFormat="1" applyFont="1" applyFill="1" applyBorder="1" applyAlignment="1"/>
    <xf numFmtId="0" fontId="3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41" fontId="0" fillId="0" borderId="0" xfId="2" applyFont="1">
      <alignment vertical="center"/>
    </xf>
    <xf numFmtId="41" fontId="3" fillId="0" borderId="0" xfId="2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/>
    </xf>
    <xf numFmtId="14" fontId="7" fillId="0" borderId="0" xfId="2" applyNumberFormat="1" applyFont="1" applyBorder="1" applyAlignment="1">
      <alignment horizontal="center" vertical="center"/>
    </xf>
    <xf numFmtId="41" fontId="7" fillId="0" borderId="2" xfId="2" applyFont="1" applyBorder="1" applyAlignment="1">
      <alignment horizontal="center" vertical="center"/>
    </xf>
    <xf numFmtId="41" fontId="7" fillId="0" borderId="0" xfId="2" applyFont="1" applyBorder="1" applyAlignment="1">
      <alignment horizontal="center" vertical="center"/>
    </xf>
    <xf numFmtId="41" fontId="7" fillId="0" borderId="2" xfId="2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8" fillId="0" borderId="2" xfId="0" applyNumberFormat="1" applyFont="1" applyBorder="1" applyAlignment="1">
      <alignment horizontal="center" vertical="center"/>
    </xf>
    <xf numFmtId="41" fontId="8" fillId="0" borderId="2" xfId="2" applyFont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41" fontId="7" fillId="0" borderId="2" xfId="2" applyFont="1" applyBorder="1" applyAlignment="1">
      <alignment horizontal="right" vertical="center"/>
    </xf>
    <xf numFmtId="0" fontId="7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3" fillId="0" borderId="0" xfId="0" applyFont="1">
      <alignment vertic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177" fontId="3" fillId="0" borderId="0" xfId="1" applyNumberFormat="1" applyFont="1" applyBorder="1" applyAlignment="1"/>
    <xf numFmtId="177" fontId="3" fillId="0" borderId="8" xfId="1" applyNumberFormat="1" applyFont="1" applyBorder="1" applyAlignment="1"/>
    <xf numFmtId="0" fontId="3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77" fontId="3" fillId="0" borderId="10" xfId="0" applyNumberFormat="1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center" vertical="center"/>
    </xf>
    <xf numFmtId="177" fontId="3" fillId="0" borderId="0" xfId="0" applyNumberFormat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77" fontId="3" fillId="0" borderId="3" xfId="1" applyNumberFormat="1" applyFont="1" applyBorder="1" applyAlignment="1"/>
    <xf numFmtId="177" fontId="3" fillId="0" borderId="13" xfId="1" applyNumberFormat="1" applyFont="1" applyBorder="1" applyAlignment="1"/>
    <xf numFmtId="0" fontId="11" fillId="0" borderId="0" xfId="0" applyFont="1" applyAlignment="1">
      <alignment horizontal="right"/>
    </xf>
    <xf numFmtId="178" fontId="11" fillId="0" borderId="0" xfId="3" applyNumberFormat="1" applyFont="1" applyAlignment="1"/>
    <xf numFmtId="177" fontId="3" fillId="0" borderId="3" xfId="0" applyNumberFormat="1" applyFont="1" applyBorder="1" applyAlignment="1">
      <alignment horizontal="center" vertical="center"/>
    </xf>
    <xf numFmtId="177" fontId="3" fillId="0" borderId="13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177" fontId="3" fillId="0" borderId="0" xfId="0" applyNumberFormat="1" applyFont="1" applyBorder="1">
      <alignment vertical="center"/>
    </xf>
    <xf numFmtId="177" fontId="3" fillId="0" borderId="14" xfId="1" applyNumberFormat="1" applyFont="1" applyBorder="1" applyAlignment="1"/>
    <xf numFmtId="177" fontId="3" fillId="0" borderId="10" xfId="1" applyNumberFormat="1" applyFont="1" applyBorder="1" applyAlignment="1"/>
    <xf numFmtId="177" fontId="3" fillId="0" borderId="11" xfId="1" applyNumberFormat="1" applyFont="1" applyBorder="1" applyAlignment="1"/>
    <xf numFmtId="177" fontId="3" fillId="0" borderId="15" xfId="1" applyNumberFormat="1" applyFont="1" applyBorder="1" applyAlignment="1"/>
    <xf numFmtId="177" fontId="3" fillId="0" borderId="16" xfId="1" applyNumberFormat="1" applyFont="1" applyBorder="1" applyAlignment="1"/>
    <xf numFmtId="177" fontId="3" fillId="0" borderId="0" xfId="0" applyNumberFormat="1" applyFo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41" fontId="3" fillId="0" borderId="2" xfId="2" applyFont="1" applyBorder="1" applyAlignment="1"/>
    <xf numFmtId="0" fontId="14" fillId="0" borderId="0" xfId="0" applyFont="1" applyAlignment="1"/>
    <xf numFmtId="0" fontId="14" fillId="0" borderId="2" xfId="0" applyFont="1" applyBorder="1" applyAlignment="1">
      <alignment horizontal="center"/>
    </xf>
    <xf numFmtId="41" fontId="14" fillId="0" borderId="2" xfId="2" applyFont="1" applyBorder="1" applyAlignment="1"/>
    <xf numFmtId="17" fontId="14" fillId="0" borderId="2" xfId="0" applyNumberFormat="1" applyFont="1" applyBorder="1" applyAlignment="1">
      <alignment horizontal="center"/>
    </xf>
    <xf numFmtId="0" fontId="3" fillId="0" borderId="2" xfId="0" applyNumberFormat="1" applyFont="1" applyFill="1" applyBorder="1" applyAlignment="1">
      <alignment horizontal="center"/>
    </xf>
    <xf numFmtId="176" fontId="3" fillId="0" borderId="2" xfId="0" quotePrefix="1" applyNumberFormat="1" applyFont="1" applyFill="1" applyBorder="1" applyAlignment="1">
      <alignment horizontal="center"/>
    </xf>
    <xf numFmtId="179" fontId="3" fillId="0" borderId="2" xfId="0" applyNumberFormat="1" applyFont="1" applyFill="1" applyBorder="1" applyAlignment="1">
      <alignment horizontal="center"/>
    </xf>
    <xf numFmtId="176" fontId="3" fillId="0" borderId="2" xfId="0" applyNumberFormat="1" applyFont="1" applyFill="1" applyBorder="1" applyAlignment="1">
      <alignment horizontal="center"/>
    </xf>
    <xf numFmtId="0" fontId="3" fillId="0" borderId="17" xfId="0" applyNumberFormat="1" applyFont="1" applyFill="1" applyBorder="1" applyAlignment="1">
      <alignment horizontal="center"/>
    </xf>
    <xf numFmtId="0" fontId="3" fillId="0" borderId="18" xfId="0" applyNumberFormat="1" applyFont="1" applyFill="1" applyBorder="1" applyAlignment="1">
      <alignment horizontal="center"/>
    </xf>
    <xf numFmtId="0" fontId="3" fillId="0" borderId="19" xfId="0" applyNumberFormat="1" applyFont="1" applyFill="1" applyBorder="1" applyAlignment="1">
      <alignment horizontal="center"/>
    </xf>
    <xf numFmtId="0" fontId="3" fillId="0" borderId="20" xfId="0" applyNumberFormat="1" applyFont="1" applyFill="1" applyBorder="1" applyAlignment="1">
      <alignment horizontal="center"/>
    </xf>
    <xf numFmtId="0" fontId="3" fillId="0" borderId="21" xfId="0" applyNumberFormat="1" applyFont="1" applyFill="1" applyBorder="1" applyAlignment="1">
      <alignment horizontal="center"/>
    </xf>
    <xf numFmtId="0" fontId="6" fillId="0" borderId="20" xfId="4" applyNumberFormat="1" applyFont="1" applyFill="1" applyBorder="1" applyAlignment="1">
      <alignment horizontal="center" wrapText="1"/>
    </xf>
    <xf numFmtId="0" fontId="3" fillId="0" borderId="22" xfId="0" applyNumberFormat="1" applyFont="1" applyFill="1" applyBorder="1" applyAlignment="1">
      <alignment horizontal="center"/>
    </xf>
    <xf numFmtId="176" fontId="3" fillId="0" borderId="23" xfId="0" applyNumberFormat="1" applyFont="1" applyFill="1" applyBorder="1" applyAlignment="1">
      <alignment horizontal="center"/>
    </xf>
    <xf numFmtId="0" fontId="3" fillId="0" borderId="23" xfId="0" applyNumberFormat="1" applyFont="1" applyFill="1" applyBorder="1" applyAlignment="1">
      <alignment horizontal="center"/>
    </xf>
    <xf numFmtId="179" fontId="3" fillId="0" borderId="23" xfId="0" applyNumberFormat="1" applyFont="1" applyFill="1" applyBorder="1" applyAlignment="1">
      <alignment horizontal="center"/>
    </xf>
    <xf numFmtId="0" fontId="3" fillId="0" borderId="24" xfId="0" applyNumberFormat="1" applyFont="1" applyFill="1" applyBorder="1" applyAlignment="1">
      <alignment horizont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left" vertical="center" indent="1"/>
    </xf>
    <xf numFmtId="180" fontId="3" fillId="0" borderId="2" xfId="2" applyNumberFormat="1" applyFont="1" applyBorder="1" applyAlignment="1"/>
    <xf numFmtId="0" fontId="15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2" borderId="4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0" fontId="13" fillId="0" borderId="0" xfId="0" applyFont="1" applyAlignment="1">
      <alignment horizontal="center"/>
    </xf>
  </cellXfs>
  <cellStyles count="5">
    <cellStyle name="쉼표" xfId="1" builtinId="3"/>
    <cellStyle name="쉼표 [0]" xfId="2" builtinId="6"/>
    <cellStyle name="통화" xfId="3" builtinId="4"/>
    <cellStyle name="표준" xfId="0" builtinId="0"/>
    <cellStyle name="표준_Shee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신입사원 면접 결과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면접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차트작업!$A$4:$A$11</c:f>
              <c:strCache>
                <c:ptCount val="8"/>
                <c:pt idx="0">
                  <c:v>강미영</c:v>
                </c:pt>
                <c:pt idx="1">
                  <c:v>주시민</c:v>
                </c:pt>
                <c:pt idx="2">
                  <c:v>이수영</c:v>
                </c:pt>
                <c:pt idx="3">
                  <c:v>김선희</c:v>
                </c:pt>
                <c:pt idx="4">
                  <c:v>박민규</c:v>
                </c:pt>
                <c:pt idx="5">
                  <c:v>최재욱</c:v>
                </c:pt>
                <c:pt idx="6">
                  <c:v>마동민</c:v>
                </c:pt>
                <c:pt idx="7">
                  <c:v>이철규</c:v>
                </c:pt>
              </c:strCache>
            </c:strRef>
          </c:cat>
          <c:val>
            <c:numRef>
              <c:f>차트작업!$C$4:$C$11</c:f>
              <c:numCache>
                <c:formatCode>_(* #,##0_);_(* \(#,##0\);_(* "-"_);_(@_)</c:formatCode>
                <c:ptCount val="8"/>
                <c:pt idx="0">
                  <c:v>81</c:v>
                </c:pt>
                <c:pt idx="1">
                  <c:v>52</c:v>
                </c:pt>
                <c:pt idx="2">
                  <c:v>71</c:v>
                </c:pt>
                <c:pt idx="3">
                  <c:v>52</c:v>
                </c:pt>
                <c:pt idx="4">
                  <c:v>75</c:v>
                </c:pt>
                <c:pt idx="5">
                  <c:v>76</c:v>
                </c:pt>
                <c:pt idx="6">
                  <c:v>80</c:v>
                </c:pt>
                <c:pt idx="7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F5-4F10-B08C-AB6597A871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6317199"/>
        <c:axId val="766315119"/>
      </c:areaChart>
      <c:lineChart>
        <c:grouping val="standard"/>
        <c:varyColors val="0"/>
        <c:ser>
          <c:idx val="2"/>
          <c:order val="1"/>
          <c:tx>
            <c:strRef>
              <c:f>차트작업!$E$3</c:f>
              <c:strCache>
                <c:ptCount val="1"/>
                <c:pt idx="0">
                  <c:v>총계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차트작업!$A$4:$A$11</c:f>
              <c:strCache>
                <c:ptCount val="8"/>
                <c:pt idx="0">
                  <c:v>강미영</c:v>
                </c:pt>
                <c:pt idx="1">
                  <c:v>주시민</c:v>
                </c:pt>
                <c:pt idx="2">
                  <c:v>이수영</c:v>
                </c:pt>
                <c:pt idx="3">
                  <c:v>김선희</c:v>
                </c:pt>
                <c:pt idx="4">
                  <c:v>박민규</c:v>
                </c:pt>
                <c:pt idx="5">
                  <c:v>최재욱</c:v>
                </c:pt>
                <c:pt idx="6">
                  <c:v>마동민</c:v>
                </c:pt>
                <c:pt idx="7">
                  <c:v>이철규</c:v>
                </c:pt>
              </c:strCache>
            </c:strRef>
          </c:cat>
          <c:val>
            <c:numRef>
              <c:f>차트작업!$E$4:$E$11</c:f>
              <c:numCache>
                <c:formatCode>_(* #,##0_);_(* \(#,##0\);_(* "-"_);_(@_)</c:formatCode>
                <c:ptCount val="8"/>
                <c:pt idx="0">
                  <c:v>173</c:v>
                </c:pt>
                <c:pt idx="1">
                  <c:v>137</c:v>
                </c:pt>
                <c:pt idx="2">
                  <c:v>158</c:v>
                </c:pt>
                <c:pt idx="3">
                  <c:v>124</c:v>
                </c:pt>
                <c:pt idx="4">
                  <c:v>129</c:v>
                </c:pt>
                <c:pt idx="5">
                  <c:v>160</c:v>
                </c:pt>
                <c:pt idx="6">
                  <c:v>179</c:v>
                </c:pt>
                <c:pt idx="7">
                  <c:v>139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BF5-4F10-B08C-AB6597A871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6317199"/>
        <c:axId val="766315119"/>
      </c:lineChart>
      <c:catAx>
        <c:axId val="7663171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66315119"/>
        <c:crosses val="autoZero"/>
        <c:auto val="1"/>
        <c:lblAlgn val="ctr"/>
        <c:lblOffset val="100"/>
        <c:noMultiLvlLbl val="0"/>
      </c:catAx>
      <c:valAx>
        <c:axId val="766315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_);[Red]\(#,##0.0\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663171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8</xdr:col>
          <xdr:colOff>0</xdr:colOff>
          <xdr:row>4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6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합계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5</xdr:row>
      <xdr:rowOff>0</xdr:rowOff>
    </xdr:from>
    <xdr:to>
      <xdr:col>8</xdr:col>
      <xdr:colOff>0</xdr:colOff>
      <xdr:row>7</xdr:row>
      <xdr:rowOff>0</xdr:rowOff>
    </xdr:to>
    <xdr:sp macro="[0]!통화" textlink="">
      <xdr:nvSpPr>
        <xdr:cNvPr id="2" name="사각형: 둥근 모서리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4781550" y="1095375"/>
          <a:ext cx="13716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통화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12700</xdr:rowOff>
    </xdr:from>
    <xdr:to>
      <xdr:col>9</xdr:col>
      <xdr:colOff>0</xdr:colOff>
      <xdr:row>30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YOJIN" refreshedDate="44381.039443287038" createdVersion="7" refreshedVersion="7" minRefreshableVersion="3" recordCount="14" xr:uid="{877D45C9-2D8C-4447-8B40-E50ECC0E93C0}">
  <cacheSource type="worksheet">
    <worksheetSource ref="A3:G17" sheet="분석작업-1"/>
  </cacheSource>
  <cacheFields count="7">
    <cacheField name="부서명" numFmtId="0">
      <sharedItems count="3">
        <s v="관리부"/>
        <s v="영업부"/>
        <s v="총무부"/>
      </sharedItems>
    </cacheField>
    <cacheField name="직위" numFmtId="0">
      <sharedItems count="4">
        <s v="사원"/>
        <s v="팀장"/>
        <s v="대리"/>
        <s v="부장"/>
      </sharedItems>
    </cacheField>
    <cacheField name="성명" numFmtId="0">
      <sharedItems count="14">
        <s v="김명훈"/>
        <s v="유명실"/>
        <s v="이영자"/>
        <s v="강나경"/>
        <s v="이도원"/>
        <s v="이주아"/>
        <s v="김소현"/>
        <s v="신선해"/>
        <s v="현영민"/>
        <s v="한경용"/>
        <s v="김덕훈"/>
        <s v="김도우"/>
        <s v="윤은기"/>
        <s v="이중삭"/>
      </sharedItems>
    </cacheField>
    <cacheField name="고과 점수" numFmtId="0">
      <sharedItems containsSemiMixedTypes="0" containsString="0" containsNumber="1" containsInteger="1" minValue="65" maxValue="91"/>
    </cacheField>
    <cacheField name="외국어 점수" numFmtId="0">
      <sharedItems containsSemiMixedTypes="0" containsString="0" containsNumber="1" containsInteger="1" minValue="68" maxValue="92"/>
    </cacheField>
    <cacheField name="자격증 점수" numFmtId="0">
      <sharedItems containsSemiMixedTypes="0" containsString="0" containsNumber="1" containsInteger="1" minValue="15" maxValue="30"/>
    </cacheField>
    <cacheField name="총  점" numFmtId="0">
      <sharedItems containsSemiMixedTypes="0" containsString="0" containsNumber="1" containsInteger="1" minValue="154" maxValue="2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x v="0"/>
    <n v="83"/>
    <n v="68"/>
    <n v="20"/>
    <n v="171"/>
  </r>
  <r>
    <x v="0"/>
    <x v="1"/>
    <x v="1"/>
    <n v="88"/>
    <n v="75"/>
    <n v="25"/>
    <n v="188"/>
  </r>
  <r>
    <x v="0"/>
    <x v="0"/>
    <x v="2"/>
    <n v="80"/>
    <n v="90"/>
    <n v="20"/>
    <n v="190"/>
  </r>
  <r>
    <x v="0"/>
    <x v="2"/>
    <x v="3"/>
    <n v="85"/>
    <n v="80"/>
    <n v="15"/>
    <n v="180"/>
  </r>
  <r>
    <x v="1"/>
    <x v="2"/>
    <x v="4"/>
    <n v="91"/>
    <n v="85"/>
    <n v="25"/>
    <n v="201"/>
  </r>
  <r>
    <x v="1"/>
    <x v="3"/>
    <x v="5"/>
    <n v="82"/>
    <n v="68"/>
    <n v="30"/>
    <n v="180"/>
  </r>
  <r>
    <x v="1"/>
    <x v="1"/>
    <x v="6"/>
    <n v="65"/>
    <n v="74"/>
    <n v="15"/>
    <n v="154"/>
  </r>
  <r>
    <x v="1"/>
    <x v="2"/>
    <x v="7"/>
    <n v="75"/>
    <n v="78"/>
    <n v="20"/>
    <n v="173"/>
  </r>
  <r>
    <x v="1"/>
    <x v="0"/>
    <x v="8"/>
    <n v="82"/>
    <n v="92"/>
    <n v="20"/>
    <n v="194"/>
  </r>
  <r>
    <x v="2"/>
    <x v="2"/>
    <x v="9"/>
    <n v="90"/>
    <n v="84"/>
    <n v="25"/>
    <n v="199"/>
  </r>
  <r>
    <x v="2"/>
    <x v="0"/>
    <x v="10"/>
    <n v="80"/>
    <n v="72"/>
    <n v="25"/>
    <n v="177"/>
  </r>
  <r>
    <x v="2"/>
    <x v="0"/>
    <x v="11"/>
    <n v="78"/>
    <n v="85"/>
    <n v="30"/>
    <n v="193"/>
  </r>
  <r>
    <x v="2"/>
    <x v="3"/>
    <x v="12"/>
    <n v="86"/>
    <n v="70"/>
    <n v="30"/>
    <n v="186"/>
  </r>
  <r>
    <x v="2"/>
    <x v="1"/>
    <x v="13"/>
    <n v="70"/>
    <n v="78"/>
    <n v="25"/>
    <n v="17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CDBF9DC-D3F4-4A17-9967-BF7D961C98FF}" name="피벗 테이블1" cacheId="0" dataOnRows="1" applyNumberFormats="0" applyBorderFormats="0" applyFontFormats="0" applyPatternFormats="0" applyAlignmentFormats="0" applyWidthHeightFormats="1" dataCaption="값" updatedVersion="7" minRefreshableVersion="3" useAutoFormatting="1" rowGrandTotals="0" itemPrintTitles="1" createdVersion="7" indent="0" outline="1" outlineData="1" multipleFieldFilters="0">
  <location ref="A22:E35" firstHeaderRow="1" firstDataRow="2" firstDataCol="1" rowPageCount="1" colPageCount="1"/>
  <pivotFields count="7">
    <pivotField axis="axisCol" showAll="0">
      <items count="4">
        <item x="0"/>
        <item x="1"/>
        <item x="2"/>
        <item t="default"/>
      </items>
    </pivotField>
    <pivotField axis="axisRow" showAll="0">
      <items count="5">
        <item x="2"/>
        <item x="3"/>
        <item x="0"/>
        <item x="1"/>
        <item t="default"/>
      </items>
    </pivotField>
    <pivotField axis="axisPage" showAll="0">
      <items count="15">
        <item x="3"/>
        <item x="10"/>
        <item x="11"/>
        <item x="0"/>
        <item x="6"/>
        <item x="7"/>
        <item x="1"/>
        <item x="12"/>
        <item x="4"/>
        <item x="2"/>
        <item x="5"/>
        <item x="13"/>
        <item x="9"/>
        <item x="8"/>
        <item t="default"/>
      </items>
    </pivotField>
    <pivotField showAll="0"/>
    <pivotField dataField="1" showAll="0"/>
    <pivotField showAll="0"/>
    <pivotField dataField="1" showAll="0"/>
  </pivotFields>
  <rowFields count="2">
    <field x="1"/>
    <field x="-2"/>
  </rowFields>
  <rowItems count="12">
    <i>
      <x/>
    </i>
    <i r="1">
      <x/>
    </i>
    <i r="1" i="1">
      <x v="1"/>
    </i>
    <i>
      <x v="1"/>
    </i>
    <i r="1">
      <x/>
    </i>
    <i r="1" i="1">
      <x v="1"/>
    </i>
    <i>
      <x v="2"/>
    </i>
    <i r="1">
      <x/>
    </i>
    <i r="1" i="1">
      <x v="1"/>
    </i>
    <i>
      <x v="3"/>
    </i>
    <i r="1">
      <x/>
    </i>
    <i r="1" i="1">
      <x v="1"/>
    </i>
  </rowItems>
  <colFields count="1">
    <field x="0"/>
  </colFields>
  <colItems count="4">
    <i>
      <x/>
    </i>
    <i>
      <x v="1"/>
    </i>
    <i>
      <x v="2"/>
    </i>
    <i t="grand">
      <x/>
    </i>
  </colItems>
  <pageFields count="1">
    <pageField fld="2" hier="-1"/>
  </pageFields>
  <dataFields count="2">
    <dataField name="평균 : 총  점" fld="6" subtotal="average" baseField="1" baseItem="0"/>
    <dataField name="최대값 : 외국어 점수" fld="4" subtotal="max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workbookViewId="0">
      <selection activeCell="G13" sqref="G13"/>
    </sheetView>
  </sheetViews>
  <sheetFormatPr defaultRowHeight="16.5"/>
  <sheetData>
    <row r="1" spans="1:7">
      <c r="A1" t="s">
        <v>0</v>
      </c>
    </row>
    <row r="3" spans="1:7">
      <c r="A3" t="s">
        <v>263</v>
      </c>
      <c r="B3" t="s">
        <v>264</v>
      </c>
      <c r="C3" t="s">
        <v>265</v>
      </c>
      <c r="D3" t="s">
        <v>266</v>
      </c>
      <c r="E3" t="s">
        <v>267</v>
      </c>
      <c r="F3" t="s">
        <v>268</v>
      </c>
      <c r="G3" t="s">
        <v>269</v>
      </c>
    </row>
    <row r="4" spans="1:7">
      <c r="A4" t="s">
        <v>270</v>
      </c>
      <c r="B4" t="s">
        <v>279</v>
      </c>
      <c r="C4" t="s">
        <v>288</v>
      </c>
      <c r="D4" t="s">
        <v>291</v>
      </c>
      <c r="E4">
        <v>178000</v>
      </c>
      <c r="F4">
        <v>30</v>
      </c>
      <c r="G4" t="s">
        <v>300</v>
      </c>
    </row>
    <row r="5" spans="1:7">
      <c r="A5" t="s">
        <v>271</v>
      </c>
      <c r="B5" t="s">
        <v>280</v>
      </c>
      <c r="C5" t="s">
        <v>289</v>
      </c>
      <c r="D5" t="s">
        <v>292</v>
      </c>
      <c r="E5">
        <v>168000</v>
      </c>
      <c r="F5">
        <v>150</v>
      </c>
      <c r="G5" t="s">
        <v>301</v>
      </c>
    </row>
    <row r="6" spans="1:7">
      <c r="A6" t="s">
        <v>272</v>
      </c>
      <c r="B6" t="s">
        <v>281</v>
      </c>
      <c r="C6" t="s">
        <v>290</v>
      </c>
      <c r="D6" t="s">
        <v>293</v>
      </c>
      <c r="E6">
        <v>167000</v>
      </c>
      <c r="F6">
        <v>5</v>
      </c>
      <c r="G6" t="s">
        <v>301</v>
      </c>
    </row>
    <row r="7" spans="1:7">
      <c r="A7" t="s">
        <v>273</v>
      </c>
      <c r="B7" t="s">
        <v>282</v>
      </c>
      <c r="C7" t="s">
        <v>288</v>
      </c>
      <c r="D7" t="s">
        <v>294</v>
      </c>
      <c r="E7">
        <v>110000</v>
      </c>
      <c r="F7">
        <v>40</v>
      </c>
      <c r="G7" t="s">
        <v>302</v>
      </c>
    </row>
    <row r="8" spans="1:7">
      <c r="A8" t="s">
        <v>274</v>
      </c>
      <c r="B8" t="s">
        <v>283</v>
      </c>
      <c r="C8" t="s">
        <v>288</v>
      </c>
      <c r="D8" t="s">
        <v>295</v>
      </c>
      <c r="E8">
        <v>85000</v>
      </c>
      <c r="F8">
        <v>60</v>
      </c>
      <c r="G8" t="s">
        <v>302</v>
      </c>
    </row>
    <row r="9" spans="1:7">
      <c r="A9" t="s">
        <v>275</v>
      </c>
      <c r="B9" t="s">
        <v>284</v>
      </c>
      <c r="C9" t="s">
        <v>289</v>
      </c>
      <c r="D9" t="s">
        <v>296</v>
      </c>
      <c r="E9">
        <v>125000</v>
      </c>
      <c r="F9">
        <v>50</v>
      </c>
      <c r="G9" t="s">
        <v>300</v>
      </c>
    </row>
    <row r="10" spans="1:7">
      <c r="A10" t="s">
        <v>276</v>
      </c>
      <c r="B10" t="s">
        <v>285</v>
      </c>
      <c r="C10" t="s">
        <v>290</v>
      </c>
      <c r="D10" t="s">
        <v>297</v>
      </c>
      <c r="E10">
        <v>31900</v>
      </c>
      <c r="F10">
        <v>40</v>
      </c>
      <c r="G10" t="s">
        <v>302</v>
      </c>
    </row>
    <row r="11" spans="1:7">
      <c r="A11" t="s">
        <v>277</v>
      </c>
      <c r="B11" t="s">
        <v>286</v>
      </c>
      <c r="C11" t="s">
        <v>289</v>
      </c>
      <c r="D11" t="s">
        <v>298</v>
      </c>
      <c r="E11">
        <v>69000</v>
      </c>
      <c r="F11">
        <v>20</v>
      </c>
      <c r="G11" t="s">
        <v>301</v>
      </c>
    </row>
    <row r="12" spans="1:7">
      <c r="A12" t="s">
        <v>278</v>
      </c>
      <c r="B12" t="s">
        <v>287</v>
      </c>
      <c r="C12" t="s">
        <v>290</v>
      </c>
      <c r="D12" t="s">
        <v>299</v>
      </c>
      <c r="E12">
        <v>118000</v>
      </c>
      <c r="F12">
        <v>35</v>
      </c>
      <c r="G12" t="s">
        <v>302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"/>
  <sheetViews>
    <sheetView workbookViewId="0">
      <selection activeCell="I10" sqref="I10"/>
    </sheetView>
  </sheetViews>
  <sheetFormatPr defaultRowHeight="16.5"/>
  <cols>
    <col min="1" max="1" width="10.125" customWidth="1"/>
    <col min="2" max="2" width="15.375" bestFit="1" customWidth="1"/>
    <col min="3" max="3" width="10.375" bestFit="1" customWidth="1"/>
    <col min="4" max="4" width="11.5" customWidth="1"/>
    <col min="5" max="5" width="10.25" customWidth="1"/>
    <col min="6" max="6" width="9.625" customWidth="1"/>
    <col min="7" max="7" width="15.875" bestFit="1" customWidth="1"/>
  </cols>
  <sheetData>
    <row r="1" spans="1:7" ht="30" customHeight="1">
      <c r="A1" s="87" t="s">
        <v>1</v>
      </c>
      <c r="B1" s="87"/>
      <c r="C1" s="87"/>
      <c r="D1" s="87"/>
      <c r="E1" s="87"/>
      <c r="F1" s="87"/>
      <c r="G1" s="87"/>
    </row>
    <row r="2" spans="1:7" ht="17.25" thickBot="1">
      <c r="A2" s="1"/>
      <c r="B2" s="1"/>
      <c r="C2" s="1"/>
      <c r="D2" s="1"/>
      <c r="E2" s="1"/>
      <c r="F2" s="1"/>
      <c r="G2" s="1"/>
    </row>
    <row r="3" spans="1:7">
      <c r="A3" s="71" t="s">
        <v>2</v>
      </c>
      <c r="B3" s="72" t="s">
        <v>3</v>
      </c>
      <c r="C3" s="72" t="s">
        <v>4</v>
      </c>
      <c r="D3" s="72" t="s">
        <v>303</v>
      </c>
      <c r="E3" s="72" t="s">
        <v>6</v>
      </c>
      <c r="F3" s="72" t="s">
        <v>7</v>
      </c>
      <c r="G3" s="73" t="s">
        <v>8</v>
      </c>
    </row>
    <row r="4" spans="1:7">
      <c r="A4" s="74" t="s">
        <v>9</v>
      </c>
      <c r="B4" s="68">
        <v>7208031037616</v>
      </c>
      <c r="C4" s="67" t="s">
        <v>10</v>
      </c>
      <c r="D4" s="67" t="s">
        <v>11</v>
      </c>
      <c r="E4" s="69">
        <v>6500</v>
      </c>
      <c r="F4" s="67" t="s">
        <v>12</v>
      </c>
      <c r="G4" s="75" t="s">
        <v>13</v>
      </c>
    </row>
    <row r="5" spans="1:7">
      <c r="A5" s="76" t="s">
        <v>14</v>
      </c>
      <c r="B5" s="70">
        <v>6901122155789</v>
      </c>
      <c r="C5" s="67" t="s">
        <v>15</v>
      </c>
      <c r="D5" s="67" t="s">
        <v>16</v>
      </c>
      <c r="E5" s="69">
        <v>7500</v>
      </c>
      <c r="F5" s="67" t="s">
        <v>17</v>
      </c>
      <c r="G5" s="75" t="s">
        <v>18</v>
      </c>
    </row>
    <row r="6" spans="1:7">
      <c r="A6" s="76" t="s">
        <v>14</v>
      </c>
      <c r="B6" s="70">
        <v>7005122578157</v>
      </c>
      <c r="C6" s="67" t="s">
        <v>19</v>
      </c>
      <c r="D6" s="67" t="s">
        <v>16</v>
      </c>
      <c r="E6" s="69">
        <v>4700</v>
      </c>
      <c r="F6" s="67" t="s">
        <v>20</v>
      </c>
      <c r="G6" s="75" t="s">
        <v>21</v>
      </c>
    </row>
    <row r="7" spans="1:7">
      <c r="A7" s="76" t="s">
        <v>14</v>
      </c>
      <c r="B7" s="70">
        <v>7105142157849</v>
      </c>
      <c r="C7" s="67" t="s">
        <v>22</v>
      </c>
      <c r="D7" s="67" t="s">
        <v>16</v>
      </c>
      <c r="E7" s="69">
        <v>5500</v>
      </c>
      <c r="F7" s="67" t="s">
        <v>20</v>
      </c>
      <c r="G7" s="75" t="s">
        <v>23</v>
      </c>
    </row>
    <row r="8" spans="1:7">
      <c r="A8" s="76" t="s">
        <v>14</v>
      </c>
      <c r="B8" s="70">
        <v>7604292639839</v>
      </c>
      <c r="C8" s="67" t="s">
        <v>24</v>
      </c>
      <c r="D8" s="67" t="s">
        <v>25</v>
      </c>
      <c r="E8" s="69">
        <v>6000</v>
      </c>
      <c r="F8" s="67" t="s">
        <v>12</v>
      </c>
      <c r="G8" s="75" t="s">
        <v>26</v>
      </c>
    </row>
    <row r="9" spans="1:7">
      <c r="A9" s="74" t="s">
        <v>27</v>
      </c>
      <c r="B9" s="70">
        <v>6805031238476</v>
      </c>
      <c r="C9" s="67" t="s">
        <v>28</v>
      </c>
      <c r="D9" s="67" t="s">
        <v>29</v>
      </c>
      <c r="E9" s="69">
        <v>4500</v>
      </c>
      <c r="F9" s="67" t="s">
        <v>30</v>
      </c>
      <c r="G9" s="75" t="s">
        <v>31</v>
      </c>
    </row>
    <row r="10" spans="1:7">
      <c r="A10" s="74" t="s">
        <v>27</v>
      </c>
      <c r="B10" s="70">
        <v>6803142385678</v>
      </c>
      <c r="C10" s="67" t="s">
        <v>32</v>
      </c>
      <c r="D10" s="67" t="s">
        <v>33</v>
      </c>
      <c r="E10" s="69">
        <v>8950</v>
      </c>
      <c r="F10" s="67" t="s">
        <v>34</v>
      </c>
      <c r="G10" s="75" t="s">
        <v>35</v>
      </c>
    </row>
    <row r="11" spans="1:7" ht="17.25" thickBot="1">
      <c r="A11" s="77" t="s">
        <v>9</v>
      </c>
      <c r="B11" s="78">
        <v>7608201639839</v>
      </c>
      <c r="C11" s="79" t="s">
        <v>36</v>
      </c>
      <c r="D11" s="79" t="s">
        <v>11</v>
      </c>
      <c r="E11" s="80">
        <v>9540</v>
      </c>
      <c r="F11" s="79" t="s">
        <v>34</v>
      </c>
      <c r="G11" s="81" t="s">
        <v>37</v>
      </c>
    </row>
  </sheetData>
  <mergeCells count="1">
    <mergeCell ref="A1:G1"/>
  </mergeCells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G17"/>
  <sheetViews>
    <sheetView workbookViewId="0">
      <selection activeCell="M19" sqref="M19"/>
    </sheetView>
  </sheetViews>
  <sheetFormatPr defaultRowHeight="16.5"/>
  <cols>
    <col min="4" max="7" width="12.125" customWidth="1"/>
  </cols>
  <sheetData>
    <row r="1" spans="1:7">
      <c r="A1" s="88" t="s">
        <v>38</v>
      </c>
      <c r="B1" s="88"/>
      <c r="C1" s="88"/>
      <c r="D1" s="88"/>
      <c r="E1" s="88"/>
      <c r="F1" s="88"/>
      <c r="G1" s="88"/>
    </row>
    <row r="2" spans="1:7" ht="17.25" thickBot="1">
      <c r="A2" s="2"/>
      <c r="B2" s="2"/>
      <c r="C2" s="2"/>
      <c r="D2" s="2"/>
      <c r="E2" s="2"/>
      <c r="F2" s="2"/>
      <c r="G2" s="2"/>
    </row>
    <row r="3" spans="1:7">
      <c r="A3" s="3" t="s">
        <v>39</v>
      </c>
      <c r="B3" s="3" t="s">
        <v>40</v>
      </c>
      <c r="C3" s="3" t="s">
        <v>41</v>
      </c>
      <c r="D3" s="3" t="s">
        <v>42</v>
      </c>
      <c r="E3" s="3" t="s">
        <v>43</v>
      </c>
      <c r="F3" s="3" t="s">
        <v>44</v>
      </c>
      <c r="G3" s="3" t="s">
        <v>45</v>
      </c>
    </row>
    <row r="4" spans="1:7">
      <c r="A4" s="4" t="s">
        <v>46</v>
      </c>
      <c r="B4" s="4" t="s">
        <v>47</v>
      </c>
      <c r="C4" s="4" t="s">
        <v>48</v>
      </c>
      <c r="D4" s="5">
        <v>3000000</v>
      </c>
      <c r="E4" s="6">
        <v>1300000</v>
      </c>
      <c r="F4" s="6">
        <v>175000</v>
      </c>
      <c r="G4" s="6">
        <f>SUM(D4:F4)</f>
        <v>4475000</v>
      </c>
    </row>
    <row r="5" spans="1:7" hidden="1">
      <c r="A5" s="4" t="s">
        <v>49</v>
      </c>
      <c r="B5" s="4" t="s">
        <v>50</v>
      </c>
      <c r="C5" s="4" t="s">
        <v>51</v>
      </c>
      <c r="D5" s="5">
        <v>2700000</v>
      </c>
      <c r="E5" s="6">
        <v>1105000</v>
      </c>
      <c r="F5" s="6">
        <v>235000</v>
      </c>
      <c r="G5" s="6">
        <f t="shared" ref="G5:G17" si="0">SUM(D5:F5)</f>
        <v>4040000</v>
      </c>
    </row>
    <row r="6" spans="1:7" hidden="1">
      <c r="A6" s="4" t="s">
        <v>46</v>
      </c>
      <c r="B6" s="4" t="s">
        <v>50</v>
      </c>
      <c r="C6" s="4" t="s">
        <v>52</v>
      </c>
      <c r="D6" s="5">
        <v>3000000</v>
      </c>
      <c r="E6" s="6">
        <v>1300000</v>
      </c>
      <c r="F6" s="6">
        <v>596000</v>
      </c>
      <c r="G6" s="6">
        <f t="shared" si="0"/>
        <v>4896000</v>
      </c>
    </row>
    <row r="7" spans="1:7">
      <c r="A7" s="4" t="s">
        <v>53</v>
      </c>
      <c r="B7" s="4" t="s">
        <v>47</v>
      </c>
      <c r="C7" s="4" t="s">
        <v>54</v>
      </c>
      <c r="D7" s="5">
        <v>2200000</v>
      </c>
      <c r="E7" s="6">
        <v>780000</v>
      </c>
      <c r="F7" s="6">
        <v>125000</v>
      </c>
      <c r="G7" s="6">
        <f t="shared" si="0"/>
        <v>3105000</v>
      </c>
    </row>
    <row r="8" spans="1:7" hidden="1">
      <c r="A8" s="4" t="s">
        <v>55</v>
      </c>
      <c r="B8" s="4" t="s">
        <v>56</v>
      </c>
      <c r="C8" s="4" t="s">
        <v>57</v>
      </c>
      <c r="D8" s="5">
        <v>2200000</v>
      </c>
      <c r="E8" s="6">
        <v>580000</v>
      </c>
      <c r="F8" s="6">
        <v>50000</v>
      </c>
      <c r="G8" s="6">
        <f t="shared" si="0"/>
        <v>2830000</v>
      </c>
    </row>
    <row r="9" spans="1:7" hidden="1">
      <c r="A9" s="4" t="s">
        <v>46</v>
      </c>
      <c r="B9" s="4" t="s">
        <v>56</v>
      </c>
      <c r="C9" s="4" t="s">
        <v>58</v>
      </c>
      <c r="D9" s="5">
        <v>3000000</v>
      </c>
      <c r="E9" s="6">
        <v>1300000</v>
      </c>
      <c r="F9" s="6">
        <v>1250000</v>
      </c>
      <c r="G9" s="6">
        <f t="shared" si="0"/>
        <v>5550000</v>
      </c>
    </row>
    <row r="10" spans="1:7">
      <c r="A10" s="4" t="s">
        <v>59</v>
      </c>
      <c r="B10" s="4" t="s">
        <v>47</v>
      </c>
      <c r="C10" s="4" t="s">
        <v>60</v>
      </c>
      <c r="D10" s="5">
        <v>2700000</v>
      </c>
      <c r="E10" s="6">
        <v>1105000</v>
      </c>
      <c r="F10" s="6">
        <v>376000</v>
      </c>
      <c r="G10" s="6">
        <f t="shared" si="0"/>
        <v>4181000</v>
      </c>
    </row>
    <row r="11" spans="1:7" hidden="1">
      <c r="A11" s="4" t="s">
        <v>55</v>
      </c>
      <c r="B11" s="4" t="s">
        <v>50</v>
      </c>
      <c r="C11" s="4" t="s">
        <v>61</v>
      </c>
      <c r="D11" s="5">
        <v>2200000</v>
      </c>
      <c r="E11" s="6">
        <v>780000</v>
      </c>
      <c r="F11" s="6">
        <v>489000</v>
      </c>
      <c r="G11" s="6">
        <f t="shared" si="0"/>
        <v>3469000</v>
      </c>
    </row>
    <row r="12" spans="1:7">
      <c r="A12" s="4" t="s">
        <v>49</v>
      </c>
      <c r="B12" s="4" t="s">
        <v>56</v>
      </c>
      <c r="C12" s="4" t="s">
        <v>62</v>
      </c>
      <c r="D12" s="5">
        <v>2700000</v>
      </c>
      <c r="E12" s="6">
        <v>1105000</v>
      </c>
      <c r="F12" s="6">
        <v>52000</v>
      </c>
      <c r="G12" s="6">
        <f t="shared" si="0"/>
        <v>3857000</v>
      </c>
    </row>
    <row r="13" spans="1:7">
      <c r="A13" s="4" t="s">
        <v>63</v>
      </c>
      <c r="B13" s="4" t="s">
        <v>47</v>
      </c>
      <c r="C13" s="4" t="s">
        <v>64</v>
      </c>
      <c r="D13" s="5">
        <v>3000000</v>
      </c>
      <c r="E13" s="6">
        <v>1300000</v>
      </c>
      <c r="F13" s="6">
        <v>321000</v>
      </c>
      <c r="G13" s="6">
        <f t="shared" si="0"/>
        <v>4621000</v>
      </c>
    </row>
    <row r="14" spans="1:7">
      <c r="A14" s="4" t="s">
        <v>49</v>
      </c>
      <c r="B14" s="4" t="s">
        <v>56</v>
      </c>
      <c r="C14" s="4" t="s">
        <v>65</v>
      </c>
      <c r="D14" s="5">
        <v>2700000</v>
      </c>
      <c r="E14" s="6">
        <v>1105000</v>
      </c>
      <c r="F14" s="6">
        <v>562100</v>
      </c>
      <c r="G14" s="6">
        <f t="shared" si="0"/>
        <v>4367100</v>
      </c>
    </row>
    <row r="15" spans="1:7" hidden="1">
      <c r="A15" s="4" t="s">
        <v>49</v>
      </c>
      <c r="B15" s="4" t="s">
        <v>50</v>
      </c>
      <c r="C15" s="4" t="s">
        <v>66</v>
      </c>
      <c r="D15" s="5">
        <v>2700000</v>
      </c>
      <c r="E15" s="6">
        <v>1105000</v>
      </c>
      <c r="F15" s="6">
        <v>1100000</v>
      </c>
      <c r="G15" s="6">
        <f t="shared" si="0"/>
        <v>4905000</v>
      </c>
    </row>
    <row r="16" spans="1:7" hidden="1">
      <c r="A16" s="4" t="s">
        <v>46</v>
      </c>
      <c r="B16" s="4" t="s">
        <v>47</v>
      </c>
      <c r="C16" s="4" t="s">
        <v>67</v>
      </c>
      <c r="D16" s="5">
        <v>3000000</v>
      </c>
      <c r="E16" s="6">
        <v>1300000</v>
      </c>
      <c r="F16" s="6">
        <v>1927000</v>
      </c>
      <c r="G16" s="6">
        <f t="shared" si="0"/>
        <v>6227000</v>
      </c>
    </row>
    <row r="17" spans="1:7">
      <c r="A17" s="4" t="s">
        <v>55</v>
      </c>
      <c r="B17" s="4" t="s">
        <v>56</v>
      </c>
      <c r="C17" s="4" t="s">
        <v>68</v>
      </c>
      <c r="D17" s="5">
        <v>2200000</v>
      </c>
      <c r="E17" s="6">
        <v>780000</v>
      </c>
      <c r="F17" s="6">
        <v>121500</v>
      </c>
      <c r="G17" s="6">
        <f t="shared" si="0"/>
        <v>3101500</v>
      </c>
    </row>
  </sheetData>
  <autoFilter ref="A3:G17" xr:uid="{2F04F79B-B3A1-4212-8F48-1D61C45394FD}">
    <filterColumn colId="1">
      <customFilters>
        <customFilter val="*문"/>
      </customFilters>
    </filterColumn>
    <filterColumn colId="6">
      <customFilters and="1">
        <customFilter operator="greaterThanOrEqual" val="3000000"/>
        <customFilter operator="lessThan" val="5000000"/>
      </customFilters>
    </filterColumn>
  </autoFilter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3"/>
  <sheetViews>
    <sheetView workbookViewId="0">
      <selection activeCell="H3" sqref="H3"/>
    </sheetView>
  </sheetViews>
  <sheetFormatPr defaultRowHeight="16.5"/>
  <cols>
    <col min="1" max="3" width="11.625" customWidth="1"/>
    <col min="4" max="4" width="10.875" customWidth="1"/>
    <col min="8" max="8" width="11.75" customWidth="1"/>
    <col min="10" max="10" width="10" customWidth="1"/>
    <col min="11" max="11" width="11.625" customWidth="1"/>
  </cols>
  <sheetData>
    <row r="1" spans="1:12">
      <c r="A1" s="7" t="s">
        <v>69</v>
      </c>
      <c r="B1" s="7" t="s">
        <v>70</v>
      </c>
      <c r="C1" s="7"/>
      <c r="D1" s="7"/>
      <c r="E1" s="7"/>
      <c r="F1" s="8" t="s">
        <v>71</v>
      </c>
      <c r="G1" s="9" t="s">
        <v>72</v>
      </c>
      <c r="H1" s="7"/>
      <c r="I1" s="7"/>
      <c r="J1" s="10" t="s">
        <v>73</v>
      </c>
      <c r="K1" s="7"/>
      <c r="L1" s="7"/>
    </row>
    <row r="2" spans="1:12">
      <c r="A2" s="11" t="s">
        <v>74</v>
      </c>
      <c r="B2" s="11" t="s">
        <v>75</v>
      </c>
      <c r="C2" s="11" t="s">
        <v>76</v>
      </c>
      <c r="D2" s="24" t="s">
        <v>77</v>
      </c>
      <c r="E2" s="7"/>
      <c r="F2" s="11" t="s">
        <v>78</v>
      </c>
      <c r="G2" s="11" t="s">
        <v>79</v>
      </c>
      <c r="H2" s="24" t="s">
        <v>80</v>
      </c>
      <c r="I2" s="12"/>
      <c r="J2" s="11" t="s">
        <v>81</v>
      </c>
      <c r="K2" s="11" t="s">
        <v>82</v>
      </c>
      <c r="L2" s="7"/>
    </row>
    <row r="3" spans="1:12">
      <c r="A3" s="11" t="s">
        <v>83</v>
      </c>
      <c r="B3" s="11">
        <v>65</v>
      </c>
      <c r="C3" s="11">
        <v>75</v>
      </c>
      <c r="D3" s="11" t="str">
        <f>IF(AND(B3&gt;=AVERAGE($B$3:$B$8),C3&gt;=AVERAGE($C$3:$C$8)),"합격","불합격")</f>
        <v>불합격</v>
      </c>
      <c r="E3" s="7"/>
      <c r="F3" s="11" t="s">
        <v>84</v>
      </c>
      <c r="G3" s="13">
        <v>13</v>
      </c>
      <c r="H3" s="13">
        <f>G3*VLOOKUP(LEFT(F3,2),$J$3:$K$9,2,1)</f>
        <v>3524989</v>
      </c>
      <c r="I3" s="14"/>
      <c r="J3" s="11" t="s">
        <v>85</v>
      </c>
      <c r="K3" s="15">
        <v>1800000</v>
      </c>
      <c r="L3" s="7"/>
    </row>
    <row r="4" spans="1:12">
      <c r="A4" s="11" t="s">
        <v>86</v>
      </c>
      <c r="B4" s="11">
        <v>77</v>
      </c>
      <c r="C4" s="11">
        <v>85</v>
      </c>
      <c r="D4" s="11" t="str">
        <f t="shared" ref="D4:D8" si="0">IF(AND(B4&gt;=AVERAGE($B$3:$B$8),C4&gt;=AVERAGE($C$3:$C$8)),"합격","불합격")</f>
        <v>합격</v>
      </c>
      <c r="E4" s="7"/>
      <c r="F4" s="11" t="s">
        <v>87</v>
      </c>
      <c r="G4" s="13">
        <v>5</v>
      </c>
      <c r="H4" s="13">
        <f t="shared" ref="H4:H9" si="1">G4*VLOOKUP(LEFT(F4,2),$J$3:$K$9,2,1)</f>
        <v>2750000</v>
      </c>
      <c r="I4" s="16"/>
      <c r="J4" s="11" t="s">
        <v>88</v>
      </c>
      <c r="K4" s="15">
        <v>550000</v>
      </c>
      <c r="L4" s="7"/>
    </row>
    <row r="5" spans="1:12">
      <c r="A5" s="11" t="s">
        <v>89</v>
      </c>
      <c r="B5" s="11">
        <v>85</v>
      </c>
      <c r="C5" s="11">
        <v>62</v>
      </c>
      <c r="D5" s="11" t="str">
        <f t="shared" si="0"/>
        <v>불합격</v>
      </c>
      <c r="E5" s="7"/>
      <c r="F5" s="11" t="s">
        <v>90</v>
      </c>
      <c r="G5" s="13">
        <v>20</v>
      </c>
      <c r="H5" s="13">
        <f t="shared" si="1"/>
        <v>1120000</v>
      </c>
      <c r="I5" s="16"/>
      <c r="J5" s="11" t="s">
        <v>91</v>
      </c>
      <c r="K5" s="17">
        <v>1032600</v>
      </c>
      <c r="L5" s="7"/>
    </row>
    <row r="6" spans="1:12">
      <c r="A6" s="11" t="s">
        <v>92</v>
      </c>
      <c r="B6" s="11">
        <v>90</v>
      </c>
      <c r="C6" s="11">
        <v>88</v>
      </c>
      <c r="D6" s="11" t="str">
        <f t="shared" si="0"/>
        <v>합격</v>
      </c>
      <c r="E6" s="7"/>
      <c r="F6" s="11" t="s">
        <v>93</v>
      </c>
      <c r="G6" s="13">
        <v>8</v>
      </c>
      <c r="H6" s="13">
        <f t="shared" si="1"/>
        <v>8260800</v>
      </c>
      <c r="I6" s="16"/>
      <c r="J6" s="11" t="s">
        <v>94</v>
      </c>
      <c r="K6" s="15">
        <v>1371500</v>
      </c>
      <c r="L6" s="7"/>
    </row>
    <row r="7" spans="1:12">
      <c r="A7" s="11" t="s">
        <v>95</v>
      </c>
      <c r="B7" s="11">
        <v>45</v>
      </c>
      <c r="C7" s="11">
        <v>55</v>
      </c>
      <c r="D7" s="11" t="str">
        <f t="shared" si="0"/>
        <v>불합격</v>
      </c>
      <c r="E7" s="7"/>
      <c r="F7" s="11" t="s">
        <v>96</v>
      </c>
      <c r="G7" s="13">
        <v>6</v>
      </c>
      <c r="H7" s="13">
        <f t="shared" si="1"/>
        <v>8229000</v>
      </c>
      <c r="I7" s="16"/>
      <c r="J7" s="11" t="s">
        <v>97</v>
      </c>
      <c r="K7" s="15">
        <v>271153</v>
      </c>
      <c r="L7" s="7"/>
    </row>
    <row r="8" spans="1:12">
      <c r="A8" s="18" t="s">
        <v>98</v>
      </c>
      <c r="B8" s="18">
        <v>78</v>
      </c>
      <c r="C8" s="11">
        <v>78</v>
      </c>
      <c r="D8" s="11" t="str">
        <f t="shared" si="0"/>
        <v>합격</v>
      </c>
      <c r="E8" s="7"/>
      <c r="F8" s="11" t="s">
        <v>99</v>
      </c>
      <c r="G8" s="13">
        <v>2</v>
      </c>
      <c r="H8" s="13">
        <f t="shared" si="1"/>
        <v>3600000</v>
      </c>
      <c r="I8" s="16"/>
      <c r="J8" s="11" t="s">
        <v>100</v>
      </c>
      <c r="K8" s="17">
        <v>56000</v>
      </c>
      <c r="L8" s="7"/>
    </row>
    <row r="9" spans="1:12">
      <c r="A9" s="7"/>
      <c r="B9" s="7"/>
      <c r="C9" s="7"/>
      <c r="D9" s="7"/>
      <c r="E9" s="7"/>
      <c r="F9" s="11" t="s">
        <v>101</v>
      </c>
      <c r="G9" s="13">
        <v>9</v>
      </c>
      <c r="H9" s="13">
        <f t="shared" si="1"/>
        <v>8010000</v>
      </c>
      <c r="I9" s="16"/>
      <c r="J9" s="11" t="s">
        <v>102</v>
      </c>
      <c r="K9" s="15">
        <v>890000</v>
      </c>
      <c r="L9" s="7"/>
    </row>
    <row r="10" spans="1:1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>
      <c r="A11" s="8" t="s">
        <v>103</v>
      </c>
      <c r="B11" s="9" t="s">
        <v>104</v>
      </c>
      <c r="C11" s="7"/>
      <c r="D11" s="9"/>
      <c r="E11" s="7"/>
      <c r="F11" s="7"/>
      <c r="G11" s="7"/>
      <c r="H11" s="8" t="s">
        <v>105</v>
      </c>
      <c r="I11" s="19" t="s">
        <v>106</v>
      </c>
      <c r="J11" s="19"/>
      <c r="K11" s="19"/>
      <c r="L11" s="7"/>
    </row>
    <row r="12" spans="1:12">
      <c r="A12" s="11" t="s">
        <v>107</v>
      </c>
      <c r="B12" s="11" t="s">
        <v>108</v>
      </c>
      <c r="C12" s="11" t="s">
        <v>109</v>
      </c>
      <c r="D12" s="11" t="s">
        <v>110</v>
      </c>
      <c r="E12" s="11" t="s">
        <v>111</v>
      </c>
      <c r="F12" s="7"/>
      <c r="G12" s="7"/>
      <c r="H12" s="20" t="s">
        <v>112</v>
      </c>
      <c r="I12" s="20" t="s">
        <v>113</v>
      </c>
      <c r="J12" s="20" t="s">
        <v>114</v>
      </c>
      <c r="K12" s="25" t="s">
        <v>115</v>
      </c>
      <c r="L12" s="7"/>
    </row>
    <row r="13" spans="1:12">
      <c r="A13" s="11" t="s">
        <v>116</v>
      </c>
      <c r="B13" s="11" t="s">
        <v>117</v>
      </c>
      <c r="C13" s="11">
        <v>89</v>
      </c>
      <c r="D13" s="11">
        <v>92</v>
      </c>
      <c r="E13" s="11">
        <v>94</v>
      </c>
      <c r="F13" s="7"/>
      <c r="G13" s="7"/>
      <c r="H13" s="20" t="s">
        <v>118</v>
      </c>
      <c r="I13" s="20" t="s">
        <v>119</v>
      </c>
      <c r="J13" s="21">
        <v>34200</v>
      </c>
      <c r="K13" s="20" t="str">
        <f>IFERROR(CHOOSE(MID(H13,3,1),"경리과","인사과","총무부"),"영업부")</f>
        <v>경리과</v>
      </c>
      <c r="L13" s="7"/>
    </row>
    <row r="14" spans="1:12">
      <c r="A14" s="11" t="s">
        <v>120</v>
      </c>
      <c r="B14" s="11" t="s">
        <v>121</v>
      </c>
      <c r="C14" s="11">
        <v>67</v>
      </c>
      <c r="D14" s="11">
        <v>73</v>
      </c>
      <c r="E14" s="11">
        <v>77</v>
      </c>
      <c r="F14" s="7"/>
      <c r="G14" s="7"/>
      <c r="H14" s="20" t="s">
        <v>122</v>
      </c>
      <c r="I14" s="20" t="s">
        <v>123</v>
      </c>
      <c r="J14" s="21">
        <v>38370</v>
      </c>
      <c r="K14" s="20" t="str">
        <f t="shared" ref="K14:K21" si="2">IFERROR(CHOOSE(MID(H14,3,1),"경리과","인사과","총무부"),"영업부")</f>
        <v>인사과</v>
      </c>
      <c r="L14" s="7"/>
    </row>
    <row r="15" spans="1:12">
      <c r="A15" s="11" t="s">
        <v>124</v>
      </c>
      <c r="B15" s="11" t="s">
        <v>125</v>
      </c>
      <c r="C15" s="11">
        <v>79</v>
      </c>
      <c r="D15" s="11">
        <v>82</v>
      </c>
      <c r="E15" s="11">
        <v>85</v>
      </c>
      <c r="F15" s="7"/>
      <c r="G15" s="7"/>
      <c r="H15" s="20" t="s">
        <v>126</v>
      </c>
      <c r="I15" s="20" t="s">
        <v>127</v>
      </c>
      <c r="J15" s="21">
        <v>35470</v>
      </c>
      <c r="K15" s="20" t="str">
        <f t="shared" si="2"/>
        <v>영업부</v>
      </c>
      <c r="L15" s="7"/>
    </row>
    <row r="16" spans="1:12">
      <c r="A16" s="11" t="s">
        <v>120</v>
      </c>
      <c r="B16" s="11" t="s">
        <v>128</v>
      </c>
      <c r="C16" s="11">
        <v>92</v>
      </c>
      <c r="D16" s="11">
        <v>96</v>
      </c>
      <c r="E16" s="11">
        <v>94</v>
      </c>
      <c r="F16" s="7"/>
      <c r="G16" s="7"/>
      <c r="H16" s="20" t="s">
        <v>129</v>
      </c>
      <c r="I16" s="20" t="s">
        <v>130</v>
      </c>
      <c r="J16" s="21">
        <v>28060</v>
      </c>
      <c r="K16" s="20" t="str">
        <f t="shared" si="2"/>
        <v>총무부</v>
      </c>
      <c r="L16" s="7"/>
    </row>
    <row r="17" spans="1:12">
      <c r="A17" s="11" t="s">
        <v>131</v>
      </c>
      <c r="B17" s="11" t="s">
        <v>132</v>
      </c>
      <c r="C17" s="11">
        <v>100</v>
      </c>
      <c r="D17" s="11">
        <v>95</v>
      </c>
      <c r="E17" s="11">
        <v>96</v>
      </c>
      <c r="F17" s="7"/>
      <c r="G17" s="7"/>
      <c r="H17" s="20" t="s">
        <v>133</v>
      </c>
      <c r="I17" s="20" t="s">
        <v>134</v>
      </c>
      <c r="J17" s="21">
        <v>30000</v>
      </c>
      <c r="K17" s="20" t="str">
        <f t="shared" si="2"/>
        <v>영업부</v>
      </c>
      <c r="L17" s="7"/>
    </row>
    <row r="18" spans="1:12">
      <c r="A18" s="11" t="s">
        <v>120</v>
      </c>
      <c r="B18" s="11" t="s">
        <v>135</v>
      </c>
      <c r="C18" s="11">
        <v>84</v>
      </c>
      <c r="D18" s="11">
        <v>85</v>
      </c>
      <c r="E18" s="11">
        <v>87</v>
      </c>
      <c r="F18" s="7"/>
      <c r="G18" s="7"/>
      <c r="H18" s="20" t="s">
        <v>136</v>
      </c>
      <c r="I18" s="20" t="s">
        <v>137</v>
      </c>
      <c r="J18" s="21">
        <v>29970</v>
      </c>
      <c r="K18" s="20" t="str">
        <f t="shared" si="2"/>
        <v>경리과</v>
      </c>
      <c r="L18" s="7"/>
    </row>
    <row r="19" spans="1:12">
      <c r="A19" s="11" t="s">
        <v>138</v>
      </c>
      <c r="B19" s="11" t="s">
        <v>139</v>
      </c>
      <c r="C19" s="11">
        <v>59</v>
      </c>
      <c r="D19" s="11">
        <v>64</v>
      </c>
      <c r="E19" s="11">
        <v>54</v>
      </c>
      <c r="F19" s="11" t="s">
        <v>107</v>
      </c>
      <c r="G19" s="7"/>
      <c r="H19" s="20" t="s">
        <v>140</v>
      </c>
      <c r="I19" s="20" t="s">
        <v>141</v>
      </c>
      <c r="J19" s="21">
        <v>27000</v>
      </c>
      <c r="K19" s="20" t="str">
        <f t="shared" si="2"/>
        <v>총무부</v>
      </c>
      <c r="L19" s="7"/>
    </row>
    <row r="20" spans="1:12">
      <c r="A20" s="11" t="s">
        <v>131</v>
      </c>
      <c r="B20" s="11" t="s">
        <v>142</v>
      </c>
      <c r="C20" s="11">
        <v>78</v>
      </c>
      <c r="D20" s="11">
        <v>83</v>
      </c>
      <c r="E20" s="11">
        <v>82</v>
      </c>
      <c r="F20" s="11" t="s">
        <v>116</v>
      </c>
      <c r="G20" s="7"/>
      <c r="H20" s="11" t="s">
        <v>143</v>
      </c>
      <c r="I20" s="11" t="s">
        <v>144</v>
      </c>
      <c r="J20" s="17">
        <v>32140</v>
      </c>
      <c r="K20" s="20" t="str">
        <f t="shared" si="2"/>
        <v>인사과</v>
      </c>
      <c r="L20" s="7"/>
    </row>
    <row r="21" spans="1:12">
      <c r="A21" s="89" t="s">
        <v>145</v>
      </c>
      <c r="B21" s="90"/>
      <c r="C21" s="90"/>
      <c r="D21" s="91"/>
      <c r="E21" s="11">
        <f>ROUND(DAVERAGE(A12:E20,E12,F19:F21),2)</f>
        <v>88.33</v>
      </c>
      <c r="F21" s="11" t="s">
        <v>120</v>
      </c>
      <c r="G21" s="7"/>
      <c r="H21" s="11" t="s">
        <v>146</v>
      </c>
      <c r="I21" s="11" t="s">
        <v>147</v>
      </c>
      <c r="J21" s="17">
        <v>29500</v>
      </c>
      <c r="K21" s="20" t="str">
        <f t="shared" si="2"/>
        <v>영업부</v>
      </c>
      <c r="L21" s="7"/>
    </row>
    <row r="22" spans="1:1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>
      <c r="A23" s="22" t="s">
        <v>148</v>
      </c>
      <c r="B23" s="22" t="s">
        <v>149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>
      <c r="A24" s="18" t="s">
        <v>150</v>
      </c>
      <c r="B24" s="18" t="s">
        <v>151</v>
      </c>
      <c r="C24" s="11" t="s">
        <v>152</v>
      </c>
      <c r="D24" s="11" t="s">
        <v>153</v>
      </c>
      <c r="E24" s="7"/>
      <c r="F24" s="7"/>
      <c r="G24" s="7"/>
      <c r="H24" s="7"/>
      <c r="I24" s="7"/>
      <c r="J24" s="7"/>
      <c r="K24" s="7"/>
      <c r="L24" s="7"/>
    </row>
    <row r="25" spans="1:12">
      <c r="A25" s="18" t="s">
        <v>154</v>
      </c>
      <c r="B25" s="18" t="s">
        <v>155</v>
      </c>
      <c r="C25" s="11">
        <v>45</v>
      </c>
      <c r="D25" s="23">
        <v>2592000</v>
      </c>
      <c r="E25" s="7"/>
      <c r="F25" s="7"/>
      <c r="G25" s="7"/>
      <c r="H25" s="7"/>
      <c r="I25" s="7"/>
      <c r="J25" s="7"/>
      <c r="K25" s="7"/>
      <c r="L25" s="7"/>
    </row>
    <row r="26" spans="1:12">
      <c r="A26" s="18" t="s">
        <v>156</v>
      </c>
      <c r="B26" s="18" t="s">
        <v>157</v>
      </c>
      <c r="C26" s="11">
        <v>33</v>
      </c>
      <c r="D26" s="23">
        <v>1900800</v>
      </c>
      <c r="E26" s="7"/>
      <c r="F26" s="7"/>
      <c r="G26" s="7"/>
      <c r="H26" s="7"/>
      <c r="I26" s="7"/>
      <c r="J26" s="7"/>
      <c r="K26" s="7"/>
      <c r="L26" s="7"/>
    </row>
    <row r="27" spans="1:12">
      <c r="A27" s="18" t="s">
        <v>158</v>
      </c>
      <c r="B27" s="18" t="s">
        <v>155</v>
      </c>
      <c r="C27" s="11">
        <v>25</v>
      </c>
      <c r="D27" s="23">
        <v>1440000</v>
      </c>
      <c r="E27" s="7"/>
      <c r="F27" s="7"/>
      <c r="G27" s="7"/>
      <c r="H27" s="7"/>
      <c r="I27" s="7"/>
      <c r="J27" s="7"/>
      <c r="K27" s="7"/>
      <c r="L27" s="7"/>
    </row>
    <row r="28" spans="1:12">
      <c r="A28" s="18" t="s">
        <v>159</v>
      </c>
      <c r="B28" s="18" t="s">
        <v>160</v>
      </c>
      <c r="C28" s="11">
        <v>36</v>
      </c>
      <c r="D28" s="23">
        <v>2073600</v>
      </c>
      <c r="E28" s="7"/>
      <c r="F28" s="7"/>
      <c r="G28" s="7"/>
      <c r="H28" s="7"/>
      <c r="I28" s="7"/>
      <c r="J28" s="7"/>
      <c r="K28" s="7"/>
      <c r="L28" s="7"/>
    </row>
    <row r="29" spans="1:12">
      <c r="A29" s="18" t="s">
        <v>161</v>
      </c>
      <c r="B29" s="18" t="s">
        <v>155</v>
      </c>
      <c r="C29" s="11">
        <v>23</v>
      </c>
      <c r="D29" s="23">
        <v>1324800</v>
      </c>
      <c r="E29" s="7"/>
      <c r="F29" s="7"/>
      <c r="G29" s="7"/>
      <c r="H29" s="7"/>
      <c r="I29" s="7"/>
      <c r="J29" s="7"/>
      <c r="K29" s="7"/>
      <c r="L29" s="7"/>
    </row>
    <row r="30" spans="1:12">
      <c r="A30" s="18" t="s">
        <v>162</v>
      </c>
      <c r="B30" s="18" t="s">
        <v>157</v>
      </c>
      <c r="C30" s="11">
        <v>34</v>
      </c>
      <c r="D30" s="23">
        <v>1958400</v>
      </c>
      <c r="E30" s="7"/>
      <c r="F30" s="7"/>
      <c r="G30" s="7"/>
      <c r="H30" s="7"/>
      <c r="I30" s="7"/>
      <c r="J30" s="7"/>
      <c r="K30" s="7"/>
      <c r="L30" s="7"/>
    </row>
    <row r="31" spans="1:12">
      <c r="A31" s="18" t="s">
        <v>163</v>
      </c>
      <c r="B31" s="18" t="s">
        <v>155</v>
      </c>
      <c r="C31" s="11">
        <v>15</v>
      </c>
      <c r="D31" s="23">
        <v>864000</v>
      </c>
      <c r="E31" s="7"/>
      <c r="F31" s="7"/>
      <c r="G31" s="7"/>
      <c r="H31" s="7"/>
      <c r="I31" s="7"/>
      <c r="J31" s="7"/>
      <c r="K31" s="7"/>
      <c r="L31" s="7"/>
    </row>
    <row r="32" spans="1:12">
      <c r="A32" s="89" t="s">
        <v>164</v>
      </c>
      <c r="B32" s="90"/>
      <c r="C32" s="90"/>
      <c r="D32" s="17" t="str">
        <f>SUMIFS(D25:D31,B25:B31,"북부",C25:C31,"&gt;=20")&amp;"원"</f>
        <v>5356800원</v>
      </c>
      <c r="E32" s="7"/>
      <c r="F32" s="7"/>
      <c r="G32" s="7"/>
      <c r="H32" s="7"/>
      <c r="I32" s="7"/>
      <c r="J32" s="7"/>
      <c r="K32" s="7"/>
      <c r="L32" s="7"/>
    </row>
    <row r="33" spans="1:12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</row>
  </sheetData>
  <mergeCells count="2">
    <mergeCell ref="A21:D21"/>
    <mergeCell ref="A32:C3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5"/>
  <sheetViews>
    <sheetView tabSelected="1" topLeftCell="A7" workbookViewId="0">
      <selection activeCell="A26" sqref="A26"/>
    </sheetView>
  </sheetViews>
  <sheetFormatPr defaultRowHeight="16.5"/>
  <cols>
    <col min="1" max="1" width="24.25" bestFit="1" customWidth="1"/>
    <col min="2" max="2" width="11.875" bestFit="1" customWidth="1"/>
    <col min="3" max="4" width="7.375" bestFit="1" customWidth="1"/>
    <col min="5" max="5" width="12.75" bestFit="1" customWidth="1"/>
    <col min="6" max="6" width="18" bestFit="1" customWidth="1"/>
    <col min="7" max="7" width="12.5" bestFit="1" customWidth="1"/>
    <col min="8" max="8" width="22.875" bestFit="1" customWidth="1"/>
    <col min="9" max="9" width="17.375" bestFit="1" customWidth="1"/>
  </cols>
  <sheetData>
    <row r="1" spans="1:7" ht="26.25">
      <c r="A1" s="92" t="s">
        <v>165</v>
      </c>
      <c r="B1" s="92"/>
      <c r="C1" s="92"/>
      <c r="D1" s="92"/>
      <c r="E1" s="92"/>
      <c r="F1" s="92"/>
      <c r="G1" s="92"/>
    </row>
    <row r="2" spans="1:7">
      <c r="A2" s="26"/>
      <c r="B2" s="26"/>
      <c r="C2" s="26"/>
      <c r="D2" s="26"/>
      <c r="E2" s="26"/>
      <c r="F2" s="26"/>
      <c r="G2" s="26"/>
    </row>
    <row r="3" spans="1:7">
      <c r="A3" s="27" t="s">
        <v>166</v>
      </c>
      <c r="B3" s="27" t="s">
        <v>167</v>
      </c>
      <c r="C3" s="27" t="s">
        <v>168</v>
      </c>
      <c r="D3" s="27" t="s">
        <v>169</v>
      </c>
      <c r="E3" s="27" t="s">
        <v>170</v>
      </c>
      <c r="F3" s="27" t="s">
        <v>171</v>
      </c>
      <c r="G3" s="27" t="s">
        <v>172</v>
      </c>
    </row>
    <row r="4" spans="1:7">
      <c r="A4" s="27" t="s">
        <v>173</v>
      </c>
      <c r="B4" s="27" t="s">
        <v>174</v>
      </c>
      <c r="C4" s="27" t="s">
        <v>175</v>
      </c>
      <c r="D4" s="27">
        <v>83</v>
      </c>
      <c r="E4" s="27">
        <v>68</v>
      </c>
      <c r="F4" s="27">
        <v>20</v>
      </c>
      <c r="G4" s="27">
        <f>SUM(D4:F4)</f>
        <v>171</v>
      </c>
    </row>
    <row r="5" spans="1:7">
      <c r="A5" s="27" t="s">
        <v>173</v>
      </c>
      <c r="B5" s="27" t="s">
        <v>176</v>
      </c>
      <c r="C5" s="27" t="s">
        <v>177</v>
      </c>
      <c r="D5" s="27">
        <v>88</v>
      </c>
      <c r="E5" s="27">
        <v>75</v>
      </c>
      <c r="F5" s="27">
        <v>25</v>
      </c>
      <c r="G5" s="27">
        <f t="shared" ref="G5:G17" si="0">SUM(D5:F5)</f>
        <v>188</v>
      </c>
    </row>
    <row r="6" spans="1:7">
      <c r="A6" s="27" t="s">
        <v>173</v>
      </c>
      <c r="B6" s="27" t="s">
        <v>174</v>
      </c>
      <c r="C6" s="27" t="s">
        <v>178</v>
      </c>
      <c r="D6" s="27">
        <v>80</v>
      </c>
      <c r="E6" s="27">
        <v>90</v>
      </c>
      <c r="F6" s="27">
        <v>20</v>
      </c>
      <c r="G6" s="27">
        <f t="shared" si="0"/>
        <v>190</v>
      </c>
    </row>
    <row r="7" spans="1:7">
      <c r="A7" s="27" t="s">
        <v>179</v>
      </c>
      <c r="B7" s="27" t="s">
        <v>180</v>
      </c>
      <c r="C7" s="27" t="s">
        <v>181</v>
      </c>
      <c r="D7" s="27">
        <v>85</v>
      </c>
      <c r="E7" s="27">
        <v>80</v>
      </c>
      <c r="F7" s="27">
        <v>15</v>
      </c>
      <c r="G7" s="27">
        <f t="shared" si="0"/>
        <v>180</v>
      </c>
    </row>
    <row r="8" spans="1:7">
      <c r="A8" s="27" t="s">
        <v>182</v>
      </c>
      <c r="B8" s="27" t="s">
        <v>183</v>
      </c>
      <c r="C8" s="27" t="s">
        <v>184</v>
      </c>
      <c r="D8" s="27">
        <v>91</v>
      </c>
      <c r="E8" s="27">
        <v>85</v>
      </c>
      <c r="F8" s="27">
        <v>25</v>
      </c>
      <c r="G8" s="27">
        <f t="shared" si="0"/>
        <v>201</v>
      </c>
    </row>
    <row r="9" spans="1:7">
      <c r="A9" s="27" t="s">
        <v>185</v>
      </c>
      <c r="B9" s="27" t="s">
        <v>186</v>
      </c>
      <c r="C9" s="27" t="s">
        <v>187</v>
      </c>
      <c r="D9" s="27">
        <v>82</v>
      </c>
      <c r="E9" s="27">
        <v>68</v>
      </c>
      <c r="F9" s="27">
        <v>30</v>
      </c>
      <c r="G9" s="27">
        <f t="shared" si="0"/>
        <v>180</v>
      </c>
    </row>
    <row r="10" spans="1:7">
      <c r="A10" s="27" t="s">
        <v>185</v>
      </c>
      <c r="B10" s="27" t="s">
        <v>188</v>
      </c>
      <c r="C10" s="27" t="s">
        <v>189</v>
      </c>
      <c r="D10" s="27">
        <v>65</v>
      </c>
      <c r="E10" s="27">
        <v>74</v>
      </c>
      <c r="F10" s="27">
        <v>15</v>
      </c>
      <c r="G10" s="27">
        <f t="shared" si="0"/>
        <v>154</v>
      </c>
    </row>
    <row r="11" spans="1:7">
      <c r="A11" s="27" t="s">
        <v>190</v>
      </c>
      <c r="B11" s="27" t="s">
        <v>53</v>
      </c>
      <c r="C11" s="27" t="s">
        <v>191</v>
      </c>
      <c r="D11" s="27">
        <v>75</v>
      </c>
      <c r="E11" s="27">
        <v>78</v>
      </c>
      <c r="F11" s="27">
        <v>20</v>
      </c>
      <c r="G11" s="27">
        <f t="shared" si="0"/>
        <v>173</v>
      </c>
    </row>
    <row r="12" spans="1:7">
      <c r="A12" s="27" t="s">
        <v>185</v>
      </c>
      <c r="B12" s="27" t="s">
        <v>192</v>
      </c>
      <c r="C12" s="27" t="s">
        <v>193</v>
      </c>
      <c r="D12" s="27">
        <v>82</v>
      </c>
      <c r="E12" s="27">
        <v>92</v>
      </c>
      <c r="F12" s="27">
        <v>20</v>
      </c>
      <c r="G12" s="27">
        <f t="shared" si="0"/>
        <v>194</v>
      </c>
    </row>
    <row r="13" spans="1:7">
      <c r="A13" s="27" t="s">
        <v>194</v>
      </c>
      <c r="B13" s="27" t="s">
        <v>183</v>
      </c>
      <c r="C13" s="27" t="s">
        <v>195</v>
      </c>
      <c r="D13" s="27">
        <v>90</v>
      </c>
      <c r="E13" s="27">
        <v>84</v>
      </c>
      <c r="F13" s="27">
        <v>25</v>
      </c>
      <c r="G13" s="27">
        <f t="shared" si="0"/>
        <v>199</v>
      </c>
    </row>
    <row r="14" spans="1:7">
      <c r="A14" s="27" t="s">
        <v>194</v>
      </c>
      <c r="B14" s="27" t="s">
        <v>192</v>
      </c>
      <c r="C14" s="27" t="s">
        <v>196</v>
      </c>
      <c r="D14" s="27">
        <v>80</v>
      </c>
      <c r="E14" s="27">
        <v>72</v>
      </c>
      <c r="F14" s="27">
        <v>25</v>
      </c>
      <c r="G14" s="27">
        <f t="shared" si="0"/>
        <v>177</v>
      </c>
    </row>
    <row r="15" spans="1:7">
      <c r="A15" s="27" t="s">
        <v>197</v>
      </c>
      <c r="B15" s="27" t="s">
        <v>192</v>
      </c>
      <c r="C15" s="27" t="s">
        <v>198</v>
      </c>
      <c r="D15" s="27">
        <v>78</v>
      </c>
      <c r="E15" s="27">
        <v>85</v>
      </c>
      <c r="F15" s="27">
        <v>30</v>
      </c>
      <c r="G15" s="27">
        <f t="shared" si="0"/>
        <v>193</v>
      </c>
    </row>
    <row r="16" spans="1:7">
      <c r="A16" s="27" t="s">
        <v>194</v>
      </c>
      <c r="B16" s="27" t="s">
        <v>199</v>
      </c>
      <c r="C16" s="27" t="s">
        <v>200</v>
      </c>
      <c r="D16" s="27">
        <v>86</v>
      </c>
      <c r="E16" s="27">
        <v>70</v>
      </c>
      <c r="F16" s="27">
        <v>30</v>
      </c>
      <c r="G16" s="27">
        <f t="shared" si="0"/>
        <v>186</v>
      </c>
    </row>
    <row r="17" spans="1:7">
      <c r="A17" s="27" t="s">
        <v>197</v>
      </c>
      <c r="B17" s="27" t="s">
        <v>176</v>
      </c>
      <c r="C17" s="27" t="s">
        <v>201</v>
      </c>
      <c r="D17" s="27">
        <v>70</v>
      </c>
      <c r="E17" s="27">
        <v>78</v>
      </c>
      <c r="F17" s="27">
        <v>25</v>
      </c>
      <c r="G17" s="27">
        <f t="shared" si="0"/>
        <v>173</v>
      </c>
    </row>
    <row r="20" spans="1:7">
      <c r="A20" s="82" t="s">
        <v>304</v>
      </c>
      <c r="B20" t="s">
        <v>305</v>
      </c>
    </row>
    <row r="22" spans="1:7">
      <c r="B22" s="82" t="s">
        <v>312</v>
      </c>
    </row>
    <row r="23" spans="1:7">
      <c r="A23" s="82" t="s">
        <v>306</v>
      </c>
      <c r="B23" t="s">
        <v>313</v>
      </c>
      <c r="C23" t="s">
        <v>314</v>
      </c>
      <c r="D23" t="s">
        <v>315</v>
      </c>
      <c r="E23" t="s">
        <v>311</v>
      </c>
    </row>
    <row r="24" spans="1:7">
      <c r="A24" s="83" t="s">
        <v>307</v>
      </c>
      <c r="B24" s="84"/>
      <c r="C24" s="84"/>
      <c r="D24" s="84"/>
      <c r="E24" s="84"/>
    </row>
    <row r="25" spans="1:7">
      <c r="A25" s="85" t="s">
        <v>316</v>
      </c>
      <c r="B25" s="84">
        <v>180</v>
      </c>
      <c r="C25" s="84">
        <v>187</v>
      </c>
      <c r="D25" s="84">
        <v>199</v>
      </c>
      <c r="E25" s="84">
        <v>188.25</v>
      </c>
    </row>
    <row r="26" spans="1:7">
      <c r="A26" s="85" t="s">
        <v>317</v>
      </c>
      <c r="B26" s="84">
        <v>80</v>
      </c>
      <c r="C26" s="84">
        <v>85</v>
      </c>
      <c r="D26" s="84">
        <v>84</v>
      </c>
      <c r="E26" s="84">
        <v>85</v>
      </c>
    </row>
    <row r="27" spans="1:7">
      <c r="A27" s="83" t="s">
        <v>308</v>
      </c>
      <c r="B27" s="84"/>
      <c r="C27" s="84"/>
      <c r="D27" s="84"/>
      <c r="E27" s="84"/>
    </row>
    <row r="28" spans="1:7">
      <c r="A28" s="85" t="s">
        <v>316</v>
      </c>
      <c r="B28" s="84"/>
      <c r="C28" s="84">
        <v>180</v>
      </c>
      <c r="D28" s="84">
        <v>186</v>
      </c>
      <c r="E28" s="84">
        <v>183</v>
      </c>
    </row>
    <row r="29" spans="1:7">
      <c r="A29" s="85" t="s">
        <v>317</v>
      </c>
      <c r="B29" s="84"/>
      <c r="C29" s="84">
        <v>68</v>
      </c>
      <c r="D29" s="84">
        <v>70</v>
      </c>
      <c r="E29" s="84">
        <v>70</v>
      </c>
    </row>
    <row r="30" spans="1:7">
      <c r="A30" s="83" t="s">
        <v>309</v>
      </c>
      <c r="B30" s="84"/>
      <c r="C30" s="84"/>
      <c r="D30" s="84"/>
      <c r="E30" s="84"/>
    </row>
    <row r="31" spans="1:7">
      <c r="A31" s="85" t="s">
        <v>316</v>
      </c>
      <c r="B31" s="84">
        <v>180.5</v>
      </c>
      <c r="C31" s="84">
        <v>194</v>
      </c>
      <c r="D31" s="84">
        <v>185</v>
      </c>
      <c r="E31" s="84">
        <v>185</v>
      </c>
    </row>
    <row r="32" spans="1:7">
      <c r="A32" s="85" t="s">
        <v>317</v>
      </c>
      <c r="B32" s="84">
        <v>90</v>
      </c>
      <c r="C32" s="84">
        <v>92</v>
      </c>
      <c r="D32" s="84">
        <v>85</v>
      </c>
      <c r="E32" s="84">
        <v>92</v>
      </c>
    </row>
    <row r="33" spans="1:5">
      <c r="A33" s="83" t="s">
        <v>310</v>
      </c>
      <c r="B33" s="84"/>
      <c r="C33" s="84"/>
      <c r="D33" s="84"/>
      <c r="E33" s="84"/>
    </row>
    <row r="34" spans="1:5">
      <c r="A34" s="85" t="s">
        <v>316</v>
      </c>
      <c r="B34" s="84">
        <v>188</v>
      </c>
      <c r="C34" s="84">
        <v>154</v>
      </c>
      <c r="D34" s="84">
        <v>173</v>
      </c>
      <c r="E34" s="84">
        <v>171.66666666666666</v>
      </c>
    </row>
    <row r="35" spans="1:5">
      <c r="A35" s="85" t="s">
        <v>317</v>
      </c>
      <c r="B35" s="84">
        <v>75</v>
      </c>
      <c r="C35" s="84">
        <v>74</v>
      </c>
      <c r="D35" s="84">
        <v>78</v>
      </c>
      <c r="E35" s="84">
        <v>78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20"/>
  <sheetViews>
    <sheetView workbookViewId="0">
      <selection activeCell="K11" sqref="K11"/>
    </sheetView>
  </sheetViews>
  <sheetFormatPr defaultRowHeight="16.5"/>
  <cols>
    <col min="1" max="1" width="9.5" customWidth="1"/>
  </cols>
  <sheetData>
    <row r="1" spans="1:11">
      <c r="A1" s="28" t="s">
        <v>202</v>
      </c>
      <c r="B1" s="29"/>
      <c r="C1" s="29"/>
      <c r="D1" s="29"/>
      <c r="E1" s="29"/>
      <c r="F1" s="29"/>
    </row>
    <row r="2" spans="1:11">
      <c r="A2" s="27" t="s">
        <v>203</v>
      </c>
      <c r="B2" s="30" t="s">
        <v>204</v>
      </c>
      <c r="C2" s="30" t="s">
        <v>205</v>
      </c>
      <c r="D2" s="30" t="s">
        <v>206</v>
      </c>
      <c r="E2" s="31" t="s">
        <v>207</v>
      </c>
      <c r="F2" s="29"/>
      <c r="G2" s="93" t="s">
        <v>208</v>
      </c>
      <c r="H2" s="94"/>
      <c r="I2" s="94"/>
      <c r="J2" s="94"/>
      <c r="K2" s="95"/>
    </row>
    <row r="3" spans="1:11">
      <c r="A3" s="32" t="s">
        <v>209</v>
      </c>
      <c r="B3" s="33">
        <v>147000</v>
      </c>
      <c r="C3" s="33">
        <v>162000</v>
      </c>
      <c r="D3" s="33">
        <v>157000</v>
      </c>
      <c r="E3" s="34">
        <v>174000</v>
      </c>
      <c r="F3" s="29"/>
      <c r="G3" s="35" t="s">
        <v>5</v>
      </c>
      <c r="H3" s="36" t="s">
        <v>210</v>
      </c>
      <c r="I3" s="36" t="s">
        <v>211</v>
      </c>
      <c r="J3" s="36" t="s">
        <v>206</v>
      </c>
      <c r="K3" s="37" t="s">
        <v>212</v>
      </c>
    </row>
    <row r="4" spans="1:11">
      <c r="A4" s="32" t="s">
        <v>213</v>
      </c>
      <c r="B4" s="33">
        <v>175000</v>
      </c>
      <c r="C4" s="33">
        <v>259000</v>
      </c>
      <c r="D4" s="33">
        <v>244000</v>
      </c>
      <c r="E4" s="34">
        <v>257000</v>
      </c>
      <c r="F4" s="29"/>
      <c r="G4" s="35" t="s">
        <v>214</v>
      </c>
      <c r="H4" s="38">
        <v>114666.66666666667</v>
      </c>
      <c r="I4" s="38">
        <v>121000</v>
      </c>
      <c r="J4" s="38">
        <v>150000</v>
      </c>
      <c r="K4" s="39">
        <v>162666.66666666666</v>
      </c>
    </row>
    <row r="5" spans="1:11">
      <c r="A5" s="32" t="s">
        <v>215</v>
      </c>
      <c r="B5" s="33">
        <v>152000</v>
      </c>
      <c r="C5" s="33">
        <v>207000</v>
      </c>
      <c r="D5" s="33">
        <v>215000</v>
      </c>
      <c r="E5" s="34">
        <v>225000</v>
      </c>
      <c r="F5" s="29"/>
      <c r="G5" s="32" t="s">
        <v>216</v>
      </c>
      <c r="H5" s="40">
        <v>107333.33333333333</v>
      </c>
      <c r="I5" s="40">
        <v>134000</v>
      </c>
      <c r="J5" s="40">
        <v>167000</v>
      </c>
      <c r="K5" s="41">
        <v>171000</v>
      </c>
    </row>
    <row r="6" spans="1:11">
      <c r="A6" s="42" t="s">
        <v>217</v>
      </c>
      <c r="B6" s="43">
        <v>183000</v>
      </c>
      <c r="C6" s="43">
        <v>230000</v>
      </c>
      <c r="D6" s="43">
        <v>225000</v>
      </c>
      <c r="E6" s="44">
        <v>247000</v>
      </c>
      <c r="F6" s="29"/>
      <c r="G6" s="32" t="s">
        <v>218</v>
      </c>
      <c r="H6" s="40">
        <v>130000</v>
      </c>
      <c r="I6" s="40">
        <v>162666.66666666666</v>
      </c>
      <c r="J6" s="40">
        <v>192666.66666666666</v>
      </c>
      <c r="K6" s="41">
        <v>208666.66666666666</v>
      </c>
    </row>
    <row r="7" spans="1:11">
      <c r="A7" s="45"/>
      <c r="B7" s="46"/>
      <c r="C7" s="46"/>
      <c r="D7" s="46"/>
      <c r="E7" s="46"/>
      <c r="F7" s="29"/>
      <c r="G7" s="42" t="s">
        <v>219</v>
      </c>
      <c r="H7" s="47">
        <v>156000</v>
      </c>
      <c r="I7" s="47">
        <v>181000</v>
      </c>
      <c r="J7" s="47">
        <v>209000</v>
      </c>
      <c r="K7" s="48">
        <v>218666.66666666666</v>
      </c>
    </row>
    <row r="8" spans="1:11">
      <c r="A8" s="28" t="s">
        <v>220</v>
      </c>
      <c r="B8" s="29"/>
      <c r="C8" s="29"/>
      <c r="D8" s="29"/>
      <c r="E8" s="29"/>
      <c r="F8" s="29"/>
      <c r="G8" s="49"/>
      <c r="H8" s="50"/>
      <c r="I8" s="51"/>
      <c r="J8" s="51"/>
      <c r="K8" s="51"/>
    </row>
    <row r="9" spans="1:11">
      <c r="A9" s="27" t="s">
        <v>203</v>
      </c>
      <c r="B9" s="30" t="s">
        <v>221</v>
      </c>
      <c r="C9" s="30" t="s">
        <v>205</v>
      </c>
      <c r="D9" s="30" t="s">
        <v>222</v>
      </c>
      <c r="E9" s="31" t="s">
        <v>207</v>
      </c>
      <c r="F9" s="29"/>
      <c r="G9" s="50"/>
      <c r="H9" s="50"/>
      <c r="I9" s="50"/>
      <c r="J9" s="50"/>
      <c r="K9" s="50"/>
    </row>
    <row r="10" spans="1:11">
      <c r="A10" s="32" t="s">
        <v>215</v>
      </c>
      <c r="B10" s="52">
        <v>80000</v>
      </c>
      <c r="C10" s="53">
        <v>63000</v>
      </c>
      <c r="D10" s="53">
        <v>103000</v>
      </c>
      <c r="E10" s="54">
        <v>90000</v>
      </c>
      <c r="F10" s="29"/>
      <c r="G10" s="29"/>
      <c r="H10" s="29"/>
      <c r="I10" s="29"/>
      <c r="J10" s="29"/>
      <c r="K10" s="29"/>
    </row>
    <row r="11" spans="1:11">
      <c r="A11" s="32" t="s">
        <v>209</v>
      </c>
      <c r="B11" s="55">
        <v>117000</v>
      </c>
      <c r="C11" s="33">
        <v>84000</v>
      </c>
      <c r="D11" s="33">
        <v>145000</v>
      </c>
      <c r="E11" s="34">
        <v>132000</v>
      </c>
      <c r="F11" s="29"/>
      <c r="G11" s="29"/>
      <c r="H11" s="29"/>
      <c r="I11" s="29"/>
      <c r="J11" s="29"/>
      <c r="K11" s="29"/>
    </row>
    <row r="12" spans="1:11">
      <c r="A12" s="32" t="s">
        <v>223</v>
      </c>
      <c r="B12" s="55">
        <v>152000</v>
      </c>
      <c r="C12" s="33">
        <v>134000</v>
      </c>
      <c r="D12" s="33">
        <v>182000</v>
      </c>
      <c r="E12" s="34">
        <v>183000</v>
      </c>
      <c r="F12" s="29"/>
      <c r="G12" s="29"/>
      <c r="H12" s="29"/>
      <c r="I12" s="29"/>
      <c r="J12" s="29"/>
      <c r="K12" s="29"/>
    </row>
    <row r="13" spans="1:11">
      <c r="A13" s="42" t="s">
        <v>217</v>
      </c>
      <c r="B13" s="56">
        <v>182000</v>
      </c>
      <c r="C13" s="43">
        <v>168000</v>
      </c>
      <c r="D13" s="43">
        <v>220000</v>
      </c>
      <c r="E13" s="44">
        <v>189000</v>
      </c>
      <c r="F13" s="29"/>
      <c r="G13" s="29"/>
      <c r="H13" s="29"/>
      <c r="I13" s="29"/>
      <c r="J13" s="29"/>
      <c r="K13" s="29"/>
    </row>
    <row r="14" spans="1:11">
      <c r="A14" s="45"/>
      <c r="B14" s="46"/>
      <c r="C14" s="46"/>
      <c r="D14" s="46"/>
      <c r="E14" s="46"/>
      <c r="F14" s="29"/>
      <c r="G14" s="29"/>
      <c r="H14" s="29"/>
      <c r="I14" s="29"/>
      <c r="J14" s="29"/>
      <c r="K14" s="29"/>
    </row>
    <row r="15" spans="1:11">
      <c r="A15" s="28" t="s">
        <v>224</v>
      </c>
      <c r="B15" s="29"/>
      <c r="C15" s="29"/>
      <c r="D15" s="29"/>
      <c r="E15" s="29"/>
      <c r="F15" s="29"/>
      <c r="G15" s="29"/>
      <c r="H15" s="57"/>
      <c r="I15" s="57"/>
      <c r="J15" s="57"/>
      <c r="K15" s="57"/>
    </row>
    <row r="16" spans="1:11">
      <c r="A16" s="27" t="s">
        <v>5</v>
      </c>
      <c r="B16" s="30" t="s">
        <v>204</v>
      </c>
      <c r="C16" s="30" t="s">
        <v>211</v>
      </c>
      <c r="D16" s="30" t="s">
        <v>206</v>
      </c>
      <c r="E16" s="31" t="s">
        <v>225</v>
      </c>
      <c r="F16" s="29"/>
      <c r="G16" s="29"/>
      <c r="H16" s="57"/>
      <c r="I16" s="57"/>
      <c r="J16" s="57"/>
      <c r="K16" s="57"/>
    </row>
    <row r="17" spans="1:11">
      <c r="A17" s="32" t="s">
        <v>226</v>
      </c>
      <c r="B17" s="33">
        <v>80000</v>
      </c>
      <c r="C17" s="33">
        <v>117000</v>
      </c>
      <c r="D17" s="33">
        <v>148000</v>
      </c>
      <c r="E17" s="34">
        <v>182000</v>
      </c>
      <c r="F17" s="29"/>
      <c r="G17" s="29"/>
      <c r="H17" s="29"/>
      <c r="I17" s="29"/>
      <c r="J17" s="29"/>
      <c r="K17" s="29"/>
    </row>
    <row r="18" spans="1:11">
      <c r="A18" s="32" t="s">
        <v>213</v>
      </c>
      <c r="B18" s="33">
        <v>63000</v>
      </c>
      <c r="C18" s="33">
        <v>95000</v>
      </c>
      <c r="D18" s="33">
        <v>152000</v>
      </c>
      <c r="E18" s="34">
        <v>186000</v>
      </c>
      <c r="F18" s="29"/>
      <c r="G18" s="29"/>
      <c r="H18" s="29"/>
      <c r="I18" s="29"/>
      <c r="J18" s="29"/>
      <c r="K18" s="29"/>
    </row>
    <row r="19" spans="1:11">
      <c r="A19" s="32" t="s">
        <v>227</v>
      </c>
      <c r="B19" s="33">
        <v>103000</v>
      </c>
      <c r="C19" s="33">
        <v>145000</v>
      </c>
      <c r="D19" s="33">
        <v>182000</v>
      </c>
      <c r="E19" s="34">
        <v>220000</v>
      </c>
    </row>
    <row r="20" spans="1:11">
      <c r="A20" s="58" t="s">
        <v>228</v>
      </c>
      <c r="B20" s="43">
        <v>90000</v>
      </c>
      <c r="C20" s="43">
        <v>132000</v>
      </c>
      <c r="D20" s="43">
        <v>183000</v>
      </c>
      <c r="E20" s="44">
        <v>198000</v>
      </c>
    </row>
  </sheetData>
  <dataConsolidate function="average" topLabels="1">
    <dataRefs count="3">
      <dataRef ref="A2:E6" sheet="분석작업-2"/>
      <dataRef ref="A9:E13" sheet="분석작업-2"/>
      <dataRef ref="A16:E20" sheet="분석작업-2"/>
    </dataRefs>
  </dataConsolidate>
  <mergeCells count="1">
    <mergeCell ref="G2:K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0"/>
  <sheetViews>
    <sheetView workbookViewId="0">
      <selection activeCell="E4" sqref="E4:E10"/>
    </sheetView>
  </sheetViews>
  <sheetFormatPr defaultRowHeight="16.5"/>
  <cols>
    <col min="1" max="5" width="10.75" customWidth="1"/>
  </cols>
  <sheetData>
    <row r="1" spans="1:5" ht="20.25">
      <c r="A1" s="96" t="s">
        <v>229</v>
      </c>
      <c r="B1" s="96"/>
      <c r="C1" s="96"/>
      <c r="D1" s="96"/>
      <c r="E1" s="96"/>
    </row>
    <row r="2" spans="1:5">
      <c r="A2" s="59"/>
      <c r="B2" s="59"/>
      <c r="C2" s="59"/>
      <c r="D2" s="59"/>
      <c r="E2" s="60" t="s">
        <v>230</v>
      </c>
    </row>
    <row r="3" spans="1:5">
      <c r="A3" s="61" t="s">
        <v>231</v>
      </c>
      <c r="B3" s="61" t="s">
        <v>232</v>
      </c>
      <c r="C3" s="61" t="s">
        <v>233</v>
      </c>
      <c r="D3" s="61" t="s">
        <v>234</v>
      </c>
      <c r="E3" s="61" t="s">
        <v>235</v>
      </c>
    </row>
    <row r="4" spans="1:5">
      <c r="A4" s="61" t="s">
        <v>236</v>
      </c>
      <c r="B4" s="62">
        <v>3838</v>
      </c>
      <c r="C4" s="62">
        <v>6157</v>
      </c>
      <c r="D4" s="62">
        <v>3498</v>
      </c>
      <c r="E4" s="86">
        <f>SUM(B4:D4)</f>
        <v>13493</v>
      </c>
    </row>
    <row r="5" spans="1:5">
      <c r="A5" s="61" t="s">
        <v>237</v>
      </c>
      <c r="B5" s="62">
        <v>2820</v>
      </c>
      <c r="C5" s="62">
        <v>7280</v>
      </c>
      <c r="D5" s="62">
        <v>3678</v>
      </c>
      <c r="E5" s="86">
        <f t="shared" ref="E5:E10" si="0">SUM(B5:D5)</f>
        <v>13778</v>
      </c>
    </row>
    <row r="6" spans="1:5">
      <c r="A6" s="61" t="s">
        <v>238</v>
      </c>
      <c r="B6" s="62">
        <v>3650</v>
      </c>
      <c r="C6" s="62">
        <v>6555</v>
      </c>
      <c r="D6" s="62">
        <v>7322</v>
      </c>
      <c r="E6" s="86">
        <f t="shared" si="0"/>
        <v>17527</v>
      </c>
    </row>
    <row r="7" spans="1:5">
      <c r="A7" s="61" t="s">
        <v>239</v>
      </c>
      <c r="B7" s="62">
        <v>2194</v>
      </c>
      <c r="C7" s="62">
        <v>6596</v>
      </c>
      <c r="D7" s="62">
        <v>4332</v>
      </c>
      <c r="E7" s="86">
        <f t="shared" si="0"/>
        <v>13122</v>
      </c>
    </row>
    <row r="8" spans="1:5">
      <c r="A8" s="61" t="s">
        <v>240</v>
      </c>
      <c r="B8" s="62">
        <v>2185</v>
      </c>
      <c r="C8" s="62">
        <v>7985</v>
      </c>
      <c r="D8" s="62">
        <v>5406</v>
      </c>
      <c r="E8" s="86">
        <f t="shared" si="0"/>
        <v>15576</v>
      </c>
    </row>
    <row r="9" spans="1:5">
      <c r="A9" s="61" t="s">
        <v>241</v>
      </c>
      <c r="B9" s="62">
        <v>2487</v>
      </c>
      <c r="C9" s="62">
        <v>7658</v>
      </c>
      <c r="D9" s="62">
        <v>4051</v>
      </c>
      <c r="E9" s="86">
        <f t="shared" si="0"/>
        <v>14196</v>
      </c>
    </row>
    <row r="10" spans="1:5">
      <c r="A10" s="61" t="s">
        <v>235</v>
      </c>
      <c r="B10" s="86">
        <f>SUM(B4:B9)</f>
        <v>17174</v>
      </c>
      <c r="C10" s="86">
        <f>SUM(C4:C9)</f>
        <v>42231</v>
      </c>
      <c r="D10" s="86">
        <f>SUM(D4:D9)</f>
        <v>28287</v>
      </c>
      <c r="E10" s="86">
        <f t="shared" si="0"/>
        <v>87692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합계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8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1"/>
  <sheetViews>
    <sheetView workbookViewId="0">
      <selection activeCell="P21" sqref="P21"/>
    </sheetView>
  </sheetViews>
  <sheetFormatPr defaultRowHeight="16.5"/>
  <sheetData>
    <row r="1" spans="1:5">
      <c r="A1" s="59" t="s">
        <v>242</v>
      </c>
      <c r="B1" s="63"/>
      <c r="C1" s="63"/>
      <c r="D1" s="63"/>
      <c r="E1" s="63"/>
    </row>
    <row r="2" spans="1:5">
      <c r="A2" s="59"/>
      <c r="B2" s="63"/>
      <c r="C2" s="63"/>
      <c r="D2" s="63"/>
      <c r="E2" s="63"/>
    </row>
    <row r="3" spans="1:5">
      <c r="A3" s="64" t="s">
        <v>243</v>
      </c>
      <c r="B3" s="64" t="s">
        <v>244</v>
      </c>
      <c r="C3" s="64" t="s">
        <v>245</v>
      </c>
      <c r="D3" s="64" t="s">
        <v>246</v>
      </c>
      <c r="E3" s="64" t="s">
        <v>247</v>
      </c>
    </row>
    <row r="4" spans="1:5">
      <c r="A4" s="64" t="s">
        <v>248</v>
      </c>
      <c r="B4" s="64" t="s">
        <v>249</v>
      </c>
      <c r="C4" s="65">
        <v>81</v>
      </c>
      <c r="D4" s="65">
        <v>92</v>
      </c>
      <c r="E4" s="65">
        <f>SUM(C4:D4)</f>
        <v>173</v>
      </c>
    </row>
    <row r="5" spans="1:5">
      <c r="A5" s="64" t="s">
        <v>250</v>
      </c>
      <c r="B5" s="64" t="s">
        <v>251</v>
      </c>
      <c r="C5" s="65">
        <v>52</v>
      </c>
      <c r="D5" s="65">
        <v>85</v>
      </c>
      <c r="E5" s="65">
        <f t="shared" ref="E5:E11" si="0">SUM(C5:D5)</f>
        <v>137</v>
      </c>
    </row>
    <row r="6" spans="1:5">
      <c r="A6" s="64" t="s">
        <v>252</v>
      </c>
      <c r="B6" s="66" t="s">
        <v>253</v>
      </c>
      <c r="C6" s="65">
        <v>71</v>
      </c>
      <c r="D6" s="65">
        <v>87</v>
      </c>
      <c r="E6" s="65">
        <f t="shared" si="0"/>
        <v>158</v>
      </c>
    </row>
    <row r="7" spans="1:5">
      <c r="A7" s="64" t="s">
        <v>254</v>
      </c>
      <c r="B7" s="64" t="s">
        <v>255</v>
      </c>
      <c r="C7" s="65">
        <v>52</v>
      </c>
      <c r="D7" s="65">
        <v>72</v>
      </c>
      <c r="E7" s="65">
        <f t="shared" si="0"/>
        <v>124</v>
      </c>
    </row>
    <row r="8" spans="1:5">
      <c r="A8" s="64" t="s">
        <v>256</v>
      </c>
      <c r="B8" s="64" t="s">
        <v>257</v>
      </c>
      <c r="C8" s="65">
        <v>75</v>
      </c>
      <c r="D8" s="65">
        <v>54</v>
      </c>
      <c r="E8" s="65">
        <f t="shared" si="0"/>
        <v>129</v>
      </c>
    </row>
    <row r="9" spans="1:5">
      <c r="A9" s="64" t="s">
        <v>258</v>
      </c>
      <c r="B9" s="64" t="s">
        <v>259</v>
      </c>
      <c r="C9" s="65">
        <v>76</v>
      </c>
      <c r="D9" s="65">
        <v>84</v>
      </c>
      <c r="E9" s="65">
        <f t="shared" si="0"/>
        <v>160</v>
      </c>
    </row>
    <row r="10" spans="1:5">
      <c r="A10" s="64" t="s">
        <v>260</v>
      </c>
      <c r="B10" s="64" t="s">
        <v>261</v>
      </c>
      <c r="C10" s="65">
        <v>80</v>
      </c>
      <c r="D10" s="65">
        <v>99</v>
      </c>
      <c r="E10" s="65">
        <f t="shared" si="0"/>
        <v>179</v>
      </c>
    </row>
    <row r="11" spans="1:5">
      <c r="A11" s="64" t="s">
        <v>262</v>
      </c>
      <c r="B11" s="64" t="s">
        <v>251</v>
      </c>
      <c r="C11" s="65">
        <v>60</v>
      </c>
      <c r="D11" s="65">
        <v>79</v>
      </c>
      <c r="E11" s="65">
        <f t="shared" si="0"/>
        <v>139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HYOJIN</cp:lastModifiedBy>
  <dcterms:created xsi:type="dcterms:W3CDTF">2020-04-06T00:11:56Z</dcterms:created>
  <dcterms:modified xsi:type="dcterms:W3CDTF">2021-07-03T16:48:53Z</dcterms:modified>
</cp:coreProperties>
</file>