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HYOJIN\Desktop\컴활2급실기연습\"/>
    </mc:Choice>
  </mc:AlternateContent>
  <xr:revisionPtr revIDLastSave="0" documentId="8_{FFE160E2-15C6-4F3D-B230-57A8AFF1EDB1}" xr6:coauthVersionLast="47" xr6:coauthVersionMax="47" xr10:uidLastSave="{00000000-0000-0000-0000-000000000000}"/>
  <bookViews>
    <workbookView xWindow="-120" yWindow="-120" windowWidth="29040" windowHeight="15840" tabRatio="895" activeTab="1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설계사명">'기본작업-2'!$A$4:$A$11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5" l="1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E36" i="4"/>
  <c r="E35" i="4"/>
  <c r="E34" i="4"/>
  <c r="E33" i="4"/>
  <c r="E32" i="4"/>
  <c r="E31" i="4"/>
  <c r="E30" i="4"/>
  <c r="E29" i="4"/>
  <c r="E28" i="4"/>
  <c r="I23" i="4"/>
  <c r="I22" i="4"/>
  <c r="I21" i="4"/>
  <c r="I20" i="4"/>
  <c r="I19" i="4"/>
  <c r="I18" i="4"/>
  <c r="I17" i="4"/>
  <c r="I16" i="4"/>
  <c r="I15" i="4"/>
  <c r="E11" i="3"/>
  <c r="E10" i="3"/>
  <c r="E9" i="3"/>
  <c r="E8" i="3"/>
  <c r="E7" i="3"/>
  <c r="E6" i="3"/>
  <c r="E5" i="3"/>
  <c r="E4" i="3"/>
  <c r="G12" i="2"/>
  <c r="F12" i="2"/>
  <c r="E12" i="2"/>
  <c r="D12" i="2"/>
  <c r="H11" i="2"/>
  <c r="H10" i="2"/>
  <c r="H9" i="2"/>
  <c r="H8" i="2"/>
  <c r="H7" i="2"/>
  <c r="I7" i="2" s="1"/>
  <c r="H6" i="2"/>
  <c r="I6" i="2" s="1"/>
  <c r="H5" i="2"/>
  <c r="H4" i="2"/>
  <c r="H12" i="2" s="1"/>
  <c r="I5" i="2" l="1"/>
  <c r="I11" i="2"/>
  <c r="I8" i="2"/>
  <c r="I9" i="2"/>
  <c r="I10" i="2"/>
  <c r="I4" i="2"/>
</calcChain>
</file>

<file path=xl/sharedStrings.xml><?xml version="1.0" encoding="utf-8"?>
<sst xmlns="http://schemas.openxmlformats.org/spreadsheetml/2006/main" count="322" uniqueCount="271">
  <si>
    <t>주민평생교육</t>
    <phoneticPr fontId="2" type="noConversion"/>
  </si>
  <si>
    <t>든든보험 설계사 실적 현황</t>
    <phoneticPr fontId="5" type="noConversion"/>
  </si>
  <si>
    <t>설계사명</t>
    <phoneticPr fontId="5" type="noConversion"/>
  </si>
  <si>
    <t>주영업지역</t>
    <phoneticPr fontId="5" type="noConversion"/>
  </si>
  <si>
    <t>주보험분야</t>
    <phoneticPr fontId="5" type="noConversion"/>
  </si>
  <si>
    <t>1분기</t>
    <phoneticPr fontId="5" type="noConversion"/>
  </si>
  <si>
    <t>2분기</t>
    <phoneticPr fontId="5" type="noConversion"/>
  </si>
  <si>
    <t>3분기</t>
    <phoneticPr fontId="5" type="noConversion"/>
  </si>
  <si>
    <t>4분기</t>
    <phoneticPr fontId="5" type="noConversion"/>
  </si>
  <si>
    <t>실적총액</t>
    <phoneticPr fontId="5" type="noConversion"/>
  </si>
  <si>
    <t>실적순위</t>
    <phoneticPr fontId="5" type="noConversion"/>
  </si>
  <si>
    <t>나신영</t>
    <phoneticPr fontId="5" type="noConversion"/>
  </si>
  <si>
    <t>서울 강서</t>
    <phoneticPr fontId="5" type="noConversion"/>
  </si>
  <si>
    <t>상해보험</t>
    <phoneticPr fontId="5" type="noConversion"/>
  </si>
  <si>
    <t>고건희</t>
    <phoneticPr fontId="5" type="noConversion"/>
  </si>
  <si>
    <t>서울 강남</t>
    <phoneticPr fontId="5" type="noConversion"/>
  </si>
  <si>
    <t>종신보험</t>
    <phoneticPr fontId="5" type="noConversion"/>
  </si>
  <si>
    <t>정성태</t>
    <phoneticPr fontId="5" type="noConversion"/>
  </si>
  <si>
    <t>경기 남부</t>
    <phoneticPr fontId="5" type="noConversion"/>
  </si>
  <si>
    <t>자동차보험</t>
    <phoneticPr fontId="5" type="noConversion"/>
  </si>
  <si>
    <t>김한용</t>
    <phoneticPr fontId="5" type="noConversion"/>
  </si>
  <si>
    <t>대전</t>
    <phoneticPr fontId="5" type="noConversion"/>
  </si>
  <si>
    <t>화재보험</t>
    <phoneticPr fontId="5" type="noConversion"/>
  </si>
  <si>
    <t>이태성</t>
    <phoneticPr fontId="5" type="noConversion"/>
  </si>
  <si>
    <t>경기 북부</t>
    <phoneticPr fontId="5" type="noConversion"/>
  </si>
  <si>
    <t>최미연</t>
    <phoneticPr fontId="5" type="noConversion"/>
  </si>
  <si>
    <t>서울 강동</t>
    <phoneticPr fontId="5" type="noConversion"/>
  </si>
  <si>
    <t>자동차보험</t>
    <phoneticPr fontId="5" type="noConversion"/>
  </si>
  <si>
    <t>주선희</t>
    <phoneticPr fontId="5" type="noConversion"/>
  </si>
  <si>
    <t>대전</t>
    <phoneticPr fontId="5" type="noConversion"/>
  </si>
  <si>
    <t>종신보험</t>
    <phoneticPr fontId="5" type="noConversion"/>
  </si>
  <si>
    <t>박명숙</t>
    <phoneticPr fontId="5" type="noConversion"/>
  </si>
  <si>
    <t>인천</t>
    <phoneticPr fontId="5" type="noConversion"/>
  </si>
  <si>
    <t>화재보험</t>
    <phoneticPr fontId="5" type="noConversion"/>
  </si>
  <si>
    <t>합계</t>
    <phoneticPr fontId="5" type="noConversion"/>
  </si>
  <si>
    <t>가전 제품 판매  현황</t>
    <phoneticPr fontId="5" type="noConversion"/>
  </si>
  <si>
    <t>단위 : 천원</t>
  </si>
  <si>
    <t>제품명</t>
  </si>
  <si>
    <t>판매대수</t>
    <phoneticPr fontId="5" type="noConversion"/>
  </si>
  <si>
    <t>매입단가</t>
    <phoneticPr fontId="5" type="noConversion"/>
  </si>
  <si>
    <t>매입금액</t>
    <phoneticPr fontId="5" type="noConversion"/>
  </si>
  <si>
    <t>매출단가</t>
    <phoneticPr fontId="5" type="noConversion"/>
  </si>
  <si>
    <t>할인율</t>
  </si>
  <si>
    <t>매출금액</t>
    <phoneticPr fontId="5" type="noConversion"/>
  </si>
  <si>
    <t>순이익</t>
  </si>
  <si>
    <t>VTR</t>
    <phoneticPr fontId="5" type="noConversion"/>
  </si>
  <si>
    <t>캠코더</t>
    <phoneticPr fontId="5" type="noConversion"/>
  </si>
  <si>
    <t>디지털카메라</t>
    <phoneticPr fontId="5" type="noConversion"/>
  </si>
  <si>
    <t>냉장고</t>
    <phoneticPr fontId="5" type="noConversion"/>
  </si>
  <si>
    <t>HDTV</t>
    <phoneticPr fontId="5" type="noConversion"/>
  </si>
  <si>
    <t>김치냉장고</t>
    <phoneticPr fontId="5" type="noConversion"/>
  </si>
  <si>
    <t>오디오</t>
    <phoneticPr fontId="5" type="noConversion"/>
  </si>
  <si>
    <t>에어컨</t>
    <phoneticPr fontId="5" type="noConversion"/>
  </si>
  <si>
    <t>[표1] 지점별 제품 판매 현황</t>
    <phoneticPr fontId="5" type="noConversion"/>
  </si>
  <si>
    <t>[표2] 고객별 보험료 납부 현황</t>
    <phoneticPr fontId="5" type="noConversion"/>
  </si>
  <si>
    <t>제품코드</t>
    <phoneticPr fontId="5" type="noConversion"/>
  </si>
  <si>
    <t>지점명</t>
    <phoneticPr fontId="5" type="noConversion"/>
  </si>
  <si>
    <t>판매량</t>
    <phoneticPr fontId="5" type="noConversion"/>
  </si>
  <si>
    <t>제품명</t>
    <phoneticPr fontId="5" type="noConversion"/>
  </si>
  <si>
    <t>고객코드</t>
    <phoneticPr fontId="5" type="noConversion"/>
  </si>
  <si>
    <t>가입년도</t>
    <phoneticPr fontId="5" type="noConversion"/>
  </si>
  <si>
    <t>사고보험금</t>
    <phoneticPr fontId="5" type="noConversion"/>
  </si>
  <si>
    <t>인상여부</t>
    <phoneticPr fontId="5" type="noConversion"/>
  </si>
  <si>
    <t>UT-100S</t>
    <phoneticPr fontId="5" type="noConversion"/>
  </si>
  <si>
    <t>강동</t>
    <phoneticPr fontId="5" type="noConversion"/>
  </si>
  <si>
    <t>K-1542</t>
    <phoneticPr fontId="5" type="noConversion"/>
  </si>
  <si>
    <t>2010년</t>
    <phoneticPr fontId="5" type="noConversion"/>
  </si>
  <si>
    <t>YI-200T</t>
    <phoneticPr fontId="5" type="noConversion"/>
  </si>
  <si>
    <t>강남</t>
    <phoneticPr fontId="5" type="noConversion"/>
  </si>
  <si>
    <t>P-2943</t>
    <phoneticPr fontId="5" type="noConversion"/>
  </si>
  <si>
    <t>2011년</t>
    <phoneticPr fontId="5" type="noConversion"/>
  </si>
  <si>
    <t>PZ-150R</t>
    <phoneticPr fontId="5" type="noConversion"/>
  </si>
  <si>
    <t>강서</t>
    <phoneticPr fontId="5" type="noConversion"/>
  </si>
  <si>
    <t>M-3847</t>
    <phoneticPr fontId="5" type="noConversion"/>
  </si>
  <si>
    <t>2012년</t>
    <phoneticPr fontId="5" type="noConversion"/>
  </si>
  <si>
    <t>RU-100T</t>
    <phoneticPr fontId="5" type="noConversion"/>
  </si>
  <si>
    <t>노원</t>
    <phoneticPr fontId="5" type="noConversion"/>
  </si>
  <si>
    <t>G-1795</t>
    <phoneticPr fontId="5" type="noConversion"/>
  </si>
  <si>
    <t>2013년</t>
    <phoneticPr fontId="5" type="noConversion"/>
  </si>
  <si>
    <t>OG-200S</t>
    <phoneticPr fontId="5" type="noConversion"/>
  </si>
  <si>
    <t>송파</t>
    <phoneticPr fontId="5" type="noConversion"/>
  </si>
  <si>
    <t>F-2847</t>
    <phoneticPr fontId="5" type="noConversion"/>
  </si>
  <si>
    <t>2011년</t>
    <phoneticPr fontId="5" type="noConversion"/>
  </si>
  <si>
    <t>A-3912</t>
    <phoneticPr fontId="5" type="noConversion"/>
  </si>
  <si>
    <t>코드표</t>
    <phoneticPr fontId="10" type="noConversion"/>
  </si>
  <si>
    <t>S-2741</t>
    <phoneticPr fontId="5" type="noConversion"/>
  </si>
  <si>
    <t>코드</t>
    <phoneticPr fontId="5" type="noConversion"/>
  </si>
  <si>
    <t>K-2734</t>
    <phoneticPr fontId="5" type="noConversion"/>
  </si>
  <si>
    <t>S</t>
    <phoneticPr fontId="5" type="noConversion"/>
  </si>
  <si>
    <t>컴퓨터</t>
    <phoneticPr fontId="5" type="noConversion"/>
  </si>
  <si>
    <t>S-1847</t>
    <phoneticPr fontId="5" type="noConversion"/>
  </si>
  <si>
    <t>T</t>
    <phoneticPr fontId="5" type="noConversion"/>
  </si>
  <si>
    <t>프린터</t>
    <phoneticPr fontId="5" type="noConversion"/>
  </si>
  <si>
    <t>R</t>
    <phoneticPr fontId="5" type="noConversion"/>
  </si>
  <si>
    <t>스캐너</t>
    <phoneticPr fontId="5" type="noConversion"/>
  </si>
  <si>
    <t>[표4] 부서별 급여 현황</t>
    <phoneticPr fontId="5" type="noConversion"/>
  </si>
  <si>
    <t>성명</t>
    <phoneticPr fontId="5" type="noConversion"/>
  </si>
  <si>
    <t>직급</t>
    <phoneticPr fontId="5" type="noConversion"/>
  </si>
  <si>
    <t>부서</t>
    <phoneticPr fontId="5" type="noConversion"/>
  </si>
  <si>
    <t>기본급</t>
    <phoneticPr fontId="5" type="noConversion"/>
  </si>
  <si>
    <t>실수령액</t>
    <phoneticPr fontId="5" type="noConversion"/>
  </si>
  <si>
    <t>[표3] 고객 인적 사항</t>
    <phoneticPr fontId="5" type="noConversion"/>
  </si>
  <si>
    <t>김진성</t>
  </si>
  <si>
    <t>사원</t>
    <phoneticPr fontId="5" type="noConversion"/>
  </si>
  <si>
    <t>영업부</t>
    <phoneticPr fontId="5" type="noConversion"/>
  </si>
  <si>
    <t>생년월일</t>
    <phoneticPr fontId="5" type="noConversion"/>
  </si>
  <si>
    <t>태어난 요일</t>
    <phoneticPr fontId="5" type="noConversion"/>
  </si>
  <si>
    <t>서혁진</t>
  </si>
  <si>
    <t>과장</t>
    <phoneticPr fontId="5" type="noConversion"/>
  </si>
  <si>
    <t>자재부</t>
    <phoneticPr fontId="5" type="noConversion"/>
  </si>
  <si>
    <t>김태영</t>
  </si>
  <si>
    <t>이상흠</t>
  </si>
  <si>
    <t>대리</t>
    <phoneticPr fontId="5" type="noConversion"/>
  </si>
  <si>
    <t>생산부</t>
    <phoneticPr fontId="5" type="noConversion"/>
  </si>
  <si>
    <t>박술희</t>
  </si>
  <si>
    <t>김성균</t>
  </si>
  <si>
    <t>과장</t>
    <phoneticPr fontId="5" type="noConversion"/>
  </si>
  <si>
    <t>영업부</t>
    <phoneticPr fontId="5" type="noConversion"/>
  </si>
  <si>
    <t>정태정</t>
  </si>
  <si>
    <t>윤향기</t>
  </si>
  <si>
    <t>최돈구</t>
  </si>
  <si>
    <t>김필승</t>
  </si>
  <si>
    <t>한인수</t>
  </si>
  <si>
    <t>한성수</t>
  </si>
  <si>
    <t>대리</t>
    <phoneticPr fontId="5" type="noConversion"/>
  </si>
  <si>
    <t>자재부</t>
    <phoneticPr fontId="5" type="noConversion"/>
  </si>
  <si>
    <t>지명환</t>
  </si>
  <si>
    <t>최미르</t>
    <phoneticPr fontId="5" type="noConversion"/>
  </si>
  <si>
    <t>김시찬</t>
  </si>
  <si>
    <t>정준영</t>
    <phoneticPr fontId="5" type="noConversion"/>
  </si>
  <si>
    <t>사원</t>
    <phoneticPr fontId="5" type="noConversion"/>
  </si>
  <si>
    <t>명세진</t>
  </si>
  <si>
    <t>영업부 실수령액 평균</t>
    <phoneticPr fontId="5" type="noConversion"/>
  </si>
  <si>
    <t>[표5] 지역별 판매 현황</t>
    <phoneticPr fontId="5" type="noConversion"/>
  </si>
  <si>
    <t>지역</t>
    <phoneticPr fontId="5" type="noConversion"/>
  </si>
  <si>
    <t>판매가</t>
    <phoneticPr fontId="5" type="noConversion"/>
  </si>
  <si>
    <t>판매량</t>
    <phoneticPr fontId="5" type="noConversion"/>
  </si>
  <si>
    <t>판매이익</t>
    <phoneticPr fontId="5" type="noConversion"/>
  </si>
  <si>
    <t>TV</t>
    <phoneticPr fontId="5" type="noConversion"/>
  </si>
  <si>
    <t>서울</t>
    <phoneticPr fontId="5" type="noConversion"/>
  </si>
  <si>
    <t>냉장고</t>
    <phoneticPr fontId="5" type="noConversion"/>
  </si>
  <si>
    <t>사운드바</t>
    <phoneticPr fontId="5" type="noConversion"/>
  </si>
  <si>
    <t>경기</t>
    <phoneticPr fontId="5" type="noConversion"/>
  </si>
  <si>
    <t>TV</t>
    <phoneticPr fontId="5" type="noConversion"/>
  </si>
  <si>
    <t>경기</t>
    <phoneticPr fontId="5" type="noConversion"/>
  </si>
  <si>
    <t>사운드바</t>
    <phoneticPr fontId="5" type="noConversion"/>
  </si>
  <si>
    <t>경기</t>
    <phoneticPr fontId="5" type="noConversion"/>
  </si>
  <si>
    <t>인천</t>
    <phoneticPr fontId="5" type="noConversion"/>
  </si>
  <si>
    <t>서울지역 판매이익 평균</t>
    <phoneticPr fontId="5" type="noConversion"/>
  </si>
  <si>
    <t>인천</t>
    <phoneticPr fontId="5" type="noConversion"/>
  </si>
  <si>
    <t>영업 현황</t>
    <phoneticPr fontId="5" type="noConversion"/>
  </si>
  <si>
    <t>대리점명</t>
    <phoneticPr fontId="5" type="noConversion"/>
  </si>
  <si>
    <t>제품명</t>
    <phoneticPr fontId="5" type="noConversion"/>
  </si>
  <si>
    <t>판매사원</t>
    <phoneticPr fontId="5" type="noConversion"/>
  </si>
  <si>
    <t>외상매출액</t>
    <phoneticPr fontId="5" type="noConversion"/>
  </si>
  <si>
    <t>회수금액</t>
    <phoneticPr fontId="5" type="noConversion"/>
  </si>
  <si>
    <t>회수율</t>
    <phoneticPr fontId="5" type="noConversion"/>
  </si>
  <si>
    <t>송파점</t>
  </si>
  <si>
    <t>TV</t>
    <phoneticPr fontId="5" type="noConversion"/>
  </si>
  <si>
    <t>최영수</t>
    <phoneticPr fontId="5" type="noConversion"/>
  </si>
  <si>
    <t>강남</t>
    <phoneticPr fontId="5" type="noConversion"/>
  </si>
  <si>
    <t>냉장고</t>
    <phoneticPr fontId="5" type="noConversion"/>
  </si>
  <si>
    <t>허혜인</t>
    <phoneticPr fontId="5" type="noConversion"/>
  </si>
  <si>
    <t>대림점</t>
  </si>
  <si>
    <t>에어컨</t>
    <phoneticPr fontId="5" type="noConversion"/>
  </si>
  <si>
    <t>박동수</t>
    <phoneticPr fontId="5" type="noConversion"/>
  </si>
  <si>
    <t>서초점</t>
  </si>
  <si>
    <t>최석훈</t>
    <phoneticPr fontId="5" type="noConversion"/>
  </si>
  <si>
    <t>암사점</t>
  </si>
  <si>
    <t>김명윤</t>
    <phoneticPr fontId="5" type="noConversion"/>
  </si>
  <si>
    <t>강남</t>
    <phoneticPr fontId="5" type="noConversion"/>
  </si>
  <si>
    <t>천호점</t>
  </si>
  <si>
    <t>이범수</t>
    <phoneticPr fontId="5" type="noConversion"/>
  </si>
  <si>
    <t>동작점</t>
  </si>
  <si>
    <t>김치냉장고</t>
    <phoneticPr fontId="5" type="noConversion"/>
  </si>
  <si>
    <t>김영수</t>
    <phoneticPr fontId="5" type="noConversion"/>
  </si>
  <si>
    <t>김치냉장고</t>
    <phoneticPr fontId="5" type="noConversion"/>
  </si>
  <si>
    <t>김정민</t>
    <phoneticPr fontId="5" type="noConversion"/>
  </si>
  <si>
    <t>양재점</t>
  </si>
  <si>
    <t>김길용</t>
    <phoneticPr fontId="5" type="noConversion"/>
  </si>
  <si>
    <t>구로점</t>
  </si>
  <si>
    <t>하창수</t>
    <phoneticPr fontId="5" type="noConversion"/>
  </si>
  <si>
    <t>이영복</t>
    <phoneticPr fontId="5" type="noConversion"/>
  </si>
  <si>
    <t>마포점</t>
  </si>
  <si>
    <t>이승범</t>
    <phoneticPr fontId="5" type="noConversion"/>
  </si>
  <si>
    <t>한수진</t>
    <phoneticPr fontId="5" type="noConversion"/>
  </si>
  <si>
    <t>이대점</t>
  </si>
  <si>
    <t>함애자</t>
    <phoneticPr fontId="5" type="noConversion"/>
  </si>
  <si>
    <t>[표1]</t>
    <phoneticPr fontId="5" type="noConversion"/>
  </si>
  <si>
    <t>1월 판매금액</t>
    <phoneticPr fontId="5" type="noConversion"/>
  </si>
  <si>
    <t>[표2]</t>
    <phoneticPr fontId="5" type="noConversion"/>
  </si>
  <si>
    <t>2월 판매금액</t>
    <phoneticPr fontId="5" type="noConversion"/>
  </si>
  <si>
    <t>품명</t>
    <phoneticPr fontId="5" type="noConversion"/>
  </si>
  <si>
    <t>판매수량</t>
    <phoneticPr fontId="5" type="noConversion"/>
  </si>
  <si>
    <t>단가</t>
    <phoneticPr fontId="5" type="noConversion"/>
  </si>
  <si>
    <t>매출액</t>
    <phoneticPr fontId="5" type="noConversion"/>
  </si>
  <si>
    <t>품명</t>
    <phoneticPr fontId="5" type="noConversion"/>
  </si>
  <si>
    <t>매출액</t>
    <phoneticPr fontId="5" type="noConversion"/>
  </si>
  <si>
    <t>모니터</t>
    <phoneticPr fontId="5" type="noConversion"/>
  </si>
  <si>
    <t>외장형 하드</t>
    <phoneticPr fontId="5" type="noConversion"/>
  </si>
  <si>
    <t>RAM</t>
    <phoneticPr fontId="5" type="noConversion"/>
  </si>
  <si>
    <t>[표3]</t>
    <phoneticPr fontId="5" type="noConversion"/>
  </si>
  <si>
    <t>3월 판매금액</t>
    <phoneticPr fontId="5" type="noConversion"/>
  </si>
  <si>
    <t>[표4]</t>
    <phoneticPr fontId="5" type="noConversion"/>
  </si>
  <si>
    <t>1/4분기 평균 판매금액</t>
    <phoneticPr fontId="5" type="noConversion"/>
  </si>
  <si>
    <t>판매수량</t>
    <phoneticPr fontId="5" type="noConversion"/>
  </si>
  <si>
    <t>단가</t>
    <phoneticPr fontId="5" type="noConversion"/>
  </si>
  <si>
    <t>모니터</t>
  </si>
  <si>
    <t>프린터</t>
    <phoneticPr fontId="5" type="noConversion"/>
  </si>
  <si>
    <t>프린터</t>
  </si>
  <si>
    <t>외장형 하드</t>
  </si>
  <si>
    <t>RAM</t>
  </si>
  <si>
    <t>[표1]</t>
    <phoneticPr fontId="5" type="noConversion"/>
  </si>
  <si>
    <t>가정용 가스 요금</t>
    <phoneticPr fontId="5" type="noConversion"/>
  </si>
  <si>
    <t>사용자명</t>
    <phoneticPr fontId="5" type="noConversion"/>
  </si>
  <si>
    <t>사용량</t>
    <phoneticPr fontId="5" type="noConversion"/>
  </si>
  <si>
    <t>사용요금</t>
    <phoneticPr fontId="5" type="noConversion"/>
  </si>
  <si>
    <t>세금</t>
    <phoneticPr fontId="5" type="noConversion"/>
  </si>
  <si>
    <t>총요금</t>
    <phoneticPr fontId="5" type="noConversion"/>
  </si>
  <si>
    <t>정일섭</t>
    <phoneticPr fontId="5" type="noConversion"/>
  </si>
  <si>
    <t>김은지</t>
    <phoneticPr fontId="5" type="noConversion"/>
  </si>
  <si>
    <t>이찬동</t>
    <phoneticPr fontId="5" type="noConversion"/>
  </si>
  <si>
    <t>김희선</t>
    <phoneticPr fontId="5" type="noConversion"/>
  </si>
  <si>
    <t>박성준</t>
    <phoneticPr fontId="5" type="noConversion"/>
  </si>
  <si>
    <t>최지혜</t>
    <phoneticPr fontId="5" type="noConversion"/>
  </si>
  <si>
    <t>박하나</t>
    <phoneticPr fontId="5" type="noConversion"/>
  </si>
  <si>
    <t>지점별 수신현황</t>
    <phoneticPr fontId="5" type="noConversion"/>
  </si>
  <si>
    <t>지점</t>
    <phoneticPr fontId="5" type="noConversion"/>
  </si>
  <si>
    <t>보통예금</t>
    <phoneticPr fontId="5" type="noConversion"/>
  </si>
  <si>
    <t>정기적금</t>
    <phoneticPr fontId="5" type="noConversion"/>
  </si>
  <si>
    <t>주택예금</t>
    <phoneticPr fontId="5" type="noConversion"/>
  </si>
  <si>
    <t>기타수신</t>
    <phoneticPr fontId="5" type="noConversion"/>
  </si>
  <si>
    <t>강남지점</t>
    <phoneticPr fontId="5" type="noConversion"/>
  </si>
  <si>
    <t>송파지점</t>
    <phoneticPr fontId="5" type="noConversion"/>
  </si>
  <si>
    <t>과천지점</t>
    <phoneticPr fontId="5" type="noConversion"/>
  </si>
  <si>
    <t>수원지점</t>
    <phoneticPr fontId="5" type="noConversion"/>
  </si>
  <si>
    <t>마포지점</t>
    <phoneticPr fontId="5" type="noConversion"/>
  </si>
  <si>
    <t>강좌명</t>
    <phoneticPr fontId="2" type="noConversion"/>
  </si>
  <si>
    <t>강사명</t>
    <phoneticPr fontId="2" type="noConversion"/>
  </si>
  <si>
    <t>수강인원(명)</t>
    <phoneticPr fontId="2" type="noConversion"/>
  </si>
  <si>
    <t>강의시간</t>
    <phoneticPr fontId="2" type="noConversion"/>
  </si>
  <si>
    <t>수강료</t>
    <phoneticPr fontId="2" type="noConversion"/>
  </si>
  <si>
    <t>장소</t>
    <phoneticPr fontId="2" type="noConversion"/>
  </si>
  <si>
    <t>기본영어회화</t>
    <phoneticPr fontId="2" type="noConversion"/>
  </si>
  <si>
    <t>컴퓨터</t>
    <phoneticPr fontId="2" type="noConversion"/>
  </si>
  <si>
    <t>일어회화</t>
    <phoneticPr fontId="2" type="noConversion"/>
  </si>
  <si>
    <t>중국어회화</t>
    <phoneticPr fontId="2" type="noConversion"/>
  </si>
  <si>
    <t>배드민턴</t>
    <phoneticPr fontId="2" type="noConversion"/>
  </si>
  <si>
    <t>메이크업</t>
    <phoneticPr fontId="2" type="noConversion"/>
  </si>
  <si>
    <t>종이접기</t>
    <phoneticPr fontId="2" type="noConversion"/>
  </si>
  <si>
    <t>Kristi</t>
    <phoneticPr fontId="2" type="noConversion"/>
  </si>
  <si>
    <t>이주아</t>
    <phoneticPr fontId="2" type="noConversion"/>
  </si>
  <si>
    <t>Yosida</t>
    <phoneticPr fontId="2" type="noConversion"/>
  </si>
  <si>
    <t>Jangsoran</t>
    <phoneticPr fontId="2" type="noConversion"/>
  </si>
  <si>
    <t>김봉주</t>
    <phoneticPr fontId="2" type="noConversion"/>
  </si>
  <si>
    <t>이주희</t>
    <phoneticPr fontId="2" type="noConversion"/>
  </si>
  <si>
    <t>강부자</t>
    <phoneticPr fontId="2" type="noConversion"/>
  </si>
  <si>
    <t>월,수,금(오후2시)</t>
    <phoneticPr fontId="2" type="noConversion"/>
  </si>
  <si>
    <t>화,목,토(오전10시</t>
    <phoneticPr fontId="2" type="noConversion"/>
  </si>
  <si>
    <t>금,토,일(오후3시)</t>
    <phoneticPr fontId="2" type="noConversion"/>
  </si>
  <si>
    <t>월,목(오후5시)</t>
    <phoneticPr fontId="2" type="noConversion"/>
  </si>
  <si>
    <t>토,일(오전8시)</t>
    <phoneticPr fontId="2" type="noConversion"/>
  </si>
  <si>
    <t>수,금,토(오전11시)</t>
    <phoneticPr fontId="2" type="noConversion"/>
  </si>
  <si>
    <t>화,수,금(오후4시)</t>
    <phoneticPr fontId="2" type="noConversion"/>
  </si>
  <si>
    <t>교사연구실</t>
    <phoneticPr fontId="2" type="noConversion"/>
  </si>
  <si>
    <t>Lab실</t>
    <phoneticPr fontId="2" type="noConversion"/>
  </si>
  <si>
    <t>어학실</t>
    <phoneticPr fontId="2" type="noConversion"/>
  </si>
  <si>
    <t>시청각실</t>
    <phoneticPr fontId="2" type="noConversion"/>
  </si>
  <si>
    <t>체육관</t>
    <phoneticPr fontId="2" type="noConversion"/>
  </si>
  <si>
    <t>예절실</t>
    <phoneticPr fontId="2" type="noConversion"/>
  </si>
  <si>
    <t>가사실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</si>
</sst>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#,###,&quot;천&quot;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12"/>
      <color indexed="8"/>
      <name val="굴림"/>
      <family val="3"/>
      <charset val="129"/>
    </font>
    <font>
      <u/>
      <sz val="15"/>
      <color theme="1"/>
      <name val="궁서"/>
      <family val="1"/>
      <charset val="129"/>
    </font>
    <font>
      <b/>
      <sz val="11"/>
      <color rgb="FF0070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1" fillId="0" borderId="0"/>
    <xf numFmtId="0" fontId="11" fillId="0" borderId="0"/>
  </cellStyleXfs>
  <cellXfs count="57">
    <xf numFmtId="0" fontId="0" fillId="0" borderId="0" xfId="0">
      <alignment vertical="center"/>
    </xf>
    <xf numFmtId="0" fontId="4" fillId="0" borderId="0" xfId="2" applyNumberFormat="1" applyFont="1"/>
    <xf numFmtId="0" fontId="0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41" fontId="6" fillId="0" borderId="1" xfId="3" applyFont="1" applyBorder="1" applyAlignment="1">
      <alignment horizontal="center" vertical="center"/>
    </xf>
    <xf numFmtId="9" fontId="6" fillId="0" borderId="1" xfId="4" applyFont="1" applyBorder="1" applyAlignment="1">
      <alignment horizontal="center" vertical="center"/>
    </xf>
    <xf numFmtId="0" fontId="4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4" fillId="0" borderId="0" xfId="2" applyFont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49" fontId="4" fillId="0" borderId="1" xfId="2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 vertical="center"/>
    </xf>
    <xf numFmtId="176" fontId="4" fillId="0" borderId="1" xfId="4" applyNumberFormat="1" applyFont="1" applyBorder="1" applyAlignment="1">
      <alignment horizontal="center" vertical="center"/>
    </xf>
    <xf numFmtId="41" fontId="9" fillId="0" borderId="1" xfId="3" applyFont="1" applyFill="1" applyBorder="1" applyAlignment="1">
      <alignment horizontal="right" vertical="center"/>
    </xf>
    <xf numFmtId="49" fontId="4" fillId="0" borderId="0" xfId="2" applyNumberFormat="1" applyFont="1" applyBorder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176" fontId="4" fillId="0" borderId="0" xfId="4" applyNumberFormat="1" applyFont="1" applyBorder="1" applyAlignment="1">
      <alignment horizontal="center" vertical="center"/>
    </xf>
    <xf numFmtId="0" fontId="4" fillId="0" borderId="0" xfId="2" applyFont="1" applyFill="1" applyBorder="1" applyAlignment="1">
      <alignment horizontal="left" vertical="center"/>
    </xf>
    <xf numFmtId="0" fontId="9" fillId="0" borderId="1" xfId="5" applyFont="1" applyFill="1" applyBorder="1" applyAlignment="1">
      <alignment horizontal="center" vertical="center"/>
    </xf>
    <xf numFmtId="0" fontId="9" fillId="0" borderId="1" xfId="6" applyFont="1" applyFill="1" applyBorder="1" applyAlignment="1">
      <alignment horizontal="center" vertical="center"/>
    </xf>
    <xf numFmtId="49" fontId="4" fillId="0" borderId="0" xfId="2" applyNumberFormat="1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center" vertical="center"/>
    </xf>
    <xf numFmtId="14" fontId="4" fillId="0" borderId="1" xfId="2" applyNumberFormat="1" applyFont="1" applyBorder="1" applyAlignment="1">
      <alignment horizontal="center" vertical="center"/>
    </xf>
    <xf numFmtId="0" fontId="4" fillId="0" borderId="1" xfId="3" applyNumberFormat="1" applyFont="1" applyBorder="1" applyAlignment="1">
      <alignment horizontal="center" vertical="center"/>
    </xf>
    <xf numFmtId="0" fontId="4" fillId="0" borderId="0" xfId="2" applyFont="1" applyFill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1" xfId="0" applyFont="1" applyFill="1" applyBorder="1" applyAlignment="1"/>
    <xf numFmtId="0" fontId="6" fillId="0" borderId="1" xfId="0" applyNumberFormat="1" applyFont="1" applyBorder="1" applyAlignment="1">
      <alignment horizontal="center"/>
    </xf>
    <xf numFmtId="41" fontId="4" fillId="0" borderId="1" xfId="1" applyFont="1" applyBorder="1" applyAlignment="1"/>
    <xf numFmtId="0" fontId="4" fillId="0" borderId="1" xfId="0" applyFont="1" applyBorder="1">
      <alignment vertical="center"/>
    </xf>
    <xf numFmtId="10" fontId="4" fillId="0" borderId="1" xfId="0" applyNumberFormat="1" applyFont="1" applyBorder="1">
      <alignment vertic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/>
    </xf>
    <xf numFmtId="41" fontId="4" fillId="0" borderId="1" xfId="3" applyFont="1" applyBorder="1" applyAlignment="1">
      <alignment vertical="center"/>
    </xf>
    <xf numFmtId="41" fontId="6" fillId="0" borderId="1" xfId="0" applyNumberFormat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41" fontId="0" fillId="0" borderId="1" xfId="3" applyFont="1" applyFill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2" borderId="3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3" borderId="1" xfId="0" applyFont="1" applyFill="1" applyBorder="1" applyAlignment="1">
      <alignment horizontal="center"/>
    </xf>
    <xf numFmtId="0" fontId="0" fillId="0" borderId="1" xfId="0" applyFont="1" applyBorder="1" applyAlignment="1"/>
    <xf numFmtId="177" fontId="0" fillId="0" borderId="1" xfId="0" applyNumberFormat="1" applyBorder="1">
      <alignment vertical="center"/>
    </xf>
    <xf numFmtId="0" fontId="0" fillId="0" borderId="6" xfId="0" applyFont="1" applyBorder="1" applyAlignment="1"/>
  </cellXfs>
  <cellStyles count="7">
    <cellStyle name="백분율 2" xfId="4" xr:uid="{00000000-0005-0000-0000-000000000000}"/>
    <cellStyle name="쉼표 [0]" xfId="1" builtinId="6"/>
    <cellStyle name="쉼표 [0] 2" xfId="3" xr:uid="{00000000-0005-0000-0000-000002000000}"/>
    <cellStyle name="표준" xfId="0" builtinId="0"/>
    <cellStyle name="표준 2" xfId="2" xr:uid="{00000000-0005-0000-0000-000004000000}"/>
    <cellStyle name="표준_Sheet3" xfId="6" xr:uid="{00000000-0005-0000-0000-000005000000}"/>
    <cellStyle name="표준_건물임대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차트작업!$B$3</c:f>
              <c:strCache>
                <c:ptCount val="1"/>
                <c:pt idx="0">
                  <c:v>보통예금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강남지점</c:v>
                </c:pt>
                <c:pt idx="1">
                  <c:v>송파지점</c:v>
                </c:pt>
                <c:pt idx="2">
                  <c:v>과천지점</c:v>
                </c:pt>
                <c:pt idx="3">
                  <c:v>수원지점</c:v>
                </c:pt>
                <c:pt idx="4">
                  <c:v>마포지점</c:v>
                </c:pt>
              </c:strCache>
            </c:strRef>
          </c:cat>
          <c:val>
            <c:numRef>
              <c:f>차트작업!$B$4:$B$8</c:f>
              <c:numCache>
                <c:formatCode>_(* #,##0_);_(* \(#,##0\);_(* "-"_);_(@_)</c:formatCode>
                <c:ptCount val="5"/>
                <c:pt idx="0">
                  <c:v>4350000</c:v>
                </c:pt>
                <c:pt idx="1">
                  <c:v>3500000</c:v>
                </c:pt>
                <c:pt idx="2">
                  <c:v>2300000</c:v>
                </c:pt>
                <c:pt idx="3">
                  <c:v>3200000</c:v>
                </c:pt>
                <c:pt idx="4">
                  <c:v>2200000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E7-4EE6-B247-4B39C0453544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정기적금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차트작업!$A$4:$A$8</c:f>
              <c:strCache>
                <c:ptCount val="5"/>
                <c:pt idx="0">
                  <c:v>강남지점</c:v>
                </c:pt>
                <c:pt idx="1">
                  <c:v>송파지점</c:v>
                </c:pt>
                <c:pt idx="2">
                  <c:v>과천지점</c:v>
                </c:pt>
                <c:pt idx="3">
                  <c:v>수원지점</c:v>
                </c:pt>
                <c:pt idx="4">
                  <c:v>마포지점</c:v>
                </c:pt>
              </c:strCache>
            </c:strRef>
          </c:cat>
          <c:val>
            <c:numRef>
              <c:f>차트작업!$C$4:$C$8</c:f>
              <c:numCache>
                <c:formatCode>_(* #,##0_);_(* \(#,##0\);_(* "-"_);_(@_)</c:formatCode>
                <c:ptCount val="5"/>
                <c:pt idx="0">
                  <c:v>2500000</c:v>
                </c:pt>
                <c:pt idx="1">
                  <c:v>1300000</c:v>
                </c:pt>
                <c:pt idx="2">
                  <c:v>1100000</c:v>
                </c:pt>
                <c:pt idx="3">
                  <c:v>2350000</c:v>
                </c:pt>
                <c:pt idx="4">
                  <c:v>900000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0E7-4EE6-B247-4B39C045354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115358320"/>
        <c:axId val="1115359152"/>
      </c:barChart>
      <c:catAx>
        <c:axId val="1115358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5359152"/>
        <c:crosses val="autoZero"/>
        <c:auto val="1"/>
        <c:lblAlgn val="ctr"/>
        <c:lblOffset val="100"/>
        <c:noMultiLvlLbl val="0"/>
      </c:catAx>
      <c:valAx>
        <c:axId val="1115359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1153583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0</xdr:rowOff>
    </xdr:from>
    <xdr:to>
      <xdr:col>7</xdr:col>
      <xdr:colOff>0</xdr:colOff>
      <xdr:row>25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workbookViewId="0">
      <selection activeCell="F11" sqref="F11"/>
    </sheetView>
  </sheetViews>
  <sheetFormatPr defaultRowHeight="16.5"/>
  <cols>
    <col min="5" max="5" width="11.625" bestFit="1" customWidth="1"/>
  </cols>
  <sheetData>
    <row r="1" spans="1:6">
      <c r="A1" s="1" t="s">
        <v>0</v>
      </c>
    </row>
    <row r="3" spans="1:6">
      <c r="A3" t="s">
        <v>237</v>
      </c>
      <c r="B3" t="s">
        <v>238</v>
      </c>
      <c r="C3" t="s">
        <v>239</v>
      </c>
      <c r="D3" t="s">
        <v>240</v>
      </c>
      <c r="E3" t="s">
        <v>241</v>
      </c>
      <c r="F3" t="s">
        <v>242</v>
      </c>
    </row>
    <row r="4" spans="1:6">
      <c r="A4" t="s">
        <v>243</v>
      </c>
      <c r="B4" t="s">
        <v>250</v>
      </c>
      <c r="C4">
        <v>12</v>
      </c>
      <c r="D4" t="s">
        <v>257</v>
      </c>
      <c r="E4">
        <v>35000</v>
      </c>
      <c r="F4" t="s">
        <v>264</v>
      </c>
    </row>
    <row r="5" spans="1:6">
      <c r="A5" t="s">
        <v>244</v>
      </c>
      <c r="B5" t="s">
        <v>251</v>
      </c>
      <c r="C5">
        <v>20</v>
      </c>
      <c r="D5" t="s">
        <v>258</v>
      </c>
      <c r="E5">
        <v>30000</v>
      </c>
      <c r="F5" t="s">
        <v>265</v>
      </c>
    </row>
    <row r="6" spans="1:6">
      <c r="A6" t="s">
        <v>245</v>
      </c>
      <c r="B6" t="s">
        <v>252</v>
      </c>
      <c r="C6">
        <v>12</v>
      </c>
      <c r="D6" t="s">
        <v>259</v>
      </c>
      <c r="E6">
        <v>39000</v>
      </c>
      <c r="F6" t="s">
        <v>266</v>
      </c>
    </row>
    <row r="7" spans="1:6">
      <c r="A7" t="s">
        <v>246</v>
      </c>
      <c r="B7" t="s">
        <v>253</v>
      </c>
      <c r="C7">
        <v>30</v>
      </c>
      <c r="D7" t="s">
        <v>260</v>
      </c>
      <c r="E7">
        <v>35000</v>
      </c>
      <c r="F7" t="s">
        <v>267</v>
      </c>
    </row>
    <row r="8" spans="1:6">
      <c r="A8" t="s">
        <v>247</v>
      </c>
      <c r="B8" t="s">
        <v>254</v>
      </c>
      <c r="C8">
        <v>10</v>
      </c>
      <c r="D8" t="s">
        <v>261</v>
      </c>
      <c r="E8">
        <v>36000</v>
      </c>
      <c r="F8" t="s">
        <v>268</v>
      </c>
    </row>
    <row r="9" spans="1:6">
      <c r="A9" t="s">
        <v>248</v>
      </c>
      <c r="B9" t="s">
        <v>255</v>
      </c>
      <c r="C9">
        <v>25</v>
      </c>
      <c r="D9" t="s">
        <v>262</v>
      </c>
      <c r="E9">
        <v>63000</v>
      </c>
      <c r="F9" t="s">
        <v>269</v>
      </c>
    </row>
    <row r="10" spans="1:6">
      <c r="A10" t="s">
        <v>249</v>
      </c>
      <c r="B10" t="s">
        <v>256</v>
      </c>
      <c r="C10">
        <v>15</v>
      </c>
      <c r="D10" t="s">
        <v>263</v>
      </c>
      <c r="E10">
        <v>70000</v>
      </c>
      <c r="F10" t="s">
        <v>270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"/>
  <sheetViews>
    <sheetView tabSelected="1" workbookViewId="0">
      <selection activeCell="L18" sqref="L18"/>
    </sheetView>
  </sheetViews>
  <sheetFormatPr defaultRowHeight="16.5"/>
  <cols>
    <col min="2" max="3" width="10.375" bestFit="1" customWidth="1"/>
    <col min="4" max="8" width="10.375" customWidth="1"/>
  </cols>
  <sheetData>
    <row r="1" spans="1:9" ht="19.5">
      <c r="A1" s="52" t="s">
        <v>1</v>
      </c>
      <c r="B1" s="52"/>
      <c r="C1" s="52"/>
      <c r="D1" s="52"/>
      <c r="E1" s="52"/>
      <c r="F1" s="52"/>
      <c r="G1" s="52"/>
      <c r="H1" s="52"/>
      <c r="I1" s="52"/>
    </row>
    <row r="2" spans="1:9">
      <c r="A2" s="2"/>
      <c r="B2" s="2"/>
      <c r="C2" s="2"/>
      <c r="D2" s="2"/>
      <c r="E2" s="2"/>
      <c r="F2" s="2"/>
      <c r="G2" s="2"/>
      <c r="H2" s="3"/>
      <c r="I2" s="2"/>
    </row>
    <row r="3" spans="1:9">
      <c r="A3" s="53" t="s">
        <v>2</v>
      </c>
      <c r="B3" s="53" t="s">
        <v>3</v>
      </c>
      <c r="C3" s="53" t="s">
        <v>4</v>
      </c>
      <c r="D3" s="53" t="s">
        <v>5</v>
      </c>
      <c r="E3" s="53" t="s">
        <v>6</v>
      </c>
      <c r="F3" s="53" t="s">
        <v>7</v>
      </c>
      <c r="G3" s="53" t="s">
        <v>8</v>
      </c>
      <c r="H3" s="53" t="s">
        <v>9</v>
      </c>
      <c r="I3" s="53" t="s">
        <v>10</v>
      </c>
    </row>
    <row r="4" spans="1:9">
      <c r="A4" s="54" t="s">
        <v>11</v>
      </c>
      <c r="B4" s="54" t="s">
        <v>12</v>
      </c>
      <c r="C4" s="54" t="s">
        <v>13</v>
      </c>
      <c r="D4" s="55">
        <v>1250000</v>
      </c>
      <c r="E4" s="55">
        <v>1130000</v>
      </c>
      <c r="F4" s="55">
        <v>980000</v>
      </c>
      <c r="G4" s="55">
        <v>1280000</v>
      </c>
      <c r="H4" s="55">
        <f>SUM(D4:G4)</f>
        <v>4640000</v>
      </c>
      <c r="I4" s="54">
        <f>RANK(H4,H$4:H$11)</f>
        <v>8</v>
      </c>
    </row>
    <row r="5" spans="1:9">
      <c r="A5" s="54" t="s">
        <v>14</v>
      </c>
      <c r="B5" s="54" t="s">
        <v>15</v>
      </c>
      <c r="C5" s="54" t="s">
        <v>16</v>
      </c>
      <c r="D5" s="55">
        <v>2700000</v>
      </c>
      <c r="E5" s="55">
        <v>2500000</v>
      </c>
      <c r="F5" s="55">
        <v>2890000</v>
      </c>
      <c r="G5" s="55">
        <v>3150000</v>
      </c>
      <c r="H5" s="55">
        <f t="shared" ref="H5:H11" si="0">SUM(D5:G5)</f>
        <v>11240000</v>
      </c>
      <c r="I5" s="54">
        <f t="shared" ref="I5:I11" si="1">RANK(H5,H$4:H$11)</f>
        <v>1</v>
      </c>
    </row>
    <row r="6" spans="1:9">
      <c r="A6" s="54" t="s">
        <v>17</v>
      </c>
      <c r="B6" s="54" t="s">
        <v>18</v>
      </c>
      <c r="C6" s="54" t="s">
        <v>19</v>
      </c>
      <c r="D6" s="55">
        <v>2079000</v>
      </c>
      <c r="E6" s="55">
        <v>1890000</v>
      </c>
      <c r="F6" s="55">
        <v>2298000</v>
      </c>
      <c r="G6" s="55">
        <v>1902000</v>
      </c>
      <c r="H6" s="55">
        <f t="shared" si="0"/>
        <v>8169000</v>
      </c>
      <c r="I6" s="54">
        <f t="shared" si="1"/>
        <v>5</v>
      </c>
    </row>
    <row r="7" spans="1:9">
      <c r="A7" s="54" t="s">
        <v>20</v>
      </c>
      <c r="B7" s="54" t="s">
        <v>21</v>
      </c>
      <c r="C7" s="54" t="s">
        <v>22</v>
      </c>
      <c r="D7" s="55">
        <v>1980000</v>
      </c>
      <c r="E7" s="55">
        <v>1750000</v>
      </c>
      <c r="F7" s="55">
        <v>2380000</v>
      </c>
      <c r="G7" s="55">
        <v>3160000</v>
      </c>
      <c r="H7" s="55">
        <f t="shared" si="0"/>
        <v>9270000</v>
      </c>
      <c r="I7" s="54">
        <f t="shared" si="1"/>
        <v>4</v>
      </c>
    </row>
    <row r="8" spans="1:9">
      <c r="A8" s="54" t="s">
        <v>23</v>
      </c>
      <c r="B8" s="54" t="s">
        <v>24</v>
      </c>
      <c r="C8" s="54" t="s">
        <v>13</v>
      </c>
      <c r="D8" s="55">
        <v>1682000</v>
      </c>
      <c r="E8" s="55">
        <v>1729000</v>
      </c>
      <c r="F8" s="55">
        <v>1924000</v>
      </c>
      <c r="G8" s="55">
        <v>2016000</v>
      </c>
      <c r="H8" s="55">
        <f t="shared" si="0"/>
        <v>7351000</v>
      </c>
      <c r="I8" s="54">
        <f t="shared" si="1"/>
        <v>6</v>
      </c>
    </row>
    <row r="9" spans="1:9">
      <c r="A9" s="54" t="s">
        <v>25</v>
      </c>
      <c r="B9" s="54" t="s">
        <v>26</v>
      </c>
      <c r="C9" s="54" t="s">
        <v>27</v>
      </c>
      <c r="D9" s="55">
        <v>974000</v>
      </c>
      <c r="E9" s="55">
        <v>1380000</v>
      </c>
      <c r="F9" s="55">
        <v>1732000</v>
      </c>
      <c r="G9" s="55">
        <v>1973000</v>
      </c>
      <c r="H9" s="55">
        <f t="shared" si="0"/>
        <v>6059000</v>
      </c>
      <c r="I9" s="54">
        <f t="shared" si="1"/>
        <v>7</v>
      </c>
    </row>
    <row r="10" spans="1:9">
      <c r="A10" s="54" t="s">
        <v>28</v>
      </c>
      <c r="B10" s="54" t="s">
        <v>29</v>
      </c>
      <c r="C10" s="54" t="s">
        <v>30</v>
      </c>
      <c r="D10" s="55">
        <v>2390000</v>
      </c>
      <c r="E10" s="55">
        <v>3120000</v>
      </c>
      <c r="F10" s="55">
        <v>2800000</v>
      </c>
      <c r="G10" s="55">
        <v>2450000</v>
      </c>
      <c r="H10" s="55">
        <f t="shared" si="0"/>
        <v>10760000</v>
      </c>
      <c r="I10" s="54">
        <f t="shared" si="1"/>
        <v>3</v>
      </c>
    </row>
    <row r="11" spans="1:9">
      <c r="A11" s="54" t="s">
        <v>31</v>
      </c>
      <c r="B11" s="54" t="s">
        <v>32</v>
      </c>
      <c r="C11" s="54" t="s">
        <v>33</v>
      </c>
      <c r="D11" s="55">
        <v>3020000</v>
      </c>
      <c r="E11" s="55">
        <v>1730000</v>
      </c>
      <c r="F11" s="55">
        <v>2870000</v>
      </c>
      <c r="G11" s="55">
        <v>3590000</v>
      </c>
      <c r="H11" s="55">
        <f t="shared" si="0"/>
        <v>11210000</v>
      </c>
      <c r="I11" s="54">
        <f t="shared" si="1"/>
        <v>2</v>
      </c>
    </row>
    <row r="12" spans="1:9">
      <c r="A12" s="54" t="s">
        <v>34</v>
      </c>
      <c r="B12" s="56"/>
      <c r="C12" s="56"/>
      <c r="D12" s="55">
        <f>SUM(D4:D11)</f>
        <v>16075000</v>
      </c>
      <c r="E12" s="55">
        <f t="shared" ref="E12:H12" si="2">SUM(E4:E11)</f>
        <v>15229000</v>
      </c>
      <c r="F12" s="55">
        <f t="shared" si="2"/>
        <v>17874000</v>
      </c>
      <c r="G12" s="55">
        <f t="shared" si="2"/>
        <v>19521000</v>
      </c>
      <c r="H12" s="55">
        <f t="shared" si="2"/>
        <v>68699000</v>
      </c>
      <c r="I12" s="56"/>
    </row>
  </sheetData>
  <mergeCells count="1">
    <mergeCell ref="A1:I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1"/>
  <sheetViews>
    <sheetView workbookViewId="0"/>
  </sheetViews>
  <sheetFormatPr defaultRowHeight="16.5"/>
  <cols>
    <col min="1" max="1" width="12.375" bestFit="1" customWidth="1"/>
    <col min="8" max="8" width="10.25" bestFit="1" customWidth="1"/>
  </cols>
  <sheetData>
    <row r="1" spans="1:8" ht="26.25">
      <c r="A1" s="45" t="s">
        <v>35</v>
      </c>
      <c r="B1" s="45"/>
      <c r="C1" s="45"/>
      <c r="D1" s="45"/>
      <c r="E1" s="45"/>
      <c r="F1" s="45"/>
      <c r="G1" s="45"/>
      <c r="H1" s="45"/>
    </row>
    <row r="2" spans="1:8">
      <c r="A2" s="4"/>
      <c r="B2" s="4"/>
      <c r="C2" s="4"/>
      <c r="D2" s="4"/>
      <c r="E2" s="4"/>
      <c r="F2" s="4"/>
      <c r="G2" s="4"/>
      <c r="H2" s="4" t="s">
        <v>36</v>
      </c>
    </row>
    <row r="3" spans="1:8">
      <c r="A3" s="5" t="s">
        <v>37</v>
      </c>
      <c r="B3" s="5" t="s">
        <v>38</v>
      </c>
      <c r="C3" s="5" t="s">
        <v>39</v>
      </c>
      <c r="D3" s="5" t="s">
        <v>40</v>
      </c>
      <c r="E3" s="5" t="s">
        <v>41</v>
      </c>
      <c r="F3" s="5" t="s">
        <v>42</v>
      </c>
      <c r="G3" s="5" t="s">
        <v>43</v>
      </c>
      <c r="H3" s="5" t="s">
        <v>44</v>
      </c>
    </row>
    <row r="4" spans="1:8">
      <c r="A4" s="6" t="s">
        <v>45</v>
      </c>
      <c r="B4" s="5">
        <v>78</v>
      </c>
      <c r="C4" s="7">
        <v>350</v>
      </c>
      <c r="D4" s="7">
        <v>27300</v>
      </c>
      <c r="E4" s="7">
        <f t="shared" ref="E4:E11" si="0">C4+(C4*0.25)</f>
        <v>437.5</v>
      </c>
      <c r="F4" s="8">
        <v>0.04</v>
      </c>
      <c r="G4" s="7">
        <v>35490</v>
      </c>
      <c r="H4" s="7">
        <v>8190</v>
      </c>
    </row>
    <row r="5" spans="1:8">
      <c r="A5" s="6" t="s">
        <v>46</v>
      </c>
      <c r="B5" s="5">
        <v>120</v>
      </c>
      <c r="C5" s="7">
        <v>990</v>
      </c>
      <c r="D5" s="7">
        <v>118800</v>
      </c>
      <c r="E5" s="7">
        <f t="shared" si="0"/>
        <v>1237.5</v>
      </c>
      <c r="F5" s="8">
        <v>0.1</v>
      </c>
      <c r="G5" s="7">
        <v>163350</v>
      </c>
      <c r="H5" s="7">
        <v>44550</v>
      </c>
    </row>
    <row r="6" spans="1:8">
      <c r="A6" s="6" t="s">
        <v>47</v>
      </c>
      <c r="B6" s="5">
        <v>134</v>
      </c>
      <c r="C6" s="7">
        <v>465</v>
      </c>
      <c r="D6" s="7">
        <v>62310</v>
      </c>
      <c r="E6" s="7">
        <f t="shared" si="0"/>
        <v>581.25</v>
      </c>
      <c r="F6" s="8">
        <v>0.11</v>
      </c>
      <c r="G6" s="7">
        <v>86455.125</v>
      </c>
      <c r="H6" s="7">
        <v>24145.125</v>
      </c>
    </row>
    <row r="7" spans="1:8">
      <c r="A7" s="6" t="s">
        <v>48</v>
      </c>
      <c r="B7" s="5">
        <v>105</v>
      </c>
      <c r="C7" s="7">
        <v>870</v>
      </c>
      <c r="D7" s="7">
        <v>91350</v>
      </c>
      <c r="E7" s="7">
        <f t="shared" si="0"/>
        <v>1087.5</v>
      </c>
      <c r="F7" s="8">
        <v>0.1</v>
      </c>
      <c r="G7" s="7">
        <v>125606.25</v>
      </c>
      <c r="H7" s="7">
        <v>34256.25</v>
      </c>
    </row>
    <row r="8" spans="1:8">
      <c r="A8" s="6" t="s">
        <v>49</v>
      </c>
      <c r="B8" s="5">
        <v>55</v>
      </c>
      <c r="C8" s="7">
        <v>2100</v>
      </c>
      <c r="D8" s="7">
        <v>115500</v>
      </c>
      <c r="E8" s="7">
        <f t="shared" si="0"/>
        <v>2625</v>
      </c>
      <c r="F8" s="8">
        <v>0.02</v>
      </c>
      <c r="G8" s="7">
        <v>147262.5</v>
      </c>
      <c r="H8" s="7">
        <v>31762.5</v>
      </c>
    </row>
    <row r="9" spans="1:8">
      <c r="A9" s="6" t="s">
        <v>50</v>
      </c>
      <c r="B9" s="5">
        <v>89</v>
      </c>
      <c r="C9" s="7">
        <v>567</v>
      </c>
      <c r="D9" s="7">
        <v>50463</v>
      </c>
      <c r="E9" s="7">
        <f t="shared" si="0"/>
        <v>708.75</v>
      </c>
      <c r="F9" s="8">
        <v>0.03</v>
      </c>
      <c r="G9" s="7">
        <v>64971.112500000003</v>
      </c>
      <c r="H9" s="7">
        <v>14508.112500000003</v>
      </c>
    </row>
    <row r="10" spans="1:8">
      <c r="A10" s="6" t="s">
        <v>51</v>
      </c>
      <c r="B10" s="5">
        <v>56</v>
      </c>
      <c r="C10" s="7">
        <v>345</v>
      </c>
      <c r="D10" s="7">
        <v>19320</v>
      </c>
      <c r="E10" s="7">
        <f t="shared" si="0"/>
        <v>431.25</v>
      </c>
      <c r="F10" s="8">
        <v>0</v>
      </c>
      <c r="G10" s="7">
        <v>24150</v>
      </c>
      <c r="H10" s="7">
        <v>4830</v>
      </c>
    </row>
    <row r="11" spans="1:8">
      <c r="A11" s="6" t="s">
        <v>52</v>
      </c>
      <c r="B11" s="5">
        <v>189</v>
      </c>
      <c r="C11" s="7">
        <v>950</v>
      </c>
      <c r="D11" s="7">
        <v>179550</v>
      </c>
      <c r="E11" s="7">
        <f t="shared" si="0"/>
        <v>1187.5</v>
      </c>
      <c r="F11" s="8">
        <v>0.05</v>
      </c>
      <c r="G11" s="7">
        <v>235659.375</v>
      </c>
      <c r="H11" s="7">
        <v>56109.375</v>
      </c>
    </row>
  </sheetData>
  <mergeCells count="1">
    <mergeCell ref="A1:H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36"/>
  <sheetViews>
    <sheetView workbookViewId="0"/>
  </sheetViews>
  <sheetFormatPr defaultRowHeight="16.5"/>
  <cols>
    <col min="2" max="2" width="10.75" bestFit="1" customWidth="1"/>
    <col min="3" max="3" width="11.125" bestFit="1" customWidth="1"/>
    <col min="4" max="4" width="10.625" customWidth="1"/>
    <col min="5" max="5" width="12.875" customWidth="1"/>
    <col min="7" max="8" width="11.875" customWidth="1"/>
    <col min="9" max="9" width="10.625" bestFit="1" customWidth="1"/>
  </cols>
  <sheetData>
    <row r="1" spans="1:9">
      <c r="A1" s="9" t="s">
        <v>53</v>
      </c>
      <c r="B1" s="10"/>
      <c r="C1" s="10"/>
      <c r="D1" s="10"/>
      <c r="E1" s="11"/>
      <c r="F1" s="9" t="s">
        <v>54</v>
      </c>
      <c r="G1" s="9"/>
      <c r="H1" s="9"/>
      <c r="I1" s="9"/>
    </row>
    <row r="2" spans="1:9">
      <c r="A2" s="12" t="s">
        <v>55</v>
      </c>
      <c r="B2" s="12" t="s">
        <v>56</v>
      </c>
      <c r="C2" s="12" t="s">
        <v>57</v>
      </c>
      <c r="D2" s="29" t="s">
        <v>58</v>
      </c>
      <c r="E2" s="11"/>
      <c r="F2" s="12" t="s">
        <v>59</v>
      </c>
      <c r="G2" s="12" t="s">
        <v>60</v>
      </c>
      <c r="H2" s="12" t="s">
        <v>61</v>
      </c>
      <c r="I2" s="29" t="s">
        <v>62</v>
      </c>
    </row>
    <row r="3" spans="1:9">
      <c r="A3" s="13" t="s">
        <v>63</v>
      </c>
      <c r="B3" s="12" t="s">
        <v>64</v>
      </c>
      <c r="C3" s="14">
        <v>184</v>
      </c>
      <c r="D3" s="15"/>
      <c r="E3" s="11"/>
      <c r="F3" s="12" t="s">
        <v>65</v>
      </c>
      <c r="G3" s="12" t="s">
        <v>66</v>
      </c>
      <c r="H3" s="16">
        <v>800000</v>
      </c>
      <c r="I3" s="14"/>
    </row>
    <row r="4" spans="1:9">
      <c r="A4" s="13" t="s">
        <v>67</v>
      </c>
      <c r="B4" s="12" t="s">
        <v>68</v>
      </c>
      <c r="C4" s="14">
        <v>99</v>
      </c>
      <c r="D4" s="15"/>
      <c r="E4" s="11"/>
      <c r="F4" s="12" t="s">
        <v>69</v>
      </c>
      <c r="G4" s="12" t="s">
        <v>70</v>
      </c>
      <c r="H4" s="16">
        <v>750000</v>
      </c>
      <c r="I4" s="14"/>
    </row>
    <row r="5" spans="1:9">
      <c r="A5" s="13" t="s">
        <v>71</v>
      </c>
      <c r="B5" s="12" t="s">
        <v>72</v>
      </c>
      <c r="C5" s="14">
        <v>174</v>
      </c>
      <c r="D5" s="15"/>
      <c r="E5" s="11"/>
      <c r="F5" s="12" t="s">
        <v>73</v>
      </c>
      <c r="G5" s="12" t="s">
        <v>74</v>
      </c>
      <c r="H5" s="16">
        <v>1200000</v>
      </c>
      <c r="I5" s="14"/>
    </row>
    <row r="6" spans="1:9">
      <c r="A6" s="13" t="s">
        <v>75</v>
      </c>
      <c r="B6" s="12" t="s">
        <v>76</v>
      </c>
      <c r="C6" s="14">
        <v>86</v>
      </c>
      <c r="D6" s="15"/>
      <c r="E6" s="11"/>
      <c r="F6" s="12" t="s">
        <v>77</v>
      </c>
      <c r="G6" s="12" t="s">
        <v>78</v>
      </c>
      <c r="H6" s="16">
        <v>3400000</v>
      </c>
      <c r="I6" s="14"/>
    </row>
    <row r="7" spans="1:9">
      <c r="A7" s="13" t="s">
        <v>79</v>
      </c>
      <c r="B7" s="12" t="s">
        <v>80</v>
      </c>
      <c r="C7" s="14">
        <v>138</v>
      </c>
      <c r="D7" s="15"/>
      <c r="E7" s="11"/>
      <c r="F7" s="12" t="s">
        <v>81</v>
      </c>
      <c r="G7" s="12" t="s">
        <v>82</v>
      </c>
      <c r="H7" s="16">
        <v>1100000</v>
      </c>
      <c r="I7" s="14"/>
    </row>
    <row r="8" spans="1:9">
      <c r="A8" s="17"/>
      <c r="B8" s="18"/>
      <c r="C8" s="19"/>
      <c r="D8" s="20"/>
      <c r="E8" s="11"/>
      <c r="F8" s="12" t="s">
        <v>83</v>
      </c>
      <c r="G8" s="12" t="s">
        <v>78</v>
      </c>
      <c r="H8" s="16">
        <v>900000</v>
      </c>
      <c r="I8" s="14"/>
    </row>
    <row r="9" spans="1:9">
      <c r="A9" s="46" t="s">
        <v>84</v>
      </c>
      <c r="B9" s="46"/>
      <c r="C9" s="9"/>
      <c r="D9" s="9"/>
      <c r="E9" s="11"/>
      <c r="F9" s="12" t="s">
        <v>85</v>
      </c>
      <c r="G9" s="12" t="s">
        <v>66</v>
      </c>
      <c r="H9" s="16">
        <v>2100000</v>
      </c>
      <c r="I9" s="14"/>
    </row>
    <row r="10" spans="1:9">
      <c r="A10" s="12" t="s">
        <v>86</v>
      </c>
      <c r="B10" s="12" t="s">
        <v>58</v>
      </c>
      <c r="C10" s="9"/>
      <c r="D10" s="9"/>
      <c r="E10" s="11"/>
      <c r="F10" s="12" t="s">
        <v>87</v>
      </c>
      <c r="G10" s="12" t="s">
        <v>74</v>
      </c>
      <c r="H10" s="16">
        <v>1800000</v>
      </c>
      <c r="I10" s="14"/>
    </row>
    <row r="11" spans="1:9">
      <c r="A11" s="13" t="s">
        <v>88</v>
      </c>
      <c r="B11" s="12" t="s">
        <v>89</v>
      </c>
      <c r="C11" s="9"/>
      <c r="D11" s="9"/>
      <c r="E11" s="11"/>
      <c r="F11" s="12" t="s">
        <v>90</v>
      </c>
      <c r="G11" s="12" t="s">
        <v>70</v>
      </c>
      <c r="H11" s="16">
        <v>2800000</v>
      </c>
      <c r="I11" s="14"/>
    </row>
    <row r="12" spans="1:9">
      <c r="A12" s="13" t="s">
        <v>91</v>
      </c>
      <c r="B12" s="12" t="s">
        <v>92</v>
      </c>
      <c r="C12" s="9"/>
      <c r="D12" s="9"/>
      <c r="E12" s="9"/>
      <c r="F12" s="9"/>
      <c r="G12" s="9"/>
      <c r="H12" s="9"/>
      <c r="I12" s="9"/>
    </row>
    <row r="13" spans="1:9">
      <c r="A13" s="13" t="s">
        <v>93</v>
      </c>
      <c r="B13" s="12" t="s">
        <v>94</v>
      </c>
      <c r="C13" s="9"/>
      <c r="D13" s="9"/>
      <c r="E13" s="21" t="s">
        <v>95</v>
      </c>
      <c r="F13" s="9"/>
      <c r="G13" s="9"/>
      <c r="H13" s="9"/>
      <c r="I13" s="11"/>
    </row>
    <row r="14" spans="1:9">
      <c r="A14" s="9"/>
      <c r="B14" s="9"/>
      <c r="C14" s="9"/>
      <c r="D14" s="9"/>
      <c r="E14" s="22" t="s">
        <v>96</v>
      </c>
      <c r="F14" s="22" t="s">
        <v>97</v>
      </c>
      <c r="G14" s="22" t="s">
        <v>98</v>
      </c>
      <c r="H14" s="23" t="s">
        <v>99</v>
      </c>
      <c r="I14" s="23" t="s">
        <v>100</v>
      </c>
    </row>
    <row r="15" spans="1:9">
      <c r="A15" s="24" t="s">
        <v>101</v>
      </c>
      <c r="B15" s="9"/>
      <c r="C15" s="9"/>
      <c r="D15" s="9"/>
      <c r="E15" s="22" t="s">
        <v>102</v>
      </c>
      <c r="F15" s="22" t="s">
        <v>103</v>
      </c>
      <c r="G15" s="22" t="s">
        <v>104</v>
      </c>
      <c r="H15" s="16">
        <v>1750000</v>
      </c>
      <c r="I15" s="16">
        <f>ROUND(H15+H15*35%,-4)</f>
        <v>2360000</v>
      </c>
    </row>
    <row r="16" spans="1:9">
      <c r="A16" s="25" t="s">
        <v>96</v>
      </c>
      <c r="B16" s="25" t="s">
        <v>105</v>
      </c>
      <c r="C16" s="29" t="s">
        <v>106</v>
      </c>
      <c r="D16" s="9"/>
      <c r="E16" s="22" t="s">
        <v>107</v>
      </c>
      <c r="F16" s="22" t="s">
        <v>108</v>
      </c>
      <c r="G16" s="22" t="s">
        <v>109</v>
      </c>
      <c r="H16" s="16">
        <v>2350000</v>
      </c>
      <c r="I16" s="16">
        <f t="shared" ref="I16:I23" si="0">ROUND(H16+H16*35%,-4)</f>
        <v>3170000</v>
      </c>
    </row>
    <row r="17" spans="1:9">
      <c r="A17" s="12" t="s">
        <v>110</v>
      </c>
      <c r="B17" s="26">
        <v>31949</v>
      </c>
      <c r="C17" s="27"/>
      <c r="D17" s="9"/>
      <c r="E17" s="22" t="s">
        <v>111</v>
      </c>
      <c r="F17" s="22" t="s">
        <v>112</v>
      </c>
      <c r="G17" s="22" t="s">
        <v>113</v>
      </c>
      <c r="H17" s="16">
        <v>2000000</v>
      </c>
      <c r="I17" s="16">
        <f t="shared" si="0"/>
        <v>2700000</v>
      </c>
    </row>
    <row r="18" spans="1:9">
      <c r="A18" s="12" t="s">
        <v>114</v>
      </c>
      <c r="B18" s="26">
        <v>31337</v>
      </c>
      <c r="C18" s="27"/>
      <c r="D18" s="9"/>
      <c r="E18" s="22" t="s">
        <v>115</v>
      </c>
      <c r="F18" s="22" t="s">
        <v>116</v>
      </c>
      <c r="G18" s="22" t="s">
        <v>117</v>
      </c>
      <c r="H18" s="16">
        <v>2150000</v>
      </c>
      <c r="I18" s="16">
        <f t="shared" si="0"/>
        <v>2900000</v>
      </c>
    </row>
    <row r="19" spans="1:9">
      <c r="A19" s="12" t="s">
        <v>118</v>
      </c>
      <c r="B19" s="26">
        <v>31647</v>
      </c>
      <c r="C19" s="27"/>
      <c r="D19" s="9"/>
      <c r="E19" s="22" t="s">
        <v>119</v>
      </c>
      <c r="F19" s="22" t="s">
        <v>103</v>
      </c>
      <c r="G19" s="22" t="s">
        <v>109</v>
      </c>
      <c r="H19" s="16">
        <v>1850000</v>
      </c>
      <c r="I19" s="16">
        <f t="shared" si="0"/>
        <v>2500000</v>
      </c>
    </row>
    <row r="20" spans="1:9">
      <c r="A20" s="12" t="s">
        <v>120</v>
      </c>
      <c r="B20" s="26">
        <v>32480</v>
      </c>
      <c r="C20" s="27"/>
      <c r="D20" s="9"/>
      <c r="E20" s="22" t="s">
        <v>121</v>
      </c>
      <c r="F20" s="22" t="s">
        <v>108</v>
      </c>
      <c r="G20" s="22" t="s">
        <v>104</v>
      </c>
      <c r="H20" s="16">
        <v>2300000</v>
      </c>
      <c r="I20" s="16">
        <f t="shared" si="0"/>
        <v>3110000</v>
      </c>
    </row>
    <row r="21" spans="1:9">
      <c r="A21" s="12" t="s">
        <v>122</v>
      </c>
      <c r="B21" s="26">
        <v>31928</v>
      </c>
      <c r="C21" s="27"/>
      <c r="D21" s="9"/>
      <c r="E21" s="22" t="s">
        <v>123</v>
      </c>
      <c r="F21" s="22" t="s">
        <v>124</v>
      </c>
      <c r="G21" s="22" t="s">
        <v>125</v>
      </c>
      <c r="H21" s="16">
        <v>1950000</v>
      </c>
      <c r="I21" s="16">
        <f t="shared" si="0"/>
        <v>2630000</v>
      </c>
    </row>
    <row r="22" spans="1:9">
      <c r="A22" s="12" t="s">
        <v>126</v>
      </c>
      <c r="B22" s="26">
        <v>31451</v>
      </c>
      <c r="C22" s="27"/>
      <c r="D22" s="9"/>
      <c r="E22" s="22" t="s">
        <v>127</v>
      </c>
      <c r="F22" s="22" t="s">
        <v>124</v>
      </c>
      <c r="G22" s="22" t="s">
        <v>117</v>
      </c>
      <c r="H22" s="16">
        <v>1950000</v>
      </c>
      <c r="I22" s="16">
        <f t="shared" si="0"/>
        <v>2630000</v>
      </c>
    </row>
    <row r="23" spans="1:9">
      <c r="A23" s="12" t="s">
        <v>128</v>
      </c>
      <c r="B23" s="26">
        <v>32227</v>
      </c>
      <c r="C23" s="27"/>
      <c r="D23" s="9"/>
      <c r="E23" s="22" t="s">
        <v>129</v>
      </c>
      <c r="F23" s="22" t="s">
        <v>130</v>
      </c>
      <c r="G23" s="22" t="s">
        <v>113</v>
      </c>
      <c r="H23" s="16">
        <v>1800000</v>
      </c>
      <c r="I23" s="16">
        <f t="shared" si="0"/>
        <v>2430000</v>
      </c>
    </row>
    <row r="24" spans="1:9">
      <c r="A24" s="12" t="s">
        <v>131</v>
      </c>
      <c r="B24" s="26">
        <v>31202</v>
      </c>
      <c r="C24" s="27"/>
      <c r="D24" s="9"/>
      <c r="E24" s="47" t="s">
        <v>132</v>
      </c>
      <c r="F24" s="48"/>
      <c r="G24" s="48"/>
      <c r="H24" s="49"/>
      <c r="I24" s="16"/>
    </row>
    <row r="25" spans="1:9">
      <c r="A25" s="9"/>
      <c r="B25" s="9"/>
      <c r="C25" s="9"/>
      <c r="D25" s="9"/>
      <c r="E25" s="9"/>
      <c r="F25" s="9"/>
      <c r="G25" s="9"/>
      <c r="H25" s="9"/>
      <c r="I25" s="9"/>
    </row>
    <row r="26" spans="1:9">
      <c r="A26" s="9" t="s">
        <v>133</v>
      </c>
      <c r="B26" s="9"/>
      <c r="C26" s="9"/>
      <c r="D26" s="9"/>
      <c r="E26" s="11"/>
      <c r="F26" s="28"/>
      <c r="G26" s="9"/>
      <c r="H26" s="9"/>
      <c r="I26" s="9"/>
    </row>
    <row r="27" spans="1:9">
      <c r="A27" s="12" t="s">
        <v>58</v>
      </c>
      <c r="B27" s="12" t="s">
        <v>134</v>
      </c>
      <c r="C27" s="12" t="s">
        <v>135</v>
      </c>
      <c r="D27" s="12" t="s">
        <v>136</v>
      </c>
      <c r="E27" s="12" t="s">
        <v>137</v>
      </c>
      <c r="F27" s="9"/>
      <c r="G27" s="9"/>
      <c r="H27" s="9"/>
      <c r="I27" s="9"/>
    </row>
    <row r="28" spans="1:9">
      <c r="A28" s="12" t="s">
        <v>138</v>
      </c>
      <c r="B28" s="12" t="s">
        <v>139</v>
      </c>
      <c r="C28" s="16">
        <v>700000</v>
      </c>
      <c r="D28" s="16">
        <v>88</v>
      </c>
      <c r="E28" s="16">
        <f>C28*D28</f>
        <v>61600000</v>
      </c>
      <c r="F28" s="9"/>
      <c r="G28" s="9"/>
      <c r="H28" s="9"/>
      <c r="I28" s="9"/>
    </row>
    <row r="29" spans="1:9">
      <c r="A29" s="12" t="s">
        <v>140</v>
      </c>
      <c r="B29" s="12" t="s">
        <v>139</v>
      </c>
      <c r="C29" s="16">
        <v>1000000</v>
      </c>
      <c r="D29" s="16">
        <v>92</v>
      </c>
      <c r="E29" s="16">
        <f t="shared" ref="E29:E36" si="1">C29*D29</f>
        <v>92000000</v>
      </c>
      <c r="F29" s="9"/>
      <c r="G29" s="9"/>
      <c r="H29" s="9"/>
      <c r="I29" s="9"/>
    </row>
    <row r="30" spans="1:9">
      <c r="A30" s="12" t="s">
        <v>141</v>
      </c>
      <c r="B30" s="12" t="s">
        <v>142</v>
      </c>
      <c r="C30" s="16">
        <v>450000</v>
      </c>
      <c r="D30" s="16">
        <v>86</v>
      </c>
      <c r="E30" s="16">
        <f t="shared" si="1"/>
        <v>38700000</v>
      </c>
      <c r="F30" s="28"/>
      <c r="G30" s="9"/>
      <c r="H30" s="9"/>
      <c r="I30" s="9"/>
    </row>
    <row r="31" spans="1:9">
      <c r="A31" s="12" t="s">
        <v>143</v>
      </c>
      <c r="B31" s="12" t="s">
        <v>144</v>
      </c>
      <c r="C31" s="16">
        <v>700000</v>
      </c>
      <c r="D31" s="16">
        <v>102</v>
      </c>
      <c r="E31" s="16">
        <f t="shared" si="1"/>
        <v>71400000</v>
      </c>
      <c r="F31" s="28"/>
      <c r="G31" s="9"/>
      <c r="H31" s="9"/>
      <c r="I31" s="9"/>
    </row>
    <row r="32" spans="1:9">
      <c r="A32" s="12" t="s">
        <v>145</v>
      </c>
      <c r="B32" s="12" t="s">
        <v>139</v>
      </c>
      <c r="C32" s="16">
        <v>500000</v>
      </c>
      <c r="D32" s="16">
        <v>86</v>
      </c>
      <c r="E32" s="16">
        <f t="shared" si="1"/>
        <v>43000000</v>
      </c>
      <c r="F32" s="9"/>
      <c r="G32" s="9"/>
      <c r="H32" s="9"/>
      <c r="I32" s="9"/>
    </row>
    <row r="33" spans="1:9">
      <c r="A33" s="12" t="s">
        <v>140</v>
      </c>
      <c r="B33" s="12" t="s">
        <v>146</v>
      </c>
      <c r="C33" s="16">
        <v>1200000</v>
      </c>
      <c r="D33" s="16">
        <v>99</v>
      </c>
      <c r="E33" s="16">
        <f t="shared" si="1"/>
        <v>118800000</v>
      </c>
      <c r="F33" s="9"/>
      <c r="G33" s="9"/>
      <c r="H33" s="9"/>
      <c r="I33" s="9"/>
    </row>
    <row r="34" spans="1:9">
      <c r="A34" s="12" t="s">
        <v>138</v>
      </c>
      <c r="B34" s="12" t="s">
        <v>147</v>
      </c>
      <c r="C34" s="16">
        <v>700000</v>
      </c>
      <c r="D34" s="16">
        <v>111</v>
      </c>
      <c r="E34" s="16">
        <f t="shared" si="1"/>
        <v>77700000</v>
      </c>
      <c r="F34" s="9"/>
      <c r="G34" s="9"/>
      <c r="H34" s="9"/>
      <c r="I34" s="9"/>
    </row>
    <row r="35" spans="1:9">
      <c r="A35" s="12" t="s">
        <v>52</v>
      </c>
      <c r="B35" s="12" t="s">
        <v>139</v>
      </c>
      <c r="C35" s="16">
        <v>980000</v>
      </c>
      <c r="D35" s="16">
        <v>100</v>
      </c>
      <c r="E35" s="16">
        <f t="shared" si="1"/>
        <v>98000000</v>
      </c>
      <c r="F35" s="9"/>
      <c r="G35" s="47" t="s">
        <v>148</v>
      </c>
      <c r="H35" s="49"/>
      <c r="I35" s="9"/>
    </row>
    <row r="36" spans="1:9">
      <c r="A36" s="12" t="s">
        <v>48</v>
      </c>
      <c r="B36" s="12" t="s">
        <v>149</v>
      </c>
      <c r="C36" s="16">
        <v>1400000</v>
      </c>
      <c r="D36" s="16">
        <v>76</v>
      </c>
      <c r="E36" s="16">
        <f t="shared" si="1"/>
        <v>106400000</v>
      </c>
      <c r="F36" s="9"/>
      <c r="G36" s="50"/>
      <c r="H36" s="51"/>
      <c r="I36" s="9"/>
    </row>
  </sheetData>
  <mergeCells count="4">
    <mergeCell ref="A9:B9"/>
    <mergeCell ref="E24:H24"/>
    <mergeCell ref="G35:H35"/>
    <mergeCell ref="G36:H36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18"/>
  <sheetViews>
    <sheetView workbookViewId="0"/>
  </sheetViews>
  <sheetFormatPr defaultRowHeight="16.5"/>
  <cols>
    <col min="1" max="1" width="9.125" bestFit="1" customWidth="1"/>
    <col min="2" max="2" width="10.375" bestFit="1" customWidth="1"/>
    <col min="4" max="6" width="11.875" customWidth="1"/>
  </cols>
  <sheetData>
    <row r="1" spans="1:6">
      <c r="A1" s="30" t="s">
        <v>150</v>
      </c>
      <c r="B1" s="30"/>
      <c r="C1" s="30"/>
      <c r="E1" s="30"/>
      <c r="F1" s="30"/>
    </row>
    <row r="2" spans="1:6">
      <c r="A2" s="30"/>
      <c r="B2" s="30"/>
      <c r="C2" s="30"/>
      <c r="D2" s="30"/>
      <c r="E2" s="30"/>
      <c r="F2" s="30"/>
    </row>
    <row r="3" spans="1:6">
      <c r="A3" s="31" t="s">
        <v>151</v>
      </c>
      <c r="B3" s="32" t="s">
        <v>152</v>
      </c>
      <c r="C3" s="32" t="s">
        <v>153</v>
      </c>
      <c r="D3" s="33" t="s">
        <v>154</v>
      </c>
      <c r="E3" s="33" t="s">
        <v>155</v>
      </c>
      <c r="F3" s="34" t="s">
        <v>156</v>
      </c>
    </row>
    <row r="4" spans="1:6">
      <c r="A4" s="31" t="s">
        <v>157</v>
      </c>
      <c r="B4" s="32" t="s">
        <v>158</v>
      </c>
      <c r="C4" s="32" t="s">
        <v>159</v>
      </c>
      <c r="D4" s="33">
        <v>1135000</v>
      </c>
      <c r="E4" s="33">
        <v>1100000</v>
      </c>
      <c r="F4" s="35">
        <f t="shared" ref="F4:F18" si="0">E4/D4</f>
        <v>0.96916299559471364</v>
      </c>
    </row>
    <row r="5" spans="1:6">
      <c r="A5" s="31" t="s">
        <v>160</v>
      </c>
      <c r="B5" s="32" t="s">
        <v>161</v>
      </c>
      <c r="C5" s="32" t="s">
        <v>162</v>
      </c>
      <c r="D5" s="33">
        <v>2215200</v>
      </c>
      <c r="E5" s="33">
        <v>2000000</v>
      </c>
      <c r="F5" s="35">
        <f t="shared" si="0"/>
        <v>0.90285301552907182</v>
      </c>
    </row>
    <row r="6" spans="1:6">
      <c r="A6" s="31" t="s">
        <v>163</v>
      </c>
      <c r="B6" s="32" t="s">
        <v>164</v>
      </c>
      <c r="C6" s="32" t="s">
        <v>165</v>
      </c>
      <c r="D6" s="33">
        <v>4451420</v>
      </c>
      <c r="E6" s="33">
        <v>3652000</v>
      </c>
      <c r="F6" s="35">
        <f t="shared" si="0"/>
        <v>0.8204123627965908</v>
      </c>
    </row>
    <row r="7" spans="1:6">
      <c r="A7" s="31" t="s">
        <v>166</v>
      </c>
      <c r="B7" s="32" t="s">
        <v>158</v>
      </c>
      <c r="C7" s="32" t="s">
        <v>167</v>
      </c>
      <c r="D7" s="33">
        <v>3332500</v>
      </c>
      <c r="E7" s="33">
        <v>2685000</v>
      </c>
      <c r="F7" s="35">
        <f t="shared" si="0"/>
        <v>0.80570142535633904</v>
      </c>
    </row>
    <row r="8" spans="1:6">
      <c r="A8" s="31" t="s">
        <v>168</v>
      </c>
      <c r="B8" s="32" t="s">
        <v>164</v>
      </c>
      <c r="C8" s="32" t="s">
        <v>169</v>
      </c>
      <c r="D8" s="33">
        <v>6845200</v>
      </c>
      <c r="E8" s="33">
        <v>5421540</v>
      </c>
      <c r="F8" s="35">
        <f t="shared" si="0"/>
        <v>0.79202068602816578</v>
      </c>
    </row>
    <row r="9" spans="1:6">
      <c r="A9" s="31" t="s">
        <v>170</v>
      </c>
      <c r="B9" s="36" t="s">
        <v>161</v>
      </c>
      <c r="C9" s="36" t="s">
        <v>165</v>
      </c>
      <c r="D9" s="33">
        <v>3256000</v>
      </c>
      <c r="E9" s="33">
        <v>2564210</v>
      </c>
      <c r="F9" s="35">
        <f t="shared" si="0"/>
        <v>0.7875337837837838</v>
      </c>
    </row>
    <row r="10" spans="1:6">
      <c r="A10" s="31" t="s">
        <v>171</v>
      </c>
      <c r="B10" s="36" t="s">
        <v>158</v>
      </c>
      <c r="C10" s="36" t="s">
        <v>172</v>
      </c>
      <c r="D10" s="33">
        <v>5123000</v>
      </c>
      <c r="E10" s="33">
        <v>4000000</v>
      </c>
      <c r="F10" s="35">
        <f t="shared" si="0"/>
        <v>0.7807925043919578</v>
      </c>
    </row>
    <row r="11" spans="1:6">
      <c r="A11" s="31" t="s">
        <v>173</v>
      </c>
      <c r="B11" s="36" t="s">
        <v>174</v>
      </c>
      <c r="C11" s="36" t="s">
        <v>175</v>
      </c>
      <c r="D11" s="33">
        <v>3384500</v>
      </c>
      <c r="E11" s="33">
        <v>2500000</v>
      </c>
      <c r="F11" s="35">
        <f t="shared" si="0"/>
        <v>0.73866154527995276</v>
      </c>
    </row>
    <row r="12" spans="1:6">
      <c r="A12" s="31" t="s">
        <v>170</v>
      </c>
      <c r="B12" s="36" t="s">
        <v>176</v>
      </c>
      <c r="C12" s="36" t="s">
        <v>177</v>
      </c>
      <c r="D12" s="33">
        <v>7451200</v>
      </c>
      <c r="E12" s="33">
        <v>5500000</v>
      </c>
      <c r="F12" s="35">
        <f t="shared" si="0"/>
        <v>0.73813613914537257</v>
      </c>
    </row>
    <row r="13" spans="1:6">
      <c r="A13" s="31" t="s">
        <v>178</v>
      </c>
      <c r="B13" s="36" t="s">
        <v>161</v>
      </c>
      <c r="C13" s="36" t="s">
        <v>179</v>
      </c>
      <c r="D13" s="33">
        <v>9542100</v>
      </c>
      <c r="E13" s="33">
        <v>6521000</v>
      </c>
      <c r="F13" s="35">
        <f t="shared" si="0"/>
        <v>0.68339254461806098</v>
      </c>
    </row>
    <row r="14" spans="1:6">
      <c r="A14" s="31" t="s">
        <v>180</v>
      </c>
      <c r="B14" s="36" t="s">
        <v>164</v>
      </c>
      <c r="C14" s="36" t="s">
        <v>181</v>
      </c>
      <c r="D14" s="33">
        <v>6345000</v>
      </c>
      <c r="E14" s="33">
        <v>4251000</v>
      </c>
      <c r="F14" s="35">
        <f t="shared" si="0"/>
        <v>0.66997635933806143</v>
      </c>
    </row>
    <row r="15" spans="1:6">
      <c r="A15" s="31" t="s">
        <v>170</v>
      </c>
      <c r="B15" s="36" t="s">
        <v>158</v>
      </c>
      <c r="C15" s="36" t="s">
        <v>182</v>
      </c>
      <c r="D15" s="33">
        <v>6521420</v>
      </c>
      <c r="E15" s="33">
        <v>4124100</v>
      </c>
      <c r="F15" s="35">
        <f t="shared" si="0"/>
        <v>0.63239294509477995</v>
      </c>
    </row>
    <row r="16" spans="1:6">
      <c r="A16" s="31" t="s">
        <v>183</v>
      </c>
      <c r="B16" s="36" t="s">
        <v>174</v>
      </c>
      <c r="C16" s="36" t="s">
        <v>184</v>
      </c>
      <c r="D16" s="33">
        <v>2456000</v>
      </c>
      <c r="E16" s="33">
        <v>1500000</v>
      </c>
      <c r="F16" s="35">
        <f t="shared" si="0"/>
        <v>0.61074918566775249</v>
      </c>
    </row>
    <row r="17" spans="1:6">
      <c r="A17" s="31" t="s">
        <v>170</v>
      </c>
      <c r="B17" s="36" t="s">
        <v>164</v>
      </c>
      <c r="C17" s="36" t="s">
        <v>185</v>
      </c>
      <c r="D17" s="33">
        <v>8754200</v>
      </c>
      <c r="E17" s="33">
        <v>3562000</v>
      </c>
      <c r="F17" s="35">
        <f t="shared" si="0"/>
        <v>0.4068904068904069</v>
      </c>
    </row>
    <row r="18" spans="1:6">
      <c r="A18" s="31" t="s">
        <v>186</v>
      </c>
      <c r="B18" s="36" t="s">
        <v>161</v>
      </c>
      <c r="C18" s="36" t="s">
        <v>187</v>
      </c>
      <c r="D18" s="33">
        <v>6453000</v>
      </c>
      <c r="E18" s="33">
        <v>2500000</v>
      </c>
      <c r="F18" s="35">
        <f t="shared" si="0"/>
        <v>0.38741670540833723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5"/>
  <sheetViews>
    <sheetView workbookViewId="0"/>
  </sheetViews>
  <sheetFormatPr defaultRowHeight="16.5"/>
  <cols>
    <col min="1" max="1" width="11.125" bestFit="1" customWidth="1"/>
    <col min="4" max="4" width="11.625" bestFit="1" customWidth="1"/>
    <col min="6" max="6" width="11.125" bestFit="1" customWidth="1"/>
    <col min="7" max="7" width="10.625" customWidth="1"/>
    <col min="8" max="8" width="13.125" customWidth="1"/>
    <col min="9" max="9" width="11.625" bestFit="1" customWidth="1"/>
  </cols>
  <sheetData>
    <row r="1" spans="1:10">
      <c r="A1" s="4" t="s">
        <v>188</v>
      </c>
      <c r="B1" s="4" t="s">
        <v>189</v>
      </c>
      <c r="C1" s="4"/>
      <c r="D1" s="4"/>
      <c r="E1" s="4"/>
      <c r="F1" s="4" t="s">
        <v>190</v>
      </c>
      <c r="G1" s="4" t="s">
        <v>191</v>
      </c>
      <c r="H1" s="4"/>
      <c r="I1" s="4"/>
      <c r="J1" s="37"/>
    </row>
    <row r="2" spans="1:10">
      <c r="A2" s="5" t="s">
        <v>192</v>
      </c>
      <c r="B2" s="5" t="s">
        <v>193</v>
      </c>
      <c r="C2" s="5" t="s">
        <v>194</v>
      </c>
      <c r="D2" s="5" t="s">
        <v>195</v>
      </c>
      <c r="E2" s="4"/>
      <c r="F2" s="5" t="s">
        <v>196</v>
      </c>
      <c r="G2" s="5" t="s">
        <v>193</v>
      </c>
      <c r="H2" s="5" t="s">
        <v>194</v>
      </c>
      <c r="I2" s="5" t="s">
        <v>197</v>
      </c>
      <c r="J2" s="37"/>
    </row>
    <row r="3" spans="1:10">
      <c r="A3" s="38" t="s">
        <v>198</v>
      </c>
      <c r="B3" s="39">
        <v>21</v>
      </c>
      <c r="C3" s="39">
        <v>540000</v>
      </c>
      <c r="D3" s="39">
        <v>11340000</v>
      </c>
      <c r="E3" s="4"/>
      <c r="F3" s="38" t="s">
        <v>198</v>
      </c>
      <c r="G3" s="39">
        <v>30</v>
      </c>
      <c r="H3" s="39">
        <v>540000</v>
      </c>
      <c r="I3" s="39">
        <v>16200000</v>
      </c>
      <c r="J3" s="37"/>
    </row>
    <row r="4" spans="1:10">
      <c r="A4" s="38" t="s">
        <v>92</v>
      </c>
      <c r="B4" s="39">
        <v>30</v>
      </c>
      <c r="C4" s="39">
        <v>90000</v>
      </c>
      <c r="D4" s="39">
        <v>2700000</v>
      </c>
      <c r="E4" s="4"/>
      <c r="F4" s="38" t="s">
        <v>92</v>
      </c>
      <c r="G4" s="39">
        <v>54</v>
      </c>
      <c r="H4" s="39">
        <v>90000</v>
      </c>
      <c r="I4" s="39">
        <v>4860000</v>
      </c>
      <c r="J4" s="37"/>
    </row>
    <row r="5" spans="1:10">
      <c r="A5" s="38" t="s">
        <v>199</v>
      </c>
      <c r="B5" s="39">
        <v>10</v>
      </c>
      <c r="C5" s="39">
        <v>20000</v>
      </c>
      <c r="D5" s="39">
        <v>200000</v>
      </c>
      <c r="E5" s="4"/>
      <c r="F5" s="38" t="s">
        <v>199</v>
      </c>
      <c r="G5" s="39">
        <v>12</v>
      </c>
      <c r="H5" s="39">
        <v>20000</v>
      </c>
      <c r="I5" s="39">
        <v>240000</v>
      </c>
      <c r="J5" s="37"/>
    </row>
    <row r="6" spans="1:10">
      <c r="A6" s="38" t="s">
        <v>200</v>
      </c>
      <c r="B6" s="39">
        <v>50</v>
      </c>
      <c r="C6" s="39">
        <v>45000</v>
      </c>
      <c r="D6" s="39">
        <v>2250000</v>
      </c>
      <c r="E6" s="4"/>
      <c r="F6" s="38" t="s">
        <v>200</v>
      </c>
      <c r="G6" s="39">
        <v>60</v>
      </c>
      <c r="H6" s="39">
        <v>45000</v>
      </c>
      <c r="I6" s="39">
        <v>2700000</v>
      </c>
      <c r="J6" s="37"/>
    </row>
    <row r="7" spans="1:10">
      <c r="A7" s="4"/>
      <c r="B7" s="4"/>
      <c r="C7" s="4"/>
      <c r="D7" s="4"/>
      <c r="E7" s="4"/>
      <c r="F7" s="4"/>
      <c r="G7" s="4"/>
      <c r="H7" s="4"/>
      <c r="I7" s="4"/>
      <c r="J7" s="37"/>
    </row>
    <row r="8" spans="1:10">
      <c r="A8" s="4"/>
      <c r="B8" s="4"/>
      <c r="C8" s="4"/>
      <c r="D8" s="4"/>
      <c r="E8" s="4"/>
      <c r="F8" s="4"/>
      <c r="G8" s="4"/>
      <c r="H8" s="4"/>
      <c r="I8" s="4"/>
      <c r="J8" s="37"/>
    </row>
    <row r="9" spans="1:10">
      <c r="A9" s="4" t="s">
        <v>201</v>
      </c>
      <c r="B9" s="4" t="s">
        <v>202</v>
      </c>
      <c r="C9" s="4"/>
      <c r="D9" s="4"/>
      <c r="E9" s="4"/>
      <c r="F9" s="4" t="s">
        <v>203</v>
      </c>
      <c r="G9" s="4" t="s">
        <v>204</v>
      </c>
      <c r="H9" s="4"/>
      <c r="I9" s="4"/>
      <c r="J9" s="37"/>
    </row>
    <row r="10" spans="1:10">
      <c r="A10" s="5" t="s">
        <v>196</v>
      </c>
      <c r="B10" s="5" t="s">
        <v>205</v>
      </c>
      <c r="C10" s="5" t="s">
        <v>206</v>
      </c>
      <c r="D10" s="5" t="s">
        <v>195</v>
      </c>
      <c r="E10" s="4"/>
      <c r="F10" s="5" t="s">
        <v>196</v>
      </c>
      <c r="G10" s="5" t="s">
        <v>193</v>
      </c>
      <c r="H10" s="5" t="s">
        <v>197</v>
      </c>
      <c r="I10" s="4"/>
      <c r="J10" s="37"/>
    </row>
    <row r="11" spans="1:10">
      <c r="A11" s="38" t="s">
        <v>198</v>
      </c>
      <c r="B11" s="39">
        <v>80</v>
      </c>
      <c r="C11" s="39">
        <v>540000</v>
      </c>
      <c r="D11" s="39">
        <v>43200000</v>
      </c>
      <c r="E11" s="4"/>
      <c r="F11" s="38" t="s">
        <v>207</v>
      </c>
      <c r="G11" s="40"/>
      <c r="H11" s="40"/>
      <c r="I11" s="4"/>
      <c r="J11" s="37"/>
    </row>
    <row r="12" spans="1:10">
      <c r="A12" s="38" t="s">
        <v>208</v>
      </c>
      <c r="B12" s="39">
        <v>45</v>
      </c>
      <c r="C12" s="39">
        <v>90000</v>
      </c>
      <c r="D12" s="39">
        <v>4050000</v>
      </c>
      <c r="E12" s="4"/>
      <c r="F12" s="38" t="s">
        <v>209</v>
      </c>
      <c r="G12" s="40"/>
      <c r="H12" s="40"/>
      <c r="I12" s="4"/>
      <c r="J12" s="37"/>
    </row>
    <row r="13" spans="1:10">
      <c r="A13" s="38" t="s">
        <v>199</v>
      </c>
      <c r="B13" s="39">
        <v>11</v>
      </c>
      <c r="C13" s="39">
        <v>20000</v>
      </c>
      <c r="D13" s="39">
        <v>220000</v>
      </c>
      <c r="E13" s="4"/>
      <c r="F13" s="38" t="s">
        <v>210</v>
      </c>
      <c r="G13" s="40"/>
      <c r="H13" s="40"/>
      <c r="I13" s="4"/>
      <c r="J13" s="37"/>
    </row>
    <row r="14" spans="1:10">
      <c r="A14" s="38" t="s">
        <v>200</v>
      </c>
      <c r="B14" s="39">
        <v>55</v>
      </c>
      <c r="C14" s="39">
        <v>45000</v>
      </c>
      <c r="D14" s="39">
        <v>2475000</v>
      </c>
      <c r="E14" s="4"/>
      <c r="F14" s="38" t="s">
        <v>211</v>
      </c>
      <c r="G14" s="40"/>
      <c r="H14" s="40"/>
      <c r="I14" s="4"/>
      <c r="J14" s="37"/>
    </row>
    <row r="15" spans="1:10">
      <c r="A15" s="4"/>
      <c r="B15" s="4"/>
      <c r="C15" s="4"/>
      <c r="D15" s="4"/>
      <c r="E15" s="4"/>
      <c r="F15" s="4"/>
      <c r="G15" s="4"/>
      <c r="H15" s="4"/>
      <c r="I15" s="4"/>
      <c r="J15" s="37"/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11"/>
  <sheetViews>
    <sheetView workbookViewId="0"/>
  </sheetViews>
  <sheetFormatPr defaultRowHeight="16.5"/>
  <sheetData>
    <row r="1" spans="1:5">
      <c r="A1" s="41" t="s">
        <v>212</v>
      </c>
      <c r="B1" s="41" t="s">
        <v>213</v>
      </c>
      <c r="C1" s="41"/>
      <c r="D1" s="41"/>
      <c r="E1" s="41"/>
    </row>
    <row r="2" spans="1:5">
      <c r="A2" s="41"/>
      <c r="B2" s="41"/>
      <c r="C2" s="41"/>
      <c r="D2" s="41"/>
      <c r="E2" s="41"/>
    </row>
    <row r="3" spans="1:5">
      <c r="A3" s="42" t="s">
        <v>214</v>
      </c>
      <c r="B3" s="42" t="s">
        <v>215</v>
      </c>
      <c r="C3" s="42" t="s">
        <v>216</v>
      </c>
      <c r="D3" s="42" t="s">
        <v>217</v>
      </c>
      <c r="E3" s="42" t="s">
        <v>218</v>
      </c>
    </row>
    <row r="4" spans="1:5">
      <c r="A4" s="43" t="s">
        <v>219</v>
      </c>
      <c r="B4" s="44">
        <v>80</v>
      </c>
      <c r="C4" s="44">
        <v>56000</v>
      </c>
      <c r="D4" s="44">
        <v>5600</v>
      </c>
      <c r="E4" s="44"/>
    </row>
    <row r="5" spans="1:5">
      <c r="A5" s="43" t="s">
        <v>220</v>
      </c>
      <c r="B5" s="44">
        <v>100</v>
      </c>
      <c r="C5" s="44">
        <v>70000</v>
      </c>
      <c r="D5" s="44">
        <v>7000</v>
      </c>
      <c r="E5" s="44"/>
    </row>
    <row r="6" spans="1:5">
      <c r="A6" s="43" t="s">
        <v>221</v>
      </c>
      <c r="B6" s="44">
        <v>120</v>
      </c>
      <c r="C6" s="44">
        <v>84000</v>
      </c>
      <c r="D6" s="44">
        <v>8400</v>
      </c>
      <c r="E6" s="44"/>
    </row>
    <row r="7" spans="1:5">
      <c r="A7" s="43" t="s">
        <v>222</v>
      </c>
      <c r="B7" s="44">
        <v>230</v>
      </c>
      <c r="C7" s="44">
        <v>161000</v>
      </c>
      <c r="D7" s="44">
        <v>16100</v>
      </c>
      <c r="E7" s="44"/>
    </row>
    <row r="8" spans="1:5">
      <c r="A8" s="43" t="s">
        <v>223</v>
      </c>
      <c r="B8" s="44">
        <v>90</v>
      </c>
      <c r="C8" s="44">
        <v>63000</v>
      </c>
      <c r="D8" s="44">
        <v>6300</v>
      </c>
      <c r="E8" s="44"/>
    </row>
    <row r="9" spans="1:5">
      <c r="A9" s="43" t="s">
        <v>224</v>
      </c>
      <c r="B9" s="44">
        <v>110</v>
      </c>
      <c r="C9" s="44">
        <v>77000</v>
      </c>
      <c r="D9" s="44">
        <v>7700</v>
      </c>
      <c r="E9" s="44"/>
    </row>
    <row r="10" spans="1:5">
      <c r="A10" s="43" t="s">
        <v>225</v>
      </c>
      <c r="B10" s="44">
        <v>180</v>
      </c>
      <c r="C10" s="44">
        <v>126000</v>
      </c>
      <c r="D10" s="44">
        <v>12600</v>
      </c>
      <c r="E10" s="44"/>
    </row>
    <row r="11" spans="1:5">
      <c r="A11" s="37"/>
      <c r="B11" s="37"/>
      <c r="C11" s="37"/>
      <c r="D11" s="37"/>
      <c r="E11" s="37"/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8"/>
  <sheetViews>
    <sheetView workbookViewId="0"/>
  </sheetViews>
  <sheetFormatPr defaultRowHeight="16.5"/>
  <cols>
    <col min="2" max="2" width="15" bestFit="1" customWidth="1"/>
    <col min="3" max="4" width="10.625" bestFit="1" customWidth="1"/>
    <col min="5" max="5" width="11.625" bestFit="1" customWidth="1"/>
  </cols>
  <sheetData>
    <row r="1" spans="1:5">
      <c r="A1" s="4"/>
      <c r="B1" s="4" t="s">
        <v>226</v>
      </c>
      <c r="C1" s="4"/>
      <c r="D1" s="4"/>
      <c r="E1" s="4"/>
    </row>
    <row r="2" spans="1:5">
      <c r="A2" s="4"/>
      <c r="B2" s="4"/>
      <c r="C2" s="4"/>
      <c r="D2" s="4"/>
      <c r="E2" s="4"/>
    </row>
    <row r="3" spans="1:5">
      <c r="A3" s="5" t="s">
        <v>227</v>
      </c>
      <c r="B3" s="5" t="s">
        <v>228</v>
      </c>
      <c r="C3" s="5" t="s">
        <v>229</v>
      </c>
      <c r="D3" s="5" t="s">
        <v>230</v>
      </c>
      <c r="E3" s="5" t="s">
        <v>231</v>
      </c>
    </row>
    <row r="4" spans="1:5">
      <c r="A4" s="38" t="s">
        <v>232</v>
      </c>
      <c r="B4" s="39">
        <v>4350000</v>
      </c>
      <c r="C4" s="39">
        <v>2500000</v>
      </c>
      <c r="D4" s="39">
        <v>1350000</v>
      </c>
      <c r="E4" s="39">
        <v>5400000</v>
      </c>
    </row>
    <row r="5" spans="1:5">
      <c r="A5" s="38" t="s">
        <v>233</v>
      </c>
      <c r="B5" s="39">
        <v>3500000</v>
      </c>
      <c r="C5" s="39">
        <v>1300000</v>
      </c>
      <c r="D5" s="39">
        <v>1800000</v>
      </c>
      <c r="E5" s="39">
        <v>6500000</v>
      </c>
    </row>
    <row r="6" spans="1:5">
      <c r="A6" s="38" t="s">
        <v>234</v>
      </c>
      <c r="B6" s="39">
        <v>2300000</v>
      </c>
      <c r="C6" s="39">
        <v>1100000</v>
      </c>
      <c r="D6" s="39">
        <v>1200000</v>
      </c>
      <c r="E6" s="39">
        <v>2500000</v>
      </c>
    </row>
    <row r="7" spans="1:5">
      <c r="A7" s="38" t="s">
        <v>235</v>
      </c>
      <c r="B7" s="39">
        <v>3200000</v>
      </c>
      <c r="C7" s="39">
        <v>2350000</v>
      </c>
      <c r="D7" s="39">
        <v>1000000</v>
      </c>
      <c r="E7" s="39">
        <v>2580000</v>
      </c>
    </row>
    <row r="8" spans="1:5">
      <c r="A8" s="38" t="s">
        <v>236</v>
      </c>
      <c r="B8" s="39">
        <v>2200000</v>
      </c>
      <c r="C8" s="39">
        <v>900000</v>
      </c>
      <c r="D8" s="39">
        <v>1500000</v>
      </c>
      <c r="E8" s="39">
        <v>27500000</v>
      </c>
    </row>
  </sheetData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</vt:i4>
      </vt:variant>
    </vt:vector>
  </HeadingPairs>
  <TitlesOfParts>
    <vt:vector size="9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설계사명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HYOJIN</cp:lastModifiedBy>
  <dcterms:created xsi:type="dcterms:W3CDTF">2020-04-10T09:49:17Z</dcterms:created>
  <dcterms:modified xsi:type="dcterms:W3CDTF">2021-07-01T11:46:51Z</dcterms:modified>
</cp:coreProperties>
</file>