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ink/ink19.xml" ContentType="application/inkml+xml"/>
  <Override PartName="/xl/ink/ink20.xml" ContentType="application/inkml+xml"/>
  <Override PartName="/xl/ink/ink21.xml" ContentType="application/inkml+xml"/>
  <Override PartName="/xl/ink/ink22.xml" ContentType="application/inkml+xml"/>
  <Override PartName="/xl/ink/ink23.xml" ContentType="application/inkml+xml"/>
  <Override PartName="/xl/ink/ink24.xml" ContentType="application/inkml+xml"/>
  <Override PartName="/xl/ink/ink25.xml" ContentType="application/inkml+xml"/>
  <Override PartName="/xl/ink/ink26.xml" ContentType="application/inkml+xml"/>
  <Override PartName="/xl/ink/ink27.xml" ContentType="application/inkml+xml"/>
  <Override PartName="/xl/ink/ink28.xml" ContentType="application/inkml+xml"/>
  <Override PartName="/xl/ink/ink29.xml" ContentType="application/inkml+xml"/>
  <Override PartName="/xl/ink/ink30.xml" ContentType="application/inkml+xml"/>
  <Override PartName="/xl/ink/ink31.xml" ContentType="application/inkml+xml"/>
  <Override PartName="/xl/ink/ink32.xml" ContentType="application/inkml+xml"/>
  <Override PartName="/xl/ink/ink33.xml" ContentType="application/inkml+xml"/>
  <Override PartName="/xl/ink/ink34.xml" ContentType="application/inkml+xml"/>
  <Override PartName="/xl/ink/ink35.xml" ContentType="application/inkml+xml"/>
  <Override PartName="/xl/ink/ink36.xml" ContentType="application/inkml+xml"/>
  <Override PartName="/xl/ink/ink37.xml" ContentType="application/inkml+xml"/>
  <Override PartName="/xl/ink/ink38.xml" ContentType="application/inkml+xml"/>
  <Override PartName="/xl/ink/ink39.xml" ContentType="application/inkml+xml"/>
  <Override PartName="/xl/ink/ink40.xml" ContentType="application/inkml+xml"/>
  <Override PartName="/xl/ink/ink41.xml" ContentType="application/inkml+xml"/>
  <Override PartName="/xl/ink/ink42.xml" ContentType="application/inkml+xml"/>
  <Override PartName="/xl/ink/ink43.xml" ContentType="application/inkml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missi\OneDrive\바탕 화면\"/>
    </mc:Choice>
  </mc:AlternateContent>
  <bookViews>
    <workbookView xWindow="-120" yWindow="-120" windowWidth="29040" windowHeight="15840" tabRatio="757" activeTab="8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시나리오 요약" sheetId="11" r:id="rId5"/>
    <sheet name="분석작업-1" sheetId="10" r:id="rId6"/>
    <sheet name="분석작업-2" sheetId="9" r:id="rId7"/>
    <sheet name="매크로작업" sheetId="7" r:id="rId8"/>
    <sheet name="차트작업" sheetId="8" r:id="rId9"/>
  </sheets>
  <definedNames>
    <definedName name="_xlnm._FilterDatabase" localSheetId="6" hidden="1">'분석작업-2'!$A$3:$G$17</definedName>
    <definedName name="제품명">'기본작업-2'!$B$5:$B$12</definedName>
    <definedName name="집행률계">'분석작업-1'!$D$10</definedName>
    <definedName name="집행액합계">'분석작업-1'!$C$10</definedName>
  </definedNames>
  <calcPr calcId="162913"/>
</workbook>
</file>

<file path=xl/calcChain.xml><?xml version="1.0" encoding="utf-8"?>
<calcChain xmlns="http://schemas.openxmlformats.org/spreadsheetml/2006/main">
  <c r="N5" i="7" l="1"/>
  <c r="N6" i="7"/>
  <c r="N7" i="7"/>
  <c r="N8" i="7"/>
  <c r="N9" i="7"/>
  <c r="N10" i="7"/>
  <c r="N11" i="7"/>
  <c r="N12" i="7"/>
  <c r="N13" i="7"/>
  <c r="N14" i="7"/>
  <c r="N4" i="7"/>
  <c r="D30" i="4"/>
  <c r="D31" i="4"/>
  <c r="D32" i="4"/>
  <c r="D33" i="4"/>
  <c r="D34" i="4"/>
  <c r="D35" i="4"/>
  <c r="D36" i="4"/>
  <c r="D29" i="4"/>
  <c r="J18" i="4"/>
  <c r="J19" i="4"/>
  <c r="J20" i="4"/>
  <c r="J21" i="4"/>
  <c r="J22" i="4"/>
  <c r="J23" i="4"/>
  <c r="J24" i="4"/>
  <c r="J17" i="4"/>
  <c r="D18" i="4"/>
  <c r="D19" i="4"/>
  <c r="D20" i="4"/>
  <c r="D21" i="4"/>
  <c r="D22" i="4"/>
  <c r="D23" i="4"/>
  <c r="D24" i="4"/>
  <c r="D17" i="4"/>
  <c r="J12" i="4"/>
  <c r="C13" i="4"/>
  <c r="B10" i="10" l="1"/>
  <c r="C10" i="10" s="1"/>
  <c r="C9" i="10"/>
  <c r="C8" i="10"/>
  <c r="C7" i="10"/>
  <c r="C6" i="10"/>
  <c r="C5" i="10"/>
  <c r="C4" i="10"/>
  <c r="F15" i="3" l="1"/>
  <c r="G15" i="3" s="1"/>
  <c r="G14" i="3"/>
  <c r="F14" i="3"/>
  <c r="F13" i="3"/>
  <c r="G13" i="3" s="1"/>
  <c r="F12" i="3"/>
  <c r="G12" i="3" s="1"/>
  <c r="F11" i="3"/>
  <c r="G11" i="3" s="1"/>
  <c r="F10" i="3"/>
  <c r="G10" i="3" s="1"/>
  <c r="F9" i="3"/>
  <c r="G9" i="3" s="1"/>
  <c r="F8" i="3"/>
  <c r="G8" i="3" s="1"/>
  <c r="F7" i="3"/>
  <c r="G7" i="3" s="1"/>
  <c r="F6" i="3"/>
  <c r="G6" i="3" s="1"/>
  <c r="F5" i="3"/>
  <c r="G5" i="3" s="1"/>
  <c r="F4" i="3"/>
  <c r="G4" i="3" s="1"/>
  <c r="G13" i="2"/>
  <c r="F13" i="2"/>
  <c r="E13" i="2"/>
  <c r="D13" i="2"/>
  <c r="C13" i="2"/>
  <c r="H12" i="2"/>
  <c r="H11" i="2"/>
  <c r="H10" i="2"/>
  <c r="H9" i="2"/>
  <c r="H8" i="2"/>
  <c r="H7" i="2"/>
  <c r="H6" i="2"/>
  <c r="H5" i="2"/>
  <c r="H13" i="2" l="1"/>
  <c r="I24" i="4"/>
  <c r="I23" i="4"/>
  <c r="I22" i="4"/>
  <c r="I21" i="4"/>
  <c r="I20" i="4"/>
  <c r="I19" i="4"/>
  <c r="I18" i="4"/>
  <c r="I17" i="4"/>
</calcChain>
</file>

<file path=xl/comments1.xml><?xml version="1.0" encoding="utf-8"?>
<comments xmlns="http://schemas.openxmlformats.org/spreadsheetml/2006/main">
  <authors>
    <author>기풍쌤</author>
  </authors>
  <commentList>
    <comment ref="H7" authorId="0" shapeId="0">
      <text>
        <r>
          <rPr>
            <b/>
            <sz val="9"/>
            <color indexed="81"/>
            <rFont val="돋움"/>
            <family val="3"/>
            <charset val="129"/>
          </rPr>
          <t>최고인기품목</t>
        </r>
      </text>
    </comment>
  </commentList>
</comments>
</file>

<file path=xl/sharedStrings.xml><?xml version="1.0" encoding="utf-8"?>
<sst xmlns="http://schemas.openxmlformats.org/spreadsheetml/2006/main" count="349" uniqueCount="297">
  <si>
    <t>상공마트 인사기록</t>
    <phoneticPr fontId="3" type="noConversion"/>
  </si>
  <si>
    <t>대리</t>
  </si>
  <si>
    <t>[표1]</t>
    <phoneticPr fontId="3" type="noConversion"/>
  </si>
  <si>
    <t>[표2]</t>
    <phoneticPr fontId="7" type="noConversion"/>
  </si>
  <si>
    <t>지점</t>
    <phoneticPr fontId="7" type="noConversion"/>
  </si>
  <si>
    <t>이름</t>
    <phoneticPr fontId="7" type="noConversion"/>
  </si>
  <si>
    <t>매출액</t>
    <phoneticPr fontId="7" type="noConversion"/>
  </si>
  <si>
    <t>순위</t>
    <phoneticPr fontId="7" type="noConversion"/>
  </si>
  <si>
    <t>부서</t>
    <phoneticPr fontId="7" type="noConversion"/>
  </si>
  <si>
    <t>직위</t>
    <phoneticPr fontId="7" type="noConversion"/>
  </si>
  <si>
    <t>동부</t>
    <phoneticPr fontId="3" type="noConversion"/>
  </si>
  <si>
    <t>김연주</t>
    <phoneticPr fontId="3" type="noConversion"/>
  </si>
  <si>
    <t>서부</t>
    <phoneticPr fontId="3" type="noConversion"/>
  </si>
  <si>
    <t>홍기민</t>
    <phoneticPr fontId="3" type="noConversion"/>
  </si>
  <si>
    <t>남부</t>
    <phoneticPr fontId="3" type="noConversion"/>
  </si>
  <si>
    <t>채동식</t>
    <phoneticPr fontId="3" type="noConversion"/>
  </si>
  <si>
    <t>북부</t>
    <phoneticPr fontId="3" type="noConversion"/>
  </si>
  <si>
    <t>이민섭</t>
    <phoneticPr fontId="3" type="noConversion"/>
  </si>
  <si>
    <t>서부</t>
    <phoneticPr fontId="3" type="noConversion"/>
  </si>
  <si>
    <t>길기훈</t>
    <phoneticPr fontId="3" type="noConversion"/>
  </si>
  <si>
    <t>1위</t>
    <phoneticPr fontId="3" type="noConversion"/>
  </si>
  <si>
    <t>남부</t>
    <phoneticPr fontId="3" type="noConversion"/>
  </si>
  <si>
    <t>남재영</t>
    <phoneticPr fontId="3" type="noConversion"/>
  </si>
  <si>
    <t>동부</t>
    <phoneticPr fontId="3" type="noConversion"/>
  </si>
  <si>
    <t>민기영</t>
    <phoneticPr fontId="3" type="noConversion"/>
  </si>
  <si>
    <t>2위</t>
    <phoneticPr fontId="3" type="noConversion"/>
  </si>
  <si>
    <t>북부</t>
    <phoneticPr fontId="3" type="noConversion"/>
  </si>
  <si>
    <t>박소연</t>
    <phoneticPr fontId="3" type="noConversion"/>
  </si>
  <si>
    <t>[표3]</t>
    <phoneticPr fontId="3" type="noConversion"/>
  </si>
  <si>
    <t>[표4]</t>
    <phoneticPr fontId="3" type="noConversion"/>
  </si>
  <si>
    <t>학번</t>
    <phoneticPr fontId="7" type="noConversion"/>
  </si>
  <si>
    <t>이름</t>
    <phoneticPr fontId="7" type="noConversion"/>
  </si>
  <si>
    <t>주민등록번호</t>
    <phoneticPr fontId="7" type="noConversion"/>
  </si>
  <si>
    <t>성별</t>
    <phoneticPr fontId="7" type="noConversion"/>
  </si>
  <si>
    <t>국사</t>
    <phoneticPr fontId="7" type="noConversion"/>
  </si>
  <si>
    <t>상식</t>
    <phoneticPr fontId="7" type="noConversion"/>
  </si>
  <si>
    <t>총점</t>
    <phoneticPr fontId="3" type="noConversion"/>
  </si>
  <si>
    <t>순위</t>
    <phoneticPr fontId="3" type="noConversion"/>
  </si>
  <si>
    <t>M1602001</t>
    <phoneticPr fontId="3" type="noConversion"/>
  </si>
  <si>
    <t>이민영</t>
    <phoneticPr fontId="3" type="noConversion"/>
  </si>
  <si>
    <t>990218-2304567</t>
    <phoneticPr fontId="3" type="noConversion"/>
  </si>
  <si>
    <t>이후정</t>
    <phoneticPr fontId="3" type="noConversion"/>
  </si>
  <si>
    <t>M1602002</t>
  </si>
  <si>
    <t>도홍진</t>
    <phoneticPr fontId="3" type="noConversion"/>
  </si>
  <si>
    <t>010802-3065821</t>
    <phoneticPr fontId="3" type="noConversion"/>
  </si>
  <si>
    <t>백천경</t>
    <phoneticPr fontId="3" type="noConversion"/>
  </si>
  <si>
    <t>M1602003</t>
  </si>
  <si>
    <t>박수진</t>
    <phoneticPr fontId="3" type="noConversion"/>
  </si>
  <si>
    <t>011115-4356712</t>
    <phoneticPr fontId="3" type="noConversion"/>
  </si>
  <si>
    <t>민경배</t>
    <phoneticPr fontId="3" type="noConversion"/>
  </si>
  <si>
    <t>M1602004</t>
  </si>
  <si>
    <t>최만수</t>
    <phoneticPr fontId="3" type="noConversion"/>
  </si>
  <si>
    <t>980723-1935645</t>
    <phoneticPr fontId="3" type="noConversion"/>
  </si>
  <si>
    <t>김태하</t>
    <phoneticPr fontId="3" type="noConversion"/>
  </si>
  <si>
    <t>M1602005</t>
  </si>
  <si>
    <t>조용덕</t>
    <phoneticPr fontId="3" type="noConversion"/>
  </si>
  <si>
    <t>991225-1328650</t>
    <phoneticPr fontId="3" type="noConversion"/>
  </si>
  <si>
    <t>이사랑</t>
    <phoneticPr fontId="3" type="noConversion"/>
  </si>
  <si>
    <t>M1602006</t>
  </si>
  <si>
    <t>김태훈</t>
    <phoneticPr fontId="3" type="noConversion"/>
  </si>
  <si>
    <t>021222-3264328</t>
    <phoneticPr fontId="3" type="noConversion"/>
  </si>
  <si>
    <t>곽난영</t>
    <phoneticPr fontId="3" type="noConversion"/>
  </si>
  <si>
    <t>M1602007</t>
  </si>
  <si>
    <t>편승주</t>
    <phoneticPr fontId="3" type="noConversion"/>
  </si>
  <si>
    <t>010123-3652942</t>
    <phoneticPr fontId="3" type="noConversion"/>
  </si>
  <si>
    <t>장채리</t>
    <phoneticPr fontId="3" type="noConversion"/>
  </si>
  <si>
    <t>M1602008</t>
  </si>
  <si>
    <t>곽나래</t>
    <phoneticPr fontId="3" type="noConversion"/>
  </si>
  <si>
    <t>001015-4685201</t>
    <phoneticPr fontId="3" type="noConversion"/>
  </si>
  <si>
    <t>봉전미</t>
    <phoneticPr fontId="3" type="noConversion"/>
  </si>
  <si>
    <t>[표5]</t>
    <phoneticPr fontId="3" type="noConversion"/>
  </si>
  <si>
    <t>원서번호</t>
    <phoneticPr fontId="3" type="noConversion"/>
  </si>
  <si>
    <t>이름</t>
    <phoneticPr fontId="3" type="noConversion"/>
  </si>
  <si>
    <t>거주지</t>
    <phoneticPr fontId="3" type="noConversion"/>
  </si>
  <si>
    <t>지원학과</t>
    <phoneticPr fontId="3" type="noConversion"/>
  </si>
  <si>
    <t>이민수</t>
    <phoneticPr fontId="3" type="noConversion"/>
  </si>
  <si>
    <t>서울시 강북구</t>
    <phoneticPr fontId="3" type="noConversion"/>
  </si>
  <si>
    <t>김병훈</t>
    <phoneticPr fontId="3" type="noConversion"/>
  </si>
  <si>
    <t>대전시 대덕구</t>
    <phoneticPr fontId="3" type="noConversion"/>
  </si>
  <si>
    <t>최주영</t>
    <phoneticPr fontId="3" type="noConversion"/>
  </si>
  <si>
    <t>인천시 남동구</t>
    <phoneticPr fontId="3" type="noConversion"/>
  </si>
  <si>
    <t>길미라</t>
    <phoneticPr fontId="3" type="noConversion"/>
  </si>
  <si>
    <t>서울시 성북구</t>
    <phoneticPr fontId="3" type="noConversion"/>
  </si>
  <si>
    <t>나태후</t>
    <phoneticPr fontId="3" type="noConversion"/>
  </si>
  <si>
    <t>경기도 김포시</t>
    <phoneticPr fontId="3" type="noConversion"/>
  </si>
  <si>
    <t>전영태</t>
    <phoneticPr fontId="3" type="noConversion"/>
  </si>
  <si>
    <t>경기도 고양시</t>
    <phoneticPr fontId="3" type="noConversion"/>
  </si>
  <si>
    <t>조영선</t>
    <phoneticPr fontId="3" type="noConversion"/>
  </si>
  <si>
    <t>강원도 춘천시</t>
    <phoneticPr fontId="3" type="noConversion"/>
  </si>
  <si>
    <t>박민혜</t>
    <phoneticPr fontId="3" type="noConversion"/>
  </si>
  <si>
    <t>서울시 마포구</t>
    <phoneticPr fontId="3" type="noConversion"/>
  </si>
  <si>
    <t>학과코드</t>
    <phoneticPr fontId="3" type="noConversion"/>
  </si>
  <si>
    <t>M</t>
    <phoneticPr fontId="3" type="noConversion"/>
  </si>
  <si>
    <t>N</t>
    <phoneticPr fontId="3" type="noConversion"/>
  </si>
  <si>
    <t>학 과 명</t>
    <phoneticPr fontId="3" type="noConversion"/>
  </si>
  <si>
    <t>멀티미디어</t>
    <phoneticPr fontId="3" type="noConversion"/>
  </si>
  <si>
    <t>네트워크</t>
    <phoneticPr fontId="3" type="noConversion"/>
  </si>
  <si>
    <t>소프트웨어</t>
    <phoneticPr fontId="3" type="noConversion"/>
  </si>
  <si>
    <t>상공유통 3월 라면류 매출현황</t>
    <phoneticPr fontId="3" type="noConversion"/>
  </si>
  <si>
    <t>제품군</t>
    <phoneticPr fontId="3" type="noConversion"/>
  </si>
  <si>
    <t>제품명</t>
    <phoneticPr fontId="3" type="noConversion"/>
  </si>
  <si>
    <t>강북</t>
    <phoneticPr fontId="3" type="noConversion"/>
  </si>
  <si>
    <t>강서</t>
    <phoneticPr fontId="3" type="noConversion"/>
  </si>
  <si>
    <t>경기</t>
    <phoneticPr fontId="3" type="noConversion"/>
  </si>
  <si>
    <t>제품별합계</t>
    <phoneticPr fontId="3" type="noConversion"/>
  </si>
  <si>
    <t>짜장</t>
    <phoneticPr fontId="3" type="noConversion"/>
  </si>
  <si>
    <t>왕짜장면</t>
    <phoneticPr fontId="3" type="noConversion"/>
  </si>
  <si>
    <t>첨짜장면</t>
    <phoneticPr fontId="3" type="noConversion"/>
  </si>
  <si>
    <t>짬뽕</t>
    <phoneticPr fontId="3" type="noConversion"/>
  </si>
  <si>
    <t>왕짬뽕면</t>
    <phoneticPr fontId="3" type="noConversion"/>
  </si>
  <si>
    <t>첨짬뽕면</t>
    <phoneticPr fontId="3" type="noConversion"/>
  </si>
  <si>
    <t>핫짬뽕면</t>
    <phoneticPr fontId="3" type="noConversion"/>
  </si>
  <si>
    <t>비빔면</t>
    <phoneticPr fontId="3" type="noConversion"/>
  </si>
  <si>
    <t>열무비빔면</t>
    <phoneticPr fontId="3" type="noConversion"/>
  </si>
  <si>
    <t>고추장면</t>
    <phoneticPr fontId="3" type="noConversion"/>
  </si>
  <si>
    <t>메밀면</t>
    <phoneticPr fontId="3" type="noConversion"/>
  </si>
  <si>
    <t>마트별합계</t>
    <phoneticPr fontId="3" type="noConversion"/>
  </si>
  <si>
    <t>사번</t>
    <phoneticPr fontId="3" type="noConversion"/>
  </si>
  <si>
    <t>성명</t>
    <phoneticPr fontId="3" type="noConversion"/>
  </si>
  <si>
    <t>직위</t>
    <phoneticPr fontId="3" type="noConversion"/>
  </si>
  <si>
    <t>기본급</t>
    <phoneticPr fontId="3" type="noConversion"/>
  </si>
  <si>
    <t>제수당</t>
    <phoneticPr fontId="3" type="noConversion"/>
  </si>
  <si>
    <t>상여금</t>
    <phoneticPr fontId="3" type="noConversion"/>
  </si>
  <si>
    <t>총급여</t>
    <phoneticPr fontId="3" type="noConversion"/>
  </si>
  <si>
    <t>SJ01-023</t>
    <phoneticPr fontId="3" type="noConversion"/>
  </si>
  <si>
    <t>민제필</t>
    <phoneticPr fontId="3" type="noConversion"/>
  </si>
  <si>
    <t>부장</t>
    <phoneticPr fontId="3" type="noConversion"/>
  </si>
  <si>
    <t>SJ04-012</t>
    <phoneticPr fontId="3" type="noConversion"/>
  </si>
  <si>
    <t>나일형</t>
    <phoneticPr fontId="3" type="noConversion"/>
  </si>
  <si>
    <t>과장</t>
    <phoneticPr fontId="3" type="noConversion"/>
  </si>
  <si>
    <t>SJ11-002</t>
    <phoneticPr fontId="3" type="noConversion"/>
  </si>
  <si>
    <t>제선영</t>
    <phoneticPr fontId="3" type="noConversion"/>
  </si>
  <si>
    <t>주임</t>
    <phoneticPr fontId="3" type="noConversion"/>
  </si>
  <si>
    <t>SJ10-021</t>
    <phoneticPr fontId="3" type="noConversion"/>
  </si>
  <si>
    <t>박민준</t>
    <phoneticPr fontId="3" type="noConversion"/>
  </si>
  <si>
    <t>SJ09-015</t>
    <phoneticPr fontId="3" type="noConversion"/>
  </si>
  <si>
    <t>최세연</t>
    <phoneticPr fontId="3" type="noConversion"/>
  </si>
  <si>
    <t>대리</t>
    <phoneticPr fontId="3" type="noConversion"/>
  </si>
  <si>
    <t>SJ13-007</t>
    <phoneticPr fontId="3" type="noConversion"/>
  </si>
  <si>
    <t>장태현</t>
    <phoneticPr fontId="3" type="noConversion"/>
  </si>
  <si>
    <t>사원</t>
    <phoneticPr fontId="3" type="noConversion"/>
  </si>
  <si>
    <t>SJ06-019</t>
    <phoneticPr fontId="3" type="noConversion"/>
  </si>
  <si>
    <t>추양선</t>
    <phoneticPr fontId="3" type="noConversion"/>
  </si>
  <si>
    <t>과장</t>
    <phoneticPr fontId="3" type="noConversion"/>
  </si>
  <si>
    <t>SJ08-004</t>
    <phoneticPr fontId="3" type="noConversion"/>
  </si>
  <si>
    <t>피종현</t>
    <phoneticPr fontId="3" type="noConversion"/>
  </si>
  <si>
    <t>SJ12-031</t>
    <phoneticPr fontId="3" type="noConversion"/>
  </si>
  <si>
    <t>김나리</t>
    <phoneticPr fontId="3" type="noConversion"/>
  </si>
  <si>
    <t>SJ12-012</t>
    <phoneticPr fontId="3" type="noConversion"/>
  </si>
  <si>
    <t>이정선</t>
    <phoneticPr fontId="3" type="noConversion"/>
  </si>
  <si>
    <t>SJ13-003</t>
    <phoneticPr fontId="3" type="noConversion"/>
  </si>
  <si>
    <t>박청국</t>
    <phoneticPr fontId="3" type="noConversion"/>
  </si>
  <si>
    <t>주임</t>
  </si>
  <si>
    <t>SJ09-001</t>
    <phoneticPr fontId="3" type="noConversion"/>
  </si>
  <si>
    <t>김평순</t>
    <phoneticPr fontId="3" type="noConversion"/>
  </si>
  <si>
    <t>발화요인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</si>
  <si>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</si>
  <si>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</si>
  <si>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</si>
  <si>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</si>
  <si>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</si>
  <si>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</si>
  <si>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</si>
  <si>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</si>
  <si>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</si>
  <si>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</si>
  <si>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</si>
  <si>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</si>
  <si>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평균</t>
    <phoneticPr fontId="3" type="noConversion"/>
  </si>
  <si>
    <t>전기적요인</t>
  </si>
  <si>
    <t>기계적요인</t>
  </si>
  <si>
    <t>화학적요인</t>
  </si>
  <si>
    <t>가스누출</t>
  </si>
  <si>
    <t>교통사고</t>
  </si>
  <si>
    <t>부주의</t>
  </si>
  <si>
    <t>기타(실화)</t>
  </si>
  <si>
    <t>자연적요인</t>
  </si>
  <si>
    <t>방화</t>
  </si>
  <si>
    <t>방화의심</t>
  </si>
  <si>
    <t>미상</t>
  </si>
  <si>
    <t>서비스</t>
    <phoneticPr fontId="3" type="noConversion"/>
  </si>
  <si>
    <t>기간통신서비스</t>
    <phoneticPr fontId="3" type="noConversion"/>
  </si>
  <si>
    <t>별정통신서비스</t>
  </si>
  <si>
    <t>부가통신서비스</t>
  </si>
  <si>
    <t>방송서비스</t>
  </si>
  <si>
    <t>상공상사 3월분 급여지급명세서</t>
    <phoneticPr fontId="3" type="noConversion"/>
  </si>
  <si>
    <t>정보통신서비스별 세부인력</t>
    <phoneticPr fontId="3" type="noConversion"/>
  </si>
  <si>
    <t>삼양마트</t>
    <phoneticPr fontId="3" type="noConversion"/>
  </si>
  <si>
    <t>수유마트</t>
    <phoneticPr fontId="3" type="noConversion"/>
  </si>
  <si>
    <t>화곡마트</t>
    <phoneticPr fontId="3" type="noConversion"/>
  </si>
  <si>
    <t>김포마트</t>
    <phoneticPr fontId="3" type="noConversion"/>
  </si>
  <si>
    <t>강화마트</t>
    <phoneticPr fontId="3" type="noConversion"/>
  </si>
  <si>
    <t>기본급</t>
    <phoneticPr fontId="3" type="noConversion"/>
  </si>
  <si>
    <t>상여금</t>
    <phoneticPr fontId="7" type="noConversion"/>
  </si>
  <si>
    <t>M-120</t>
    <phoneticPr fontId="3" type="noConversion"/>
  </si>
  <si>
    <t>N-082</t>
    <phoneticPr fontId="3" type="noConversion"/>
  </si>
  <si>
    <t>S-035</t>
    <phoneticPr fontId="3" type="noConversion"/>
  </si>
  <si>
    <t>M-072</t>
    <phoneticPr fontId="3" type="noConversion"/>
  </si>
  <si>
    <t>S-141</t>
    <phoneticPr fontId="3" type="noConversion"/>
  </si>
  <si>
    <t>N-033</t>
    <phoneticPr fontId="3" type="noConversion"/>
  </si>
  <si>
    <t>M-037</t>
    <phoneticPr fontId="3" type="noConversion"/>
  </si>
  <si>
    <t>A-028</t>
    <phoneticPr fontId="3" type="noConversion"/>
  </si>
  <si>
    <t>2016년</t>
    <phoneticPr fontId="3" type="noConversion"/>
  </si>
  <si>
    <t>2017년</t>
    <phoneticPr fontId="3" type="noConversion"/>
  </si>
  <si>
    <t>포지션</t>
    <phoneticPr fontId="3" type="noConversion"/>
  </si>
  <si>
    <t>이름</t>
    <phoneticPr fontId="3" type="noConversion"/>
  </si>
  <si>
    <t>부서</t>
    <phoneticPr fontId="3" type="noConversion"/>
  </si>
  <si>
    <t>나이</t>
    <phoneticPr fontId="3" type="noConversion"/>
  </si>
  <si>
    <t>가입기간</t>
    <phoneticPr fontId="3" type="noConversion"/>
  </si>
  <si>
    <t>참여도</t>
    <phoneticPr fontId="3" type="noConversion"/>
  </si>
  <si>
    <t>비고</t>
    <phoneticPr fontId="3" type="noConversion"/>
  </si>
  <si>
    <t>내야수</t>
    <phoneticPr fontId="3" type="noConversion"/>
  </si>
  <si>
    <t>갈문주</t>
    <phoneticPr fontId="3" type="noConversion"/>
  </si>
  <si>
    <t>생산부</t>
    <phoneticPr fontId="3" type="noConversion"/>
  </si>
  <si>
    <t>4년</t>
    <phoneticPr fontId="3" type="noConversion"/>
  </si>
  <si>
    <t>C급</t>
    <phoneticPr fontId="3" type="noConversion"/>
  </si>
  <si>
    <t>외야수</t>
    <phoneticPr fontId="3" type="noConversion"/>
  </si>
  <si>
    <t>길주병</t>
    <phoneticPr fontId="3" type="noConversion"/>
  </si>
  <si>
    <t>8년</t>
    <phoneticPr fontId="3" type="noConversion"/>
  </si>
  <si>
    <t>김빈우</t>
    <phoneticPr fontId="3" type="noConversion"/>
  </si>
  <si>
    <t>경리부</t>
    <phoneticPr fontId="3" type="noConversion"/>
  </si>
  <si>
    <t>5년</t>
    <phoneticPr fontId="3" type="noConversion"/>
  </si>
  <si>
    <t>A급</t>
    <phoneticPr fontId="3" type="noConversion"/>
  </si>
  <si>
    <t>총무</t>
    <phoneticPr fontId="3" type="noConversion"/>
  </si>
  <si>
    <t>포수</t>
    <phoneticPr fontId="3" type="noConversion"/>
  </si>
  <si>
    <t>김신수</t>
    <phoneticPr fontId="3" type="noConversion"/>
  </si>
  <si>
    <t>6년</t>
    <phoneticPr fontId="3" type="noConversion"/>
  </si>
  <si>
    <t>B급</t>
    <phoneticPr fontId="3" type="noConversion"/>
  </si>
  <si>
    <t>나대영</t>
    <phoneticPr fontId="3" type="noConversion"/>
  </si>
  <si>
    <t>2년</t>
    <phoneticPr fontId="3" type="noConversion"/>
  </si>
  <si>
    <t>민조항</t>
    <phoneticPr fontId="3" type="noConversion"/>
  </si>
  <si>
    <t>영업부</t>
    <phoneticPr fontId="3" type="noConversion"/>
  </si>
  <si>
    <t>3년</t>
    <phoneticPr fontId="3" type="noConversion"/>
  </si>
  <si>
    <t>박평천</t>
    <phoneticPr fontId="3" type="noConversion"/>
  </si>
  <si>
    <t>총무부</t>
    <phoneticPr fontId="3" type="noConversion"/>
  </si>
  <si>
    <t>회장</t>
    <phoneticPr fontId="3" type="noConversion"/>
  </si>
  <si>
    <t>투수</t>
    <phoneticPr fontId="3" type="noConversion"/>
  </si>
  <si>
    <t>왕전빈</t>
    <phoneticPr fontId="3" type="noConversion"/>
  </si>
  <si>
    <t>1년</t>
    <phoneticPr fontId="3" type="noConversion"/>
  </si>
  <si>
    <t>이해탁</t>
    <phoneticPr fontId="3" type="noConversion"/>
  </si>
  <si>
    <t>주병선</t>
    <phoneticPr fontId="3" type="noConversion"/>
  </si>
  <si>
    <t>최배훈</t>
    <phoneticPr fontId="3" type="noConversion"/>
  </si>
  <si>
    <t>편대민</t>
    <phoneticPr fontId="3" type="noConversion"/>
  </si>
  <si>
    <t>한민국</t>
    <phoneticPr fontId="3" type="noConversion"/>
  </si>
  <si>
    <t>구매부</t>
    <phoneticPr fontId="3" type="noConversion"/>
  </si>
  <si>
    <t>7년</t>
    <phoneticPr fontId="3" type="noConversion"/>
  </si>
  <si>
    <t>허웅진</t>
    <phoneticPr fontId="3" type="noConversion"/>
  </si>
  <si>
    <t>감독</t>
    <phoneticPr fontId="3" type="noConversion"/>
  </si>
  <si>
    <t>[표1] 상공상사 야구동호회 회원명부</t>
    <phoneticPr fontId="3" type="noConversion"/>
  </si>
  <si>
    <t>[표1] 발화요인에 대한 월별 화재 발생건수 현황</t>
    <phoneticPr fontId="3" type="noConversion"/>
  </si>
  <si>
    <t>동부지점 합계</t>
    <phoneticPr fontId="7" type="noConversion"/>
  </si>
  <si>
    <t>박영덕</t>
    <phoneticPr fontId="3" type="noConversion"/>
  </si>
  <si>
    <t>영업부</t>
    <phoneticPr fontId="3" type="noConversion"/>
  </si>
  <si>
    <t>부장</t>
    <phoneticPr fontId="3" type="noConversion"/>
  </si>
  <si>
    <t>주민경</t>
    <phoneticPr fontId="3" type="noConversion"/>
  </si>
  <si>
    <t>생산부</t>
    <phoneticPr fontId="3" type="noConversion"/>
  </si>
  <si>
    <t>과장</t>
    <phoneticPr fontId="3" type="noConversion"/>
  </si>
  <si>
    <t>태진형</t>
    <phoneticPr fontId="3" type="noConversion"/>
  </si>
  <si>
    <t>총무부</t>
    <phoneticPr fontId="3" type="noConversion"/>
  </si>
  <si>
    <t>사원</t>
    <phoneticPr fontId="3" type="noConversion"/>
  </si>
  <si>
    <t>최민수</t>
    <phoneticPr fontId="3" type="noConversion"/>
  </si>
  <si>
    <t>대리</t>
    <phoneticPr fontId="3" type="noConversion"/>
  </si>
  <si>
    <t>김평주</t>
    <phoneticPr fontId="3" type="noConversion"/>
  </si>
  <si>
    <t>주임</t>
    <phoneticPr fontId="3" type="noConversion"/>
  </si>
  <si>
    <t>한서라</t>
    <phoneticPr fontId="3" type="noConversion"/>
  </si>
  <si>
    <t>이국선</t>
    <phoneticPr fontId="3" type="noConversion"/>
  </si>
  <si>
    <t>송나정</t>
    <phoneticPr fontId="3" type="noConversion"/>
  </si>
  <si>
    <t>S</t>
    <phoneticPr fontId="3" type="noConversion"/>
  </si>
  <si>
    <r>
      <t>상여금이 1,200,000원 보다 크면서, 
평균기본급이상인</t>
    </r>
    <r>
      <rPr>
        <b/>
        <sz val="11"/>
        <color theme="1"/>
        <rFont val="맑은 고딕"/>
        <family val="3"/>
        <charset val="129"/>
        <scheme val="minor"/>
      </rPr>
      <t xml:space="preserve"> 인원수</t>
    </r>
    <phoneticPr fontId="7" type="noConversion"/>
  </si>
  <si>
    <t>2019년</t>
    <phoneticPr fontId="3" type="noConversion"/>
  </si>
  <si>
    <t>2018년</t>
    <phoneticPr fontId="3" type="noConversion"/>
  </si>
  <si>
    <t>[표1] 공영개발 예산과목별 집행현황</t>
    <phoneticPr fontId="3" type="noConversion"/>
  </si>
  <si>
    <t>항목</t>
    <phoneticPr fontId="3" type="noConversion"/>
  </si>
  <si>
    <t>예산</t>
    <phoneticPr fontId="3" type="noConversion"/>
  </si>
  <si>
    <t>집행액</t>
    <phoneticPr fontId="3" type="noConversion"/>
  </si>
  <si>
    <t>집행률</t>
    <phoneticPr fontId="3" type="noConversion"/>
  </si>
  <si>
    <t>인건비</t>
    <phoneticPr fontId="3" type="noConversion"/>
  </si>
  <si>
    <t>사무관리비</t>
    <phoneticPr fontId="3" type="noConversion"/>
  </si>
  <si>
    <t>공공운영비</t>
    <phoneticPr fontId="3" type="noConversion"/>
  </si>
  <si>
    <t>국내여비</t>
    <phoneticPr fontId="3" type="noConversion"/>
  </si>
  <si>
    <t>예비비</t>
    <phoneticPr fontId="3" type="noConversion"/>
  </si>
  <si>
    <t>시설비</t>
    <phoneticPr fontId="3" type="noConversion"/>
  </si>
  <si>
    <t>합계</t>
  </si>
  <si>
    <t>지점</t>
    <phoneticPr fontId="3" type="noConversion"/>
  </si>
  <si>
    <t>동부</t>
    <phoneticPr fontId="3" type="noConversion"/>
  </si>
  <si>
    <t>집행률계</t>
  </si>
  <si>
    <t>집행액합계</t>
  </si>
  <si>
    <t>비율인상</t>
  </si>
  <si>
    <t>만든 사람 기풍쌤 날짜 2021-01-06</t>
  </si>
  <si>
    <t>비율인하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</si>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</sst>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mm&quot;월&quot;\ dd&quot;일&quot;"/>
    <numFmt numFmtId="177" formatCode="#,##0_);[Red]\(#,##0\)"/>
    <numFmt numFmtId="178" formatCode="#,##0_ "/>
    <numFmt numFmtId="179" formatCode="0.00_ "/>
    <numFmt numFmtId="180" formatCode="#,##0&quot;개&quot;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바탕"/>
      <family val="1"/>
      <charset val="129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/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vertical="center"/>
    </xf>
    <xf numFmtId="178" fontId="6" fillId="0" borderId="3" xfId="2" applyNumberFormat="1" applyFont="1" applyBorder="1" applyAlignment="1">
      <alignment vertical="center"/>
    </xf>
    <xf numFmtId="41" fontId="0" fillId="0" borderId="1" xfId="1" applyFont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1" fillId="3" borderId="1" xfId="5" applyBorder="1" applyAlignment="1">
      <alignment horizontal="center" vertical="center"/>
    </xf>
    <xf numFmtId="0" fontId="11" fillId="3" borderId="1" xfId="5" applyFont="1" applyBorder="1" applyAlignment="1">
      <alignment horizontal="center" vertical="center"/>
    </xf>
    <xf numFmtId="0" fontId="1" fillId="4" borderId="1" xfId="6" applyBorder="1" applyAlignment="1">
      <alignment horizontal="center" vertical="center"/>
    </xf>
    <xf numFmtId="0" fontId="11" fillId="4" borderId="1" xfId="6" applyFon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6" fillId="0" borderId="11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14" fontId="12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14" fillId="0" borderId="3" xfId="0" applyNumberFormat="1" applyFont="1" applyFill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center" vertical="center"/>
    </xf>
    <xf numFmtId="49" fontId="14" fillId="0" borderId="4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4" xfId="2" applyNumberFormat="1" applyFont="1" applyFill="1" applyBorder="1" applyAlignment="1">
      <alignment horizontal="center" vertical="center"/>
    </xf>
    <xf numFmtId="0" fontId="14" fillId="0" borderId="3" xfId="2" applyNumberFormat="1" applyFont="1" applyFill="1" applyBorder="1" applyAlignment="1">
      <alignment horizontal="center" vertical="center"/>
    </xf>
    <xf numFmtId="0" fontId="15" fillId="0" borderId="0" xfId="2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7" applyFont="1">
      <alignment vertical="center"/>
    </xf>
    <xf numFmtId="0" fontId="6" fillId="0" borderId="1" xfId="7" applyNumberFormat="1" applyFont="1" applyBorder="1" applyAlignment="1">
      <alignment horizontal="center" vertical="center"/>
    </xf>
    <xf numFmtId="0" fontId="6" fillId="0" borderId="1" xfId="7" applyFont="1" applyBorder="1" applyAlignment="1">
      <alignment horizontal="center"/>
    </xf>
    <xf numFmtId="41" fontId="6" fillId="0" borderId="1" xfId="8" applyFont="1" applyBorder="1" applyAlignment="1">
      <alignment horizontal="center" vertical="center"/>
    </xf>
    <xf numFmtId="41" fontId="6" fillId="0" borderId="1" xfId="8" applyFont="1" applyBorder="1" applyAlignment="1">
      <alignment horizontal="center"/>
    </xf>
    <xf numFmtId="179" fontId="0" fillId="0" borderId="1" xfId="0" applyNumberFormat="1" applyBorder="1">
      <alignment vertical="center"/>
    </xf>
    <xf numFmtId="0" fontId="6" fillId="0" borderId="1" xfId="7" applyFont="1" applyBorder="1" applyAlignment="1">
      <alignment horizontal="center" vertical="center"/>
    </xf>
    <xf numFmtId="41" fontId="6" fillId="0" borderId="13" xfId="7" applyNumberFormat="1" applyFont="1" applyBorder="1" applyAlignment="1">
      <alignment vertical="center"/>
    </xf>
    <xf numFmtId="41" fontId="6" fillId="0" borderId="0" xfId="7" applyNumberFormat="1" applyFont="1" applyBorder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80" fontId="0" fillId="0" borderId="1" xfId="1" applyNumberFormat="1" applyFont="1" applyBorder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80" fontId="0" fillId="0" borderId="15" xfId="1" applyNumberFormat="1" applyFont="1" applyBorder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80" fontId="9" fillId="0" borderId="9" xfId="1" applyNumberFormat="1" applyFont="1" applyBorder="1">
      <alignment vertical="center"/>
    </xf>
    <xf numFmtId="180" fontId="9" fillId="0" borderId="10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179" fontId="0" fillId="0" borderId="0" xfId="0" applyNumberFormat="1" applyFill="1" applyBorder="1" applyAlignment="1">
      <alignment vertical="center"/>
    </xf>
    <xf numFmtId="41" fontId="0" fillId="0" borderId="17" xfId="0" applyNumberFormat="1" applyFill="1" applyBorder="1" applyAlignment="1">
      <alignment vertical="center"/>
    </xf>
    <xf numFmtId="0" fontId="19" fillId="5" borderId="18" xfId="0" applyFont="1" applyFill="1" applyBorder="1" applyAlignment="1">
      <alignment horizontal="left" vertical="center"/>
    </xf>
    <xf numFmtId="0" fontId="18" fillId="5" borderId="16" xfId="0" applyFont="1" applyFill="1" applyBorder="1" applyAlignment="1">
      <alignment horizontal="left" vertical="center"/>
    </xf>
    <xf numFmtId="0" fontId="19" fillId="5" borderId="16" xfId="0" applyFont="1" applyFill="1" applyBorder="1" applyAlignment="1">
      <alignment horizontal="left" vertical="center"/>
    </xf>
    <xf numFmtId="0" fontId="0" fillId="0" borderId="19" xfId="0" applyFill="1" applyBorder="1" applyAlignment="1">
      <alignment vertical="center"/>
    </xf>
    <xf numFmtId="0" fontId="20" fillId="6" borderId="0" xfId="0" applyFont="1" applyFill="1" applyBorder="1" applyAlignment="1">
      <alignment horizontal="left" vertical="center"/>
    </xf>
    <xf numFmtId="0" fontId="21" fillId="6" borderId="19" xfId="0" applyFont="1" applyFill="1" applyBorder="1" applyAlignment="1">
      <alignment horizontal="left" vertical="center"/>
    </xf>
    <xf numFmtId="0" fontId="22" fillId="6" borderId="19" xfId="0" applyFont="1" applyFill="1" applyBorder="1" applyAlignment="1">
      <alignment horizontal="left" vertical="center"/>
    </xf>
    <xf numFmtId="0" fontId="20" fillId="6" borderId="17" xfId="0" applyFont="1" applyFill="1" applyBorder="1" applyAlignment="1">
      <alignment horizontal="left" vertical="center"/>
    </xf>
    <xf numFmtId="0" fontId="18" fillId="5" borderId="16" xfId="0" applyFont="1" applyFill="1" applyBorder="1" applyAlignment="1">
      <alignment horizontal="right" vertical="center"/>
    </xf>
    <xf numFmtId="0" fontId="18" fillId="5" borderId="18" xfId="0" applyFont="1" applyFill="1" applyBorder="1" applyAlignment="1">
      <alignment horizontal="right" vertical="center"/>
    </xf>
    <xf numFmtId="179" fontId="0" fillId="7" borderId="0" xfId="0" applyNumberFormat="1" applyFill="1" applyBorder="1" applyAlignment="1">
      <alignment vertical="center"/>
    </xf>
    <xf numFmtId="0" fontId="23" fillId="0" borderId="0" xfId="0" applyFont="1" applyFill="1" applyBorder="1" applyAlignment="1">
      <alignment vertical="top" wrapText="1"/>
    </xf>
    <xf numFmtId="49" fontId="24" fillId="0" borderId="3" xfId="0" applyNumberFormat="1" applyFont="1" applyFill="1" applyBorder="1" applyAlignment="1">
      <alignment horizontal="center" vertical="center"/>
    </xf>
    <xf numFmtId="177" fontId="10" fillId="0" borderId="3" xfId="0" applyNumberFormat="1" applyFont="1" applyBorder="1" applyAlignment="1">
      <alignment horizontal="right" vertical="center"/>
    </xf>
    <xf numFmtId="177" fontId="10" fillId="0" borderId="11" xfId="0" applyNumberFormat="1" applyFont="1" applyBorder="1" applyAlignment="1">
      <alignment horizontal="right" vertical="center"/>
    </xf>
  </cellXfs>
  <cellStyles count="9">
    <cellStyle name="20% - 강조색5" xfId="6" builtinId="46"/>
    <cellStyle name="20% - 강조색5 2" xfId="4"/>
    <cellStyle name="40% - 강조색3" xfId="5" builtinId="39"/>
    <cellStyle name="40% - 강조색3 2" xfId="3"/>
    <cellStyle name="쉼표 [0]" xfId="1" builtinId="6"/>
    <cellStyle name="쉼표 [0] 2" xfId="8"/>
    <cellStyle name="표준" xfId="0" builtinId="0"/>
    <cellStyle name="표준 2" xfId="2"/>
    <cellStyle name="표준 2 2" xfId="7"/>
  </cellStyles>
  <dxfs count="3">
    <dxf>
      <fill>
        <patternFill patternType="solid">
          <fgColor rgb="FFD8E4BC"/>
          <bgColor rgb="FFFFFFFF"/>
        </patternFill>
      </fill>
    </dxf>
    <dxf>
      <fill>
        <patternFill patternType="solid">
          <fgColor rgb="FFD8E4BC"/>
          <bgColor rgb="FFFFFFFF"/>
        </patternFill>
      </fill>
    </dxf>
    <dxf>
      <font>
        <b/>
        <i val="0"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strRef>
          <c:f>차트작업!$A$1</c:f>
          <c:strCache>
            <c:ptCount val="1"/>
            <c:pt idx="0">
              <c:v>정보통신서비스별 세부인력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차트작업!$A$4</c:f>
              <c:strCache>
                <c:ptCount val="1"/>
                <c:pt idx="0">
                  <c:v>기간통신서비스</c:v>
                </c:pt>
              </c:strCache>
            </c:strRef>
          </c:tx>
          <c:spPr>
            <a:solidFill>
              <a:schemeClr val="accent3">
                <a:shade val="58000"/>
              </a:schemeClr>
            </a:solidFill>
            <a:ln>
              <a:noFill/>
            </a:ln>
            <a:effectLst/>
          </c:spPr>
          <c:invertIfNegative val="0"/>
          <c:cat>
            <c:strRef>
              <c:f>차트작업!$B$3:$F$3</c:f>
              <c:strCache>
                <c:ptCount val="5"/>
                <c:pt idx="0">
                  <c:v>2016년</c:v>
                </c:pt>
                <c:pt idx="1">
                  <c:v>2017년</c:v>
                </c:pt>
                <c:pt idx="2">
                  <c:v>2018년</c:v>
                </c:pt>
                <c:pt idx="3">
                  <c:v>2019년</c:v>
                </c:pt>
                <c:pt idx="4">
                  <c:v>2019년</c:v>
                </c:pt>
              </c:strCache>
            </c:strRef>
          </c:cat>
          <c:val>
            <c:numRef>
              <c:f>차트작업!$B$4:$F$4</c:f>
              <c:numCache>
                <c:formatCode>#,##0_ </c:formatCode>
                <c:ptCount val="5"/>
                <c:pt idx="0">
                  <c:v>45010</c:v>
                </c:pt>
                <c:pt idx="1">
                  <c:v>43023</c:v>
                </c:pt>
                <c:pt idx="2">
                  <c:v>43848</c:v>
                </c:pt>
                <c:pt idx="3">
                  <c:v>43454</c:v>
                </c:pt>
                <c:pt idx="4">
                  <c:v>43755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76C-48C8-8935-E6CCCEB3CCF1}"/>
            </c:ext>
          </c:extLst>
        </c:ser>
        <c:ser>
          <c:idx val="3"/>
          <c:order val="1"/>
          <c:tx>
            <c:strRef>
              <c:f>차트작업!$A$6</c:f>
              <c:strCache>
                <c:ptCount val="1"/>
                <c:pt idx="0">
                  <c:v>부가통신서비스</c:v>
                </c:pt>
              </c:strCache>
            </c:strRef>
          </c:tx>
          <c:spPr>
            <a:solidFill>
              <a:schemeClr val="accent3">
                <a:tint val="58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3"/>
              <c:layout/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A6C1-467E-A5EF-F635F06A421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차트작업!$B$3:$F$3</c:f>
              <c:strCache>
                <c:ptCount val="5"/>
                <c:pt idx="0">
                  <c:v>2016년</c:v>
                </c:pt>
                <c:pt idx="1">
                  <c:v>2017년</c:v>
                </c:pt>
                <c:pt idx="2">
                  <c:v>2018년</c:v>
                </c:pt>
                <c:pt idx="3">
                  <c:v>2019년</c:v>
                </c:pt>
                <c:pt idx="4">
                  <c:v>2019년</c:v>
                </c:pt>
              </c:strCache>
            </c:strRef>
          </c:cat>
          <c:val>
            <c:numRef>
              <c:f>차트작업!$B$6:$F$6</c:f>
              <c:numCache>
                <c:formatCode>#,##0_ </c:formatCode>
                <c:ptCount val="5"/>
                <c:pt idx="0">
                  <c:v>28628</c:v>
                </c:pt>
                <c:pt idx="1">
                  <c:v>40404</c:v>
                </c:pt>
                <c:pt idx="2">
                  <c:v>43044</c:v>
                </c:pt>
                <c:pt idx="3">
                  <c:v>50824</c:v>
                </c:pt>
                <c:pt idx="4">
                  <c:v>52981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6C-48C8-8935-E6CCCEB3CCF1}"/>
            </c:ext>
          </c:extLst>
        </c:ser>
        <c:ser>
          <c:idx val="1"/>
          <c:order val="2"/>
          <c:tx>
            <c:strRef>
              <c:f>차트작업!$A$7</c:f>
              <c:strCache>
                <c:ptCount val="1"/>
                <c:pt idx="0">
                  <c:v>방송서비스</c:v>
                </c:pt>
              </c:strCache>
            </c:strRef>
          </c:tx>
          <c:spPr>
            <a:solidFill>
              <a:schemeClr val="accent3">
                <a:shade val="86000"/>
              </a:schemeClr>
            </a:solidFill>
            <a:ln>
              <a:noFill/>
            </a:ln>
            <a:effectLst/>
          </c:spPr>
          <c:invertIfNegative val="0"/>
          <c:cat>
            <c:strRef>
              <c:f>차트작업!$B$3:$F$3</c:f>
              <c:strCache>
                <c:ptCount val="5"/>
                <c:pt idx="0">
                  <c:v>2016년</c:v>
                </c:pt>
                <c:pt idx="1">
                  <c:v>2017년</c:v>
                </c:pt>
                <c:pt idx="2">
                  <c:v>2018년</c:v>
                </c:pt>
                <c:pt idx="3">
                  <c:v>2019년</c:v>
                </c:pt>
                <c:pt idx="4">
                  <c:v>2019년</c:v>
                </c:pt>
              </c:strCache>
            </c:strRef>
          </c:cat>
          <c:val>
            <c:numRef>
              <c:f>차트작업!$B$7:$F$7</c:f>
              <c:numCache>
                <c:formatCode>#,##0_ </c:formatCode>
                <c:ptCount val="5"/>
                <c:pt idx="0">
                  <c:v>28395</c:v>
                </c:pt>
                <c:pt idx="1">
                  <c:v>28484</c:v>
                </c:pt>
                <c:pt idx="2">
                  <c:v>27048</c:v>
                </c:pt>
                <c:pt idx="3">
                  <c:v>26714</c:v>
                </c:pt>
                <c:pt idx="4">
                  <c:v>26383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1E-41C1-B7BB-BD90D1C4AF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15483136"/>
        <c:axId val="215484672"/>
      </c:barChart>
      <c:catAx>
        <c:axId val="2154831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5484672"/>
        <c:crosses val="autoZero"/>
        <c:auto val="1"/>
        <c:lblAlgn val="ctr"/>
        <c:lblOffset val="100"/>
        <c:noMultiLvlLbl val="0"/>
      </c:catAx>
      <c:valAx>
        <c:axId val="215484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tint val="75000"/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</c:majorGridlines>
        <c:numFmt formatCode="#,##0_ 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548313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3.emf"/><Relationship Id="rId21" Type="http://schemas.openxmlformats.org/officeDocument/2006/relationships/customXml" Target="../ink/ink11.xml"/><Relationship Id="rId42" Type="http://schemas.openxmlformats.org/officeDocument/2006/relationships/image" Target="../media/image21.emf"/><Relationship Id="rId47" Type="http://schemas.openxmlformats.org/officeDocument/2006/relationships/customXml" Target="../ink/ink24.xml"/><Relationship Id="rId63" Type="http://schemas.openxmlformats.org/officeDocument/2006/relationships/customXml" Target="../ink/ink32.xml"/><Relationship Id="rId68" Type="http://schemas.openxmlformats.org/officeDocument/2006/relationships/image" Target="../media/image34.emf"/><Relationship Id="rId84" Type="http://schemas.openxmlformats.org/officeDocument/2006/relationships/image" Target="../media/image42.emf"/><Relationship Id="rId16" Type="http://schemas.openxmlformats.org/officeDocument/2006/relationships/image" Target="../media/image8.emf"/><Relationship Id="rId11" Type="http://schemas.openxmlformats.org/officeDocument/2006/relationships/customXml" Target="../ink/ink6.xml"/><Relationship Id="rId32" Type="http://schemas.openxmlformats.org/officeDocument/2006/relationships/image" Target="../media/image16.emf"/><Relationship Id="rId37" Type="http://schemas.openxmlformats.org/officeDocument/2006/relationships/customXml" Target="../ink/ink19.xml"/><Relationship Id="rId53" Type="http://schemas.openxmlformats.org/officeDocument/2006/relationships/customXml" Target="../ink/ink27.xml"/><Relationship Id="rId58" Type="http://schemas.openxmlformats.org/officeDocument/2006/relationships/image" Target="../media/image29.emf"/><Relationship Id="rId74" Type="http://schemas.openxmlformats.org/officeDocument/2006/relationships/image" Target="../media/image37.emf"/><Relationship Id="rId79" Type="http://schemas.openxmlformats.org/officeDocument/2006/relationships/customXml" Target="../ink/ink40.xml"/><Relationship Id="rId5" Type="http://schemas.openxmlformats.org/officeDocument/2006/relationships/customXml" Target="../ink/ink3.xml"/><Relationship Id="rId19" Type="http://schemas.openxmlformats.org/officeDocument/2006/relationships/customXml" Target="../ink/ink10.xml"/><Relationship Id="rId14" Type="http://schemas.openxmlformats.org/officeDocument/2006/relationships/image" Target="../media/image7.emf"/><Relationship Id="rId22" Type="http://schemas.openxmlformats.org/officeDocument/2006/relationships/image" Target="../media/image11.emf"/><Relationship Id="rId27" Type="http://schemas.openxmlformats.org/officeDocument/2006/relationships/customXml" Target="../ink/ink14.xml"/><Relationship Id="rId30" Type="http://schemas.openxmlformats.org/officeDocument/2006/relationships/image" Target="../media/image15.emf"/><Relationship Id="rId35" Type="http://schemas.openxmlformats.org/officeDocument/2006/relationships/customXml" Target="../ink/ink18.xml"/><Relationship Id="rId43" Type="http://schemas.openxmlformats.org/officeDocument/2006/relationships/customXml" Target="../ink/ink22.xml"/><Relationship Id="rId48" Type="http://schemas.openxmlformats.org/officeDocument/2006/relationships/image" Target="../media/image24.emf"/><Relationship Id="rId56" Type="http://schemas.openxmlformats.org/officeDocument/2006/relationships/image" Target="../media/image28.emf"/><Relationship Id="rId64" Type="http://schemas.openxmlformats.org/officeDocument/2006/relationships/image" Target="../media/image32.emf"/><Relationship Id="rId69" Type="http://schemas.openxmlformats.org/officeDocument/2006/relationships/customXml" Target="../ink/ink35.xml"/><Relationship Id="rId77" Type="http://schemas.openxmlformats.org/officeDocument/2006/relationships/customXml" Target="../ink/ink39.xml"/><Relationship Id="rId8" Type="http://schemas.openxmlformats.org/officeDocument/2006/relationships/image" Target="../media/image4.emf"/><Relationship Id="rId51" Type="http://schemas.openxmlformats.org/officeDocument/2006/relationships/customXml" Target="../ink/ink26.xml"/><Relationship Id="rId72" Type="http://schemas.openxmlformats.org/officeDocument/2006/relationships/image" Target="../media/image36.emf"/><Relationship Id="rId80" Type="http://schemas.openxmlformats.org/officeDocument/2006/relationships/image" Target="../media/image40.emf"/><Relationship Id="rId85" Type="http://schemas.openxmlformats.org/officeDocument/2006/relationships/customXml" Target="../ink/ink43.xml"/><Relationship Id="rId3" Type="http://schemas.openxmlformats.org/officeDocument/2006/relationships/customXml" Target="../ink/ink2.xml"/><Relationship Id="rId12" Type="http://schemas.openxmlformats.org/officeDocument/2006/relationships/image" Target="../media/image6.emf"/><Relationship Id="rId17" Type="http://schemas.openxmlformats.org/officeDocument/2006/relationships/customXml" Target="../ink/ink9.xml"/><Relationship Id="rId25" Type="http://schemas.openxmlformats.org/officeDocument/2006/relationships/customXml" Target="../ink/ink13.xml"/><Relationship Id="rId33" Type="http://schemas.openxmlformats.org/officeDocument/2006/relationships/customXml" Target="../ink/ink17.xml"/><Relationship Id="rId38" Type="http://schemas.openxmlformats.org/officeDocument/2006/relationships/image" Target="../media/image19.emf"/><Relationship Id="rId46" Type="http://schemas.openxmlformats.org/officeDocument/2006/relationships/image" Target="../media/image23.emf"/><Relationship Id="rId59" Type="http://schemas.openxmlformats.org/officeDocument/2006/relationships/customXml" Target="../ink/ink30.xml"/><Relationship Id="rId67" Type="http://schemas.openxmlformats.org/officeDocument/2006/relationships/customXml" Target="../ink/ink34.xml"/><Relationship Id="rId20" Type="http://schemas.openxmlformats.org/officeDocument/2006/relationships/image" Target="../media/image10.emf"/><Relationship Id="rId41" Type="http://schemas.openxmlformats.org/officeDocument/2006/relationships/customXml" Target="../ink/ink21.xml"/><Relationship Id="rId54" Type="http://schemas.openxmlformats.org/officeDocument/2006/relationships/image" Target="../media/image27.emf"/><Relationship Id="rId62" Type="http://schemas.openxmlformats.org/officeDocument/2006/relationships/image" Target="../media/image31.emf"/><Relationship Id="rId70" Type="http://schemas.openxmlformats.org/officeDocument/2006/relationships/image" Target="../media/image35.emf"/><Relationship Id="rId75" Type="http://schemas.openxmlformats.org/officeDocument/2006/relationships/customXml" Target="../ink/ink38.xml"/><Relationship Id="rId83" Type="http://schemas.openxmlformats.org/officeDocument/2006/relationships/customXml" Target="../ink/ink42.xml"/><Relationship Id="rId1" Type="http://schemas.openxmlformats.org/officeDocument/2006/relationships/customXml" Target="../ink/ink1.xml"/><Relationship Id="rId6" Type="http://schemas.openxmlformats.org/officeDocument/2006/relationships/image" Target="../media/image3.emf"/><Relationship Id="rId15" Type="http://schemas.openxmlformats.org/officeDocument/2006/relationships/customXml" Target="../ink/ink8.xml"/><Relationship Id="rId23" Type="http://schemas.openxmlformats.org/officeDocument/2006/relationships/customXml" Target="../ink/ink12.xml"/><Relationship Id="rId28" Type="http://schemas.openxmlformats.org/officeDocument/2006/relationships/image" Target="../media/image14.emf"/><Relationship Id="rId36" Type="http://schemas.openxmlformats.org/officeDocument/2006/relationships/image" Target="../media/image18.emf"/><Relationship Id="rId49" Type="http://schemas.openxmlformats.org/officeDocument/2006/relationships/customXml" Target="../ink/ink25.xml"/><Relationship Id="rId57" Type="http://schemas.openxmlformats.org/officeDocument/2006/relationships/customXml" Target="../ink/ink29.xml"/><Relationship Id="rId10" Type="http://schemas.openxmlformats.org/officeDocument/2006/relationships/image" Target="../media/image5.emf"/><Relationship Id="rId31" Type="http://schemas.openxmlformats.org/officeDocument/2006/relationships/customXml" Target="../ink/ink16.xml"/><Relationship Id="rId44" Type="http://schemas.openxmlformats.org/officeDocument/2006/relationships/image" Target="../media/image22.emf"/><Relationship Id="rId52" Type="http://schemas.openxmlformats.org/officeDocument/2006/relationships/image" Target="../media/image26.emf"/><Relationship Id="rId60" Type="http://schemas.openxmlformats.org/officeDocument/2006/relationships/image" Target="../media/image30.emf"/><Relationship Id="rId65" Type="http://schemas.openxmlformats.org/officeDocument/2006/relationships/customXml" Target="../ink/ink33.xml"/><Relationship Id="rId73" Type="http://schemas.openxmlformats.org/officeDocument/2006/relationships/customXml" Target="../ink/ink37.xml"/><Relationship Id="rId78" Type="http://schemas.openxmlformats.org/officeDocument/2006/relationships/image" Target="../media/image39.emf"/><Relationship Id="rId81" Type="http://schemas.openxmlformats.org/officeDocument/2006/relationships/customXml" Target="../ink/ink41.xml"/><Relationship Id="rId86" Type="http://schemas.openxmlformats.org/officeDocument/2006/relationships/image" Target="../media/image43.emf"/><Relationship Id="rId4" Type="http://schemas.openxmlformats.org/officeDocument/2006/relationships/image" Target="../media/image2.emf"/><Relationship Id="rId9" Type="http://schemas.openxmlformats.org/officeDocument/2006/relationships/customXml" Target="../ink/ink5.xml"/><Relationship Id="rId13" Type="http://schemas.openxmlformats.org/officeDocument/2006/relationships/customXml" Target="../ink/ink7.xml"/><Relationship Id="rId18" Type="http://schemas.openxmlformats.org/officeDocument/2006/relationships/image" Target="../media/image9.emf"/><Relationship Id="rId39" Type="http://schemas.openxmlformats.org/officeDocument/2006/relationships/customXml" Target="../ink/ink20.xml"/><Relationship Id="rId34" Type="http://schemas.openxmlformats.org/officeDocument/2006/relationships/image" Target="../media/image17.emf"/><Relationship Id="rId50" Type="http://schemas.openxmlformats.org/officeDocument/2006/relationships/image" Target="../media/image25.emf"/><Relationship Id="rId55" Type="http://schemas.openxmlformats.org/officeDocument/2006/relationships/customXml" Target="../ink/ink28.xml"/><Relationship Id="rId76" Type="http://schemas.openxmlformats.org/officeDocument/2006/relationships/image" Target="../media/image38.emf"/><Relationship Id="rId7" Type="http://schemas.openxmlformats.org/officeDocument/2006/relationships/customXml" Target="../ink/ink4.xml"/><Relationship Id="rId71" Type="http://schemas.openxmlformats.org/officeDocument/2006/relationships/customXml" Target="../ink/ink36.xml"/><Relationship Id="rId2" Type="http://schemas.openxmlformats.org/officeDocument/2006/relationships/image" Target="../media/image1.emf"/><Relationship Id="rId29" Type="http://schemas.openxmlformats.org/officeDocument/2006/relationships/customXml" Target="../ink/ink15.xml"/><Relationship Id="rId24" Type="http://schemas.openxmlformats.org/officeDocument/2006/relationships/image" Target="../media/image12.emf"/><Relationship Id="rId40" Type="http://schemas.openxmlformats.org/officeDocument/2006/relationships/image" Target="../media/image20.emf"/><Relationship Id="rId45" Type="http://schemas.openxmlformats.org/officeDocument/2006/relationships/customXml" Target="../ink/ink23.xml"/><Relationship Id="rId66" Type="http://schemas.openxmlformats.org/officeDocument/2006/relationships/image" Target="../media/image33.emf"/><Relationship Id="rId61" Type="http://schemas.openxmlformats.org/officeDocument/2006/relationships/customXml" Target="../ink/ink31.xml"/><Relationship Id="rId82" Type="http://schemas.openxmlformats.org/officeDocument/2006/relationships/image" Target="../media/image4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713055</xdr:colOff>
      <xdr:row>26</xdr:row>
      <xdr:rowOff>159225</xdr:rowOff>
    </xdr:from>
    <xdr:to>
      <xdr:col>4</xdr:col>
      <xdr:colOff>412995</xdr:colOff>
      <xdr:row>27</xdr:row>
      <xdr:rowOff>125273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3" name="잉크 2"/>
            <xdr14:cNvContentPartPr/>
          </xdr14:nvContentPartPr>
          <xdr14:nvPr macro=""/>
          <xdr14:xfrm>
            <a:off x="3427680" y="5726588"/>
            <a:ext cx="500040" cy="180360"/>
          </xdr14:xfrm>
        </xdr:contentPart>
      </mc:Choice>
      <mc:Fallback>
        <xdr:pic>
          <xdr:nvPicPr>
            <xdr:cNvPr id="3" name="잉크 2"/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411120" y="5708588"/>
              <a:ext cx="533880" cy="2131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303915</xdr:colOff>
      <xdr:row>26</xdr:row>
      <xdr:rowOff>94065</xdr:rowOff>
    </xdr:from>
    <xdr:to>
      <xdr:col>4</xdr:col>
      <xdr:colOff>478155</xdr:colOff>
      <xdr:row>27</xdr:row>
      <xdr:rowOff>79193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">
          <xdr14:nvContentPartPr>
            <xdr14:cNvPr id="4" name="잉크 3"/>
            <xdr14:cNvContentPartPr/>
          </xdr14:nvContentPartPr>
          <xdr14:nvPr macro=""/>
          <xdr14:xfrm>
            <a:off x="3818640" y="5661428"/>
            <a:ext cx="174240" cy="199440"/>
          </xdr14:xfrm>
        </xdr:contentPart>
      </mc:Choice>
      <mc:Fallback>
        <xdr:pic>
          <xdr:nvPicPr>
            <xdr:cNvPr id="4" name="잉크 3"/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3803160" y="5642708"/>
              <a:ext cx="212400" cy="233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557715</xdr:colOff>
      <xdr:row>26</xdr:row>
      <xdr:rowOff>17025</xdr:rowOff>
    </xdr:from>
    <xdr:to>
      <xdr:col>5</xdr:col>
      <xdr:colOff>142635</xdr:colOff>
      <xdr:row>27</xdr:row>
      <xdr:rowOff>40673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">
          <xdr14:nvContentPartPr>
            <xdr14:cNvPr id="5" name="잉크 4"/>
            <xdr14:cNvContentPartPr/>
          </xdr14:nvContentPartPr>
          <xdr14:nvPr macro=""/>
          <xdr14:xfrm>
            <a:off x="4072440" y="5584388"/>
            <a:ext cx="270720" cy="237960"/>
          </xdr14:xfrm>
        </xdr:contentPart>
      </mc:Choice>
      <mc:Fallback>
        <xdr:pic>
          <xdr:nvPicPr>
            <xdr:cNvPr id="5" name="잉크 4"/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051200" y="5562428"/>
              <a:ext cx="316800" cy="278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241275</xdr:colOff>
      <xdr:row>25</xdr:row>
      <xdr:rowOff>172298</xdr:rowOff>
    </xdr:from>
    <xdr:to>
      <xdr:col>5</xdr:col>
      <xdr:colOff>254955</xdr:colOff>
      <xdr:row>27</xdr:row>
      <xdr:rowOff>91433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7">
          <xdr14:nvContentPartPr>
            <xdr14:cNvPr id="6" name="잉크 5"/>
            <xdr14:cNvContentPartPr/>
          </xdr14:nvContentPartPr>
          <xdr14:nvPr macro=""/>
          <xdr14:xfrm>
            <a:off x="4441800" y="5525348"/>
            <a:ext cx="13680" cy="347760"/>
          </xdr14:xfrm>
        </xdr:contentPart>
      </mc:Choice>
      <mc:Fallback>
        <xdr:pic>
          <xdr:nvPicPr>
            <xdr:cNvPr id="6" name="잉크 5"/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4416240" y="5504828"/>
              <a:ext cx="61560" cy="3898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260355</xdr:colOff>
      <xdr:row>25</xdr:row>
      <xdr:rowOff>192818</xdr:rowOff>
    </xdr:from>
    <xdr:to>
      <xdr:col>5</xdr:col>
      <xdr:colOff>473835</xdr:colOff>
      <xdr:row>26</xdr:row>
      <xdr:rowOff>171825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9">
          <xdr14:nvContentPartPr>
            <xdr14:cNvPr id="7" name="잉크 6"/>
            <xdr14:cNvContentPartPr/>
          </xdr14:nvContentPartPr>
          <xdr14:nvPr macro=""/>
          <xdr14:xfrm>
            <a:off x="4460880" y="5545868"/>
            <a:ext cx="213480" cy="193320"/>
          </xdr14:xfrm>
        </xdr:contentPart>
      </mc:Choice>
      <mc:Fallback>
        <xdr:pic>
          <xdr:nvPicPr>
            <xdr:cNvPr id="7" name="잉크 6"/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4438200" y="5524628"/>
              <a:ext cx="262440" cy="2314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482835</xdr:colOff>
      <xdr:row>26</xdr:row>
      <xdr:rowOff>4785</xdr:rowOff>
    </xdr:from>
    <xdr:to>
      <xdr:col>5</xdr:col>
      <xdr:colOff>560595</xdr:colOff>
      <xdr:row>26</xdr:row>
      <xdr:rowOff>29265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1">
          <xdr14:nvContentPartPr>
            <xdr14:cNvPr id="8" name="잉크 7"/>
            <xdr14:cNvContentPartPr/>
          </xdr14:nvContentPartPr>
          <xdr14:nvPr macro=""/>
          <xdr14:xfrm>
            <a:off x="4683360" y="5572148"/>
            <a:ext cx="77760" cy="24480"/>
          </xdr14:xfrm>
        </xdr:contentPart>
      </mc:Choice>
      <mc:Fallback>
        <xdr:pic>
          <xdr:nvPicPr>
            <xdr:cNvPr id="8" name="잉크 7"/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4663200" y="5547308"/>
              <a:ext cx="113400" cy="65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265755</xdr:colOff>
      <xdr:row>26</xdr:row>
      <xdr:rowOff>106305</xdr:rowOff>
    </xdr:from>
    <xdr:to>
      <xdr:col>5</xdr:col>
      <xdr:colOff>605235</xdr:colOff>
      <xdr:row>27</xdr:row>
      <xdr:rowOff>30953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3">
          <xdr14:nvContentPartPr>
            <xdr14:cNvPr id="9" name="잉크 8"/>
            <xdr14:cNvContentPartPr/>
          </xdr14:nvContentPartPr>
          <xdr14:nvPr macro=""/>
          <xdr14:xfrm>
            <a:off x="4466280" y="5673668"/>
            <a:ext cx="339480" cy="138960"/>
          </xdr14:xfrm>
        </xdr:contentPart>
      </mc:Choice>
      <mc:Fallback>
        <xdr:pic>
          <xdr:nvPicPr>
            <xdr:cNvPr id="9" name="잉크 8"/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4448280" y="5645588"/>
              <a:ext cx="386280" cy="183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450075</xdr:colOff>
      <xdr:row>27</xdr:row>
      <xdr:rowOff>8993</xdr:rowOff>
    </xdr:from>
    <xdr:to>
      <xdr:col>6</xdr:col>
      <xdr:colOff>6555</xdr:colOff>
      <xdr:row>27</xdr:row>
      <xdr:rowOff>73433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5">
          <xdr14:nvContentPartPr>
            <xdr14:cNvPr id="10" name="잉크 9"/>
            <xdr14:cNvContentPartPr/>
          </xdr14:nvContentPartPr>
          <xdr14:nvPr macro=""/>
          <xdr14:xfrm>
            <a:off x="4650600" y="5790668"/>
            <a:ext cx="242280" cy="64440"/>
          </xdr14:xfrm>
        </xdr:contentPart>
      </mc:Choice>
      <mc:Fallback>
        <xdr:pic>
          <xdr:nvPicPr>
            <xdr:cNvPr id="10" name="잉크 9"/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4625400" y="5773028"/>
              <a:ext cx="285120" cy="109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629355</xdr:colOff>
      <xdr:row>25</xdr:row>
      <xdr:rowOff>143138</xdr:rowOff>
    </xdr:from>
    <xdr:to>
      <xdr:col>6</xdr:col>
      <xdr:colOff>143355</xdr:colOff>
      <xdr:row>26</xdr:row>
      <xdr:rowOff>173985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7">
          <xdr14:nvContentPartPr>
            <xdr14:cNvPr id="11" name="잉크 10"/>
            <xdr14:cNvContentPartPr/>
          </xdr14:nvContentPartPr>
          <xdr14:nvPr macro=""/>
          <xdr14:xfrm>
            <a:off x="4829880" y="5496188"/>
            <a:ext cx="199800" cy="245160"/>
          </xdr14:xfrm>
        </xdr:contentPart>
      </mc:Choice>
      <mc:Fallback>
        <xdr:pic>
          <xdr:nvPicPr>
            <xdr:cNvPr id="11" name="잉크 10"/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4811520" y="5469188"/>
              <a:ext cx="245160" cy="2894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84675</xdr:colOff>
      <xdr:row>26</xdr:row>
      <xdr:rowOff>1185</xdr:rowOff>
    </xdr:from>
    <xdr:to>
      <xdr:col>6</xdr:col>
      <xdr:colOff>229035</xdr:colOff>
      <xdr:row>26</xdr:row>
      <xdr:rowOff>124665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9">
          <xdr14:nvContentPartPr>
            <xdr14:cNvPr id="12" name="잉크 11"/>
            <xdr14:cNvContentPartPr/>
          </xdr14:nvContentPartPr>
          <xdr14:nvPr macro=""/>
          <xdr14:xfrm>
            <a:off x="4971000" y="5568548"/>
            <a:ext cx="144360" cy="123480"/>
          </xdr14:xfrm>
        </xdr:contentPart>
      </mc:Choice>
      <mc:Fallback>
        <xdr:pic>
          <xdr:nvPicPr>
            <xdr:cNvPr id="12" name="잉크 11"/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4946880" y="5551268"/>
              <a:ext cx="180360" cy="165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319395</xdr:colOff>
      <xdr:row>25</xdr:row>
      <xdr:rowOff>112898</xdr:rowOff>
    </xdr:from>
    <xdr:to>
      <xdr:col>6</xdr:col>
      <xdr:colOff>360795</xdr:colOff>
      <xdr:row>26</xdr:row>
      <xdr:rowOff>127185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1">
          <xdr14:nvContentPartPr>
            <xdr14:cNvPr id="13" name="잉크 12"/>
            <xdr14:cNvContentPartPr/>
          </xdr14:nvContentPartPr>
          <xdr14:nvPr macro=""/>
          <xdr14:xfrm>
            <a:off x="5205720" y="5465948"/>
            <a:ext cx="41400" cy="228600"/>
          </xdr14:xfrm>
        </xdr:contentPart>
      </mc:Choice>
      <mc:Fallback>
        <xdr:pic>
          <xdr:nvPicPr>
            <xdr:cNvPr id="13" name="잉크 12"/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5190600" y="5440748"/>
              <a:ext cx="82800" cy="264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128235</xdr:colOff>
      <xdr:row>26</xdr:row>
      <xdr:rowOff>175065</xdr:rowOff>
    </xdr:from>
    <xdr:to>
      <xdr:col>6</xdr:col>
      <xdr:colOff>554835</xdr:colOff>
      <xdr:row>27</xdr:row>
      <xdr:rowOff>97553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3">
          <xdr14:nvContentPartPr>
            <xdr14:cNvPr id="14" name="잉크 13"/>
            <xdr14:cNvContentPartPr/>
          </xdr14:nvContentPartPr>
          <xdr14:nvPr macro=""/>
          <xdr14:xfrm>
            <a:off x="5014560" y="5742428"/>
            <a:ext cx="426600" cy="136800"/>
          </xdr14:xfrm>
        </xdr:contentPart>
      </mc:Choice>
      <mc:Fallback>
        <xdr:pic>
          <xdr:nvPicPr>
            <xdr:cNvPr id="14" name="잉크 13"/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4994760" y="5714708"/>
              <a:ext cx="470880" cy="199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8325</xdr:colOff>
      <xdr:row>36</xdr:row>
      <xdr:rowOff>4380</xdr:rowOff>
    </xdr:from>
    <xdr:to>
      <xdr:col>4</xdr:col>
      <xdr:colOff>186195</xdr:colOff>
      <xdr:row>39</xdr:row>
      <xdr:rowOff>211598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5">
          <xdr14:nvContentPartPr>
            <xdr14:cNvPr id="15" name="잉크 14"/>
            <xdr14:cNvContentPartPr/>
          </xdr14:nvContentPartPr>
          <xdr14:nvPr macro=""/>
          <xdr14:xfrm>
            <a:off x="760800" y="7714868"/>
            <a:ext cx="2940120" cy="859680"/>
          </xdr14:xfrm>
        </xdr:contentPart>
      </mc:Choice>
      <mc:Fallback>
        <xdr:pic>
          <xdr:nvPicPr>
            <xdr:cNvPr id="15" name="잉크 14"/>
            <xdr:cNvPicPr/>
          </xdr:nvPicPr>
          <xdr:blipFill>
            <a:blip xmlns:r="http://schemas.openxmlformats.org/officeDocument/2006/relationships" r:embed="rId26"/>
            <a:stretch>
              <a:fillRect/>
            </a:stretch>
          </xdr:blipFill>
          <xdr:spPr>
            <a:xfrm>
              <a:off x="734160" y="7686788"/>
              <a:ext cx="3000240" cy="9187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536115</xdr:colOff>
      <xdr:row>36</xdr:row>
      <xdr:rowOff>137220</xdr:rowOff>
    </xdr:from>
    <xdr:to>
      <xdr:col>4</xdr:col>
      <xdr:colOff>581115</xdr:colOff>
      <xdr:row>36</xdr:row>
      <xdr:rowOff>213540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7">
          <xdr14:nvContentPartPr>
            <xdr14:cNvPr id="16" name="잉크 15"/>
            <xdr14:cNvContentPartPr/>
          </xdr14:nvContentPartPr>
          <xdr14:nvPr macro=""/>
          <xdr14:xfrm>
            <a:off x="4050840" y="7847708"/>
            <a:ext cx="45000" cy="76320"/>
          </xdr14:xfrm>
        </xdr:contentPart>
      </mc:Choice>
      <mc:Fallback>
        <xdr:pic>
          <xdr:nvPicPr>
            <xdr:cNvPr id="16" name="잉크 15"/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4021680" y="7824308"/>
              <a:ext cx="89280" cy="115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342075</xdr:colOff>
      <xdr:row>37</xdr:row>
      <xdr:rowOff>12105</xdr:rowOff>
    </xdr:from>
    <xdr:to>
      <xdr:col>4</xdr:col>
      <xdr:colOff>610995</xdr:colOff>
      <xdr:row>38</xdr:row>
      <xdr:rowOff>119273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9">
          <xdr14:nvContentPartPr>
            <xdr14:cNvPr id="17" name="잉크 16"/>
            <xdr14:cNvContentPartPr/>
          </xdr14:nvContentPartPr>
          <xdr14:nvPr macro=""/>
          <xdr14:xfrm>
            <a:off x="3856800" y="7941668"/>
            <a:ext cx="268920" cy="321480"/>
          </xdr14:xfrm>
        </xdr:contentPart>
      </mc:Choice>
      <mc:Fallback>
        <xdr:pic>
          <xdr:nvPicPr>
            <xdr:cNvPr id="17" name="잉크 16"/>
            <xdr:cNvPicPr/>
          </xdr:nvPicPr>
          <xdr:blipFill>
            <a:blip xmlns:r="http://schemas.openxmlformats.org/officeDocument/2006/relationships" r:embed="rId30"/>
            <a:stretch>
              <a:fillRect/>
            </a:stretch>
          </xdr:blipFill>
          <xdr:spPr>
            <a:xfrm>
              <a:off x="3833400" y="7914308"/>
              <a:ext cx="320400" cy="374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491475</xdr:colOff>
      <xdr:row>37</xdr:row>
      <xdr:rowOff>148545</xdr:rowOff>
    </xdr:from>
    <xdr:to>
      <xdr:col>4</xdr:col>
      <xdr:colOff>619275</xdr:colOff>
      <xdr:row>37</xdr:row>
      <xdr:rowOff>200745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1">
          <xdr14:nvContentPartPr>
            <xdr14:cNvPr id="18" name="잉크 17"/>
            <xdr14:cNvContentPartPr/>
          </xdr14:nvContentPartPr>
          <xdr14:nvPr macro=""/>
          <xdr14:xfrm>
            <a:off x="4006200" y="8078108"/>
            <a:ext cx="127800" cy="52200"/>
          </xdr14:xfrm>
        </xdr:contentPart>
      </mc:Choice>
      <mc:Fallback>
        <xdr:pic>
          <xdr:nvPicPr>
            <xdr:cNvPr id="18" name="잉크 17"/>
            <xdr:cNvPicPr/>
          </xdr:nvPicPr>
          <xdr:blipFill>
            <a:blip xmlns:r="http://schemas.openxmlformats.org/officeDocument/2006/relationships" r:embed="rId32"/>
            <a:stretch>
              <a:fillRect/>
            </a:stretch>
          </xdr:blipFill>
          <xdr:spPr>
            <a:xfrm>
              <a:off x="3985680" y="8069828"/>
              <a:ext cx="156600" cy="90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21315</xdr:colOff>
      <xdr:row>36</xdr:row>
      <xdr:rowOff>182940</xdr:rowOff>
    </xdr:from>
    <xdr:to>
      <xdr:col>5</xdr:col>
      <xdr:colOff>40755</xdr:colOff>
      <xdr:row>38</xdr:row>
      <xdr:rowOff>97673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3">
          <xdr14:nvContentPartPr>
            <xdr14:cNvPr id="19" name="잉크 18"/>
            <xdr14:cNvContentPartPr/>
          </xdr14:nvContentPartPr>
          <xdr14:nvPr macro=""/>
          <xdr14:xfrm>
            <a:off x="4221840" y="7893428"/>
            <a:ext cx="19440" cy="348120"/>
          </xdr14:xfrm>
        </xdr:contentPart>
      </mc:Choice>
      <mc:Fallback>
        <xdr:pic>
          <xdr:nvPicPr>
            <xdr:cNvPr id="19" name="잉크 18"/>
            <xdr:cNvPicPr/>
          </xdr:nvPicPr>
          <xdr:blipFill>
            <a:blip xmlns:r="http://schemas.openxmlformats.org/officeDocument/2006/relationships" r:embed="rId34"/>
            <a:stretch>
              <a:fillRect/>
            </a:stretch>
          </xdr:blipFill>
          <xdr:spPr>
            <a:xfrm>
              <a:off x="4193400" y="7871468"/>
              <a:ext cx="77040" cy="390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32115</xdr:colOff>
      <xdr:row>37</xdr:row>
      <xdr:rowOff>153585</xdr:rowOff>
    </xdr:from>
    <xdr:to>
      <xdr:col>5</xdr:col>
      <xdr:colOff>86835</xdr:colOff>
      <xdr:row>37</xdr:row>
      <xdr:rowOff>166905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5">
          <xdr14:nvContentPartPr>
            <xdr14:cNvPr id="20" name="잉크 19"/>
            <xdr14:cNvContentPartPr/>
          </xdr14:nvContentPartPr>
          <xdr14:nvPr macro=""/>
          <xdr14:xfrm>
            <a:off x="4232640" y="8083148"/>
            <a:ext cx="54720" cy="13320"/>
          </xdr14:xfrm>
        </xdr:contentPart>
      </mc:Choice>
      <mc:Fallback>
        <xdr:pic>
          <xdr:nvPicPr>
            <xdr:cNvPr id="20" name="잉크 19"/>
            <xdr:cNvPicPr/>
          </xdr:nvPicPr>
          <xdr:blipFill>
            <a:blip xmlns:r="http://schemas.openxmlformats.org/officeDocument/2006/relationships" r:embed="rId36"/>
            <a:stretch>
              <a:fillRect/>
            </a:stretch>
          </xdr:blipFill>
          <xdr:spPr>
            <a:xfrm>
              <a:off x="4208880" y="8060468"/>
              <a:ext cx="96480" cy="58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491475</xdr:colOff>
      <xdr:row>38</xdr:row>
      <xdr:rowOff>92273</xdr:rowOff>
    </xdr:from>
    <xdr:to>
      <xdr:col>4</xdr:col>
      <xdr:colOff>605595</xdr:colOff>
      <xdr:row>38</xdr:row>
      <xdr:rowOff>201353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7">
          <xdr14:nvContentPartPr>
            <xdr14:cNvPr id="21" name="잉크 20"/>
            <xdr14:cNvContentPartPr/>
          </xdr14:nvContentPartPr>
          <xdr14:nvPr macro=""/>
          <xdr14:xfrm>
            <a:off x="4006200" y="8236148"/>
            <a:ext cx="114120" cy="109080"/>
          </xdr14:xfrm>
        </xdr:contentPart>
      </mc:Choice>
      <mc:Fallback>
        <xdr:pic>
          <xdr:nvPicPr>
            <xdr:cNvPr id="21" name="잉크 20"/>
            <xdr:cNvPicPr/>
          </xdr:nvPicPr>
          <xdr:blipFill>
            <a:blip xmlns:r="http://schemas.openxmlformats.org/officeDocument/2006/relationships" r:embed="rId38"/>
            <a:stretch>
              <a:fillRect/>
            </a:stretch>
          </xdr:blipFill>
          <xdr:spPr>
            <a:xfrm>
              <a:off x="3980280" y="8216708"/>
              <a:ext cx="161640" cy="1512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4</xdr:col>
      <xdr:colOff>513075</xdr:colOff>
      <xdr:row>38</xdr:row>
      <xdr:rowOff>113873</xdr:rowOff>
    </xdr:from>
    <xdr:to>
      <xdr:col>5</xdr:col>
      <xdr:colOff>40755</xdr:colOff>
      <xdr:row>39</xdr:row>
      <xdr:rowOff>2798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9">
          <xdr14:nvContentPartPr>
            <xdr14:cNvPr id="22" name="잉크 21"/>
            <xdr14:cNvContentPartPr/>
          </xdr14:nvContentPartPr>
          <xdr14:nvPr macro=""/>
          <xdr14:xfrm>
            <a:off x="4027800" y="8257748"/>
            <a:ext cx="213480" cy="108000"/>
          </xdr14:xfrm>
        </xdr:contentPart>
      </mc:Choice>
      <mc:Fallback>
        <xdr:pic>
          <xdr:nvPicPr>
            <xdr:cNvPr id="22" name="잉크 21"/>
            <xdr:cNvPicPr/>
          </xdr:nvPicPr>
          <xdr:blipFill>
            <a:blip xmlns:r="http://schemas.openxmlformats.org/officeDocument/2006/relationships" r:embed="rId40"/>
            <a:stretch>
              <a:fillRect/>
            </a:stretch>
          </xdr:blipFill>
          <xdr:spPr>
            <a:xfrm>
              <a:off x="4002960" y="8230028"/>
              <a:ext cx="266400" cy="158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139395</xdr:colOff>
      <xdr:row>36</xdr:row>
      <xdr:rowOff>195180</xdr:rowOff>
    </xdr:from>
    <xdr:to>
      <xdr:col>5</xdr:col>
      <xdr:colOff>302475</xdr:colOff>
      <xdr:row>38</xdr:row>
      <xdr:rowOff>47993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1">
          <xdr14:nvContentPartPr>
            <xdr14:cNvPr id="23" name="잉크 22"/>
            <xdr14:cNvContentPartPr/>
          </xdr14:nvContentPartPr>
          <xdr14:nvPr macro=""/>
          <xdr14:xfrm>
            <a:off x="4339920" y="7905668"/>
            <a:ext cx="163080" cy="286200"/>
          </xdr14:xfrm>
        </xdr:contentPart>
      </mc:Choice>
      <mc:Fallback>
        <xdr:pic>
          <xdr:nvPicPr>
            <xdr:cNvPr id="23" name="잉크 22"/>
            <xdr:cNvPicPr/>
          </xdr:nvPicPr>
          <xdr:blipFill>
            <a:blip xmlns:r="http://schemas.openxmlformats.org/officeDocument/2006/relationships" r:embed="rId42"/>
            <a:stretch>
              <a:fillRect/>
            </a:stretch>
          </xdr:blipFill>
          <xdr:spPr>
            <a:xfrm>
              <a:off x="4312200" y="7883708"/>
              <a:ext cx="221760" cy="3358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229035</xdr:colOff>
      <xdr:row>37</xdr:row>
      <xdr:rowOff>95625</xdr:rowOff>
    </xdr:from>
    <xdr:to>
      <xdr:col>5</xdr:col>
      <xdr:colOff>420555</xdr:colOff>
      <xdr:row>38</xdr:row>
      <xdr:rowOff>109553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3">
          <xdr14:nvContentPartPr>
            <xdr14:cNvPr id="24" name="잉크 23"/>
            <xdr14:cNvContentPartPr/>
          </xdr14:nvContentPartPr>
          <xdr14:nvPr macro=""/>
          <xdr14:xfrm>
            <a:off x="4429560" y="8025188"/>
            <a:ext cx="191520" cy="228240"/>
          </xdr14:xfrm>
        </xdr:contentPart>
      </mc:Choice>
      <mc:Fallback>
        <xdr:pic>
          <xdr:nvPicPr>
            <xdr:cNvPr id="24" name="잉크 23"/>
            <xdr:cNvPicPr/>
          </xdr:nvPicPr>
          <xdr:blipFill>
            <a:blip xmlns:r="http://schemas.openxmlformats.org/officeDocument/2006/relationships" r:embed="rId44"/>
            <a:stretch>
              <a:fillRect/>
            </a:stretch>
          </xdr:blipFill>
          <xdr:spPr>
            <a:xfrm>
              <a:off x="4402920" y="8004668"/>
              <a:ext cx="230040" cy="2764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516675</xdr:colOff>
      <xdr:row>36</xdr:row>
      <xdr:rowOff>82860</xdr:rowOff>
    </xdr:from>
    <xdr:to>
      <xdr:col>6</xdr:col>
      <xdr:colOff>3675</xdr:colOff>
      <xdr:row>38</xdr:row>
      <xdr:rowOff>102353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5">
          <xdr14:nvContentPartPr>
            <xdr14:cNvPr id="25" name="잉크 24"/>
            <xdr14:cNvContentPartPr/>
          </xdr14:nvContentPartPr>
          <xdr14:nvPr macro=""/>
          <xdr14:xfrm>
            <a:off x="4717200" y="7793348"/>
            <a:ext cx="172800" cy="452880"/>
          </xdr14:xfrm>
        </xdr:contentPart>
      </mc:Choice>
      <mc:Fallback>
        <xdr:pic>
          <xdr:nvPicPr>
            <xdr:cNvPr id="25" name="잉크 24"/>
            <xdr:cNvPicPr/>
          </xdr:nvPicPr>
          <xdr:blipFill>
            <a:blip xmlns:r="http://schemas.openxmlformats.org/officeDocument/2006/relationships" r:embed="rId46"/>
            <a:stretch>
              <a:fillRect/>
            </a:stretch>
          </xdr:blipFill>
          <xdr:spPr>
            <a:xfrm>
              <a:off x="4690560" y="7773908"/>
              <a:ext cx="224280" cy="504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482835</xdr:colOff>
      <xdr:row>36</xdr:row>
      <xdr:rowOff>161340</xdr:rowOff>
    </xdr:from>
    <xdr:to>
      <xdr:col>6</xdr:col>
      <xdr:colOff>256035</xdr:colOff>
      <xdr:row>37</xdr:row>
      <xdr:rowOff>196065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7">
          <xdr14:nvContentPartPr>
            <xdr14:cNvPr id="26" name="잉크 25"/>
            <xdr14:cNvContentPartPr/>
          </xdr14:nvContentPartPr>
          <xdr14:nvPr macro=""/>
          <xdr14:xfrm>
            <a:off x="4683360" y="7871828"/>
            <a:ext cx="459000" cy="253800"/>
          </xdr14:xfrm>
        </xdr:contentPart>
      </mc:Choice>
      <mc:Fallback>
        <xdr:pic>
          <xdr:nvPicPr>
            <xdr:cNvPr id="26" name="잉크 25"/>
            <xdr:cNvPicPr/>
          </xdr:nvPicPr>
          <xdr:blipFill>
            <a:blip xmlns:r="http://schemas.openxmlformats.org/officeDocument/2006/relationships" r:embed="rId48"/>
            <a:stretch>
              <a:fillRect/>
            </a:stretch>
          </xdr:blipFill>
          <xdr:spPr>
            <a:xfrm>
              <a:off x="4661760" y="7837988"/>
              <a:ext cx="515160" cy="310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660675</xdr:colOff>
      <xdr:row>38</xdr:row>
      <xdr:rowOff>27113</xdr:rowOff>
    </xdr:from>
    <xdr:to>
      <xdr:col>6</xdr:col>
      <xdr:colOff>89355</xdr:colOff>
      <xdr:row>38</xdr:row>
      <xdr:rowOff>110633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9">
          <xdr14:nvContentPartPr>
            <xdr14:cNvPr id="27" name="잉크 26"/>
            <xdr14:cNvContentPartPr/>
          </xdr14:nvContentPartPr>
          <xdr14:nvPr macro=""/>
          <xdr14:xfrm>
            <a:off x="4861200" y="8170988"/>
            <a:ext cx="114480" cy="83520"/>
          </xdr14:xfrm>
        </xdr:contentPart>
      </mc:Choice>
      <mc:Fallback>
        <xdr:pic>
          <xdr:nvPicPr>
            <xdr:cNvPr id="27" name="잉크 26"/>
            <xdr:cNvPicPr/>
          </xdr:nvPicPr>
          <xdr:blipFill>
            <a:blip xmlns:r="http://schemas.openxmlformats.org/officeDocument/2006/relationships" r:embed="rId50"/>
            <a:stretch>
              <a:fillRect/>
            </a:stretch>
          </xdr:blipFill>
          <xdr:spPr>
            <a:xfrm>
              <a:off x="4833840" y="8148308"/>
              <a:ext cx="156960" cy="1267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19515</xdr:colOff>
      <xdr:row>38</xdr:row>
      <xdr:rowOff>20993</xdr:rowOff>
    </xdr:from>
    <xdr:to>
      <xdr:col>6</xdr:col>
      <xdr:colOff>128595</xdr:colOff>
      <xdr:row>38</xdr:row>
      <xdr:rowOff>107033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1">
          <xdr14:nvContentPartPr>
            <xdr14:cNvPr id="28" name="잉크 27"/>
            <xdr14:cNvContentPartPr/>
          </xdr14:nvContentPartPr>
          <xdr14:nvPr macro=""/>
          <xdr14:xfrm>
            <a:off x="4905840" y="8164868"/>
            <a:ext cx="109080" cy="86040"/>
          </xdr14:xfrm>
        </xdr:contentPart>
      </mc:Choice>
      <mc:Fallback>
        <xdr:pic>
          <xdr:nvPicPr>
            <xdr:cNvPr id="28" name="잉크 27"/>
            <xdr:cNvPicPr/>
          </xdr:nvPicPr>
          <xdr:blipFill>
            <a:blip xmlns:r="http://schemas.openxmlformats.org/officeDocument/2006/relationships" r:embed="rId52"/>
            <a:stretch>
              <a:fillRect/>
            </a:stretch>
          </xdr:blipFill>
          <xdr:spPr>
            <a:xfrm>
              <a:off x="4879560" y="8138228"/>
              <a:ext cx="163440" cy="1368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322275</xdr:colOff>
      <xdr:row>36</xdr:row>
      <xdr:rowOff>72060</xdr:rowOff>
    </xdr:from>
    <xdr:to>
      <xdr:col>6</xdr:col>
      <xdr:colOff>412275</xdr:colOff>
      <xdr:row>37</xdr:row>
      <xdr:rowOff>53505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3">
          <xdr14:nvContentPartPr>
            <xdr14:cNvPr id="29" name="잉크 28"/>
            <xdr14:cNvContentPartPr/>
          </xdr14:nvContentPartPr>
          <xdr14:nvPr macro=""/>
          <xdr14:xfrm>
            <a:off x="5208600" y="7782548"/>
            <a:ext cx="90000" cy="200520"/>
          </xdr14:xfrm>
        </xdr:contentPart>
      </mc:Choice>
      <mc:Fallback>
        <xdr:pic>
          <xdr:nvPicPr>
            <xdr:cNvPr id="29" name="잉크 28"/>
            <xdr:cNvPicPr/>
          </xdr:nvPicPr>
          <xdr:blipFill>
            <a:blip xmlns:r="http://schemas.openxmlformats.org/officeDocument/2006/relationships" r:embed="rId54"/>
            <a:stretch>
              <a:fillRect/>
            </a:stretch>
          </xdr:blipFill>
          <xdr:spPr>
            <a:xfrm>
              <a:off x="5180880" y="7758068"/>
              <a:ext cx="148680" cy="2552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240915</xdr:colOff>
      <xdr:row>37</xdr:row>
      <xdr:rowOff>151065</xdr:rowOff>
    </xdr:from>
    <xdr:to>
      <xdr:col>6</xdr:col>
      <xdr:colOff>448995</xdr:colOff>
      <xdr:row>38</xdr:row>
      <xdr:rowOff>36113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5">
          <xdr14:nvContentPartPr>
            <xdr14:cNvPr id="30" name="잉크 29"/>
            <xdr14:cNvContentPartPr/>
          </xdr14:nvContentPartPr>
          <xdr14:nvPr macro=""/>
          <xdr14:xfrm>
            <a:off x="5127240" y="8080628"/>
            <a:ext cx="208080" cy="99360"/>
          </xdr14:xfrm>
        </xdr:contentPart>
      </mc:Choice>
      <mc:Fallback>
        <xdr:pic>
          <xdr:nvPicPr>
            <xdr:cNvPr id="30" name="잉크 29"/>
            <xdr:cNvPicPr/>
          </xdr:nvPicPr>
          <xdr:blipFill>
            <a:blip xmlns:r="http://schemas.openxmlformats.org/officeDocument/2006/relationships" r:embed="rId56"/>
            <a:stretch>
              <a:fillRect/>
            </a:stretch>
          </xdr:blipFill>
          <xdr:spPr>
            <a:xfrm>
              <a:off x="5106360" y="8051468"/>
              <a:ext cx="259560" cy="153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556995</xdr:colOff>
      <xdr:row>36</xdr:row>
      <xdr:rowOff>16620</xdr:rowOff>
    </xdr:from>
    <xdr:to>
      <xdr:col>7</xdr:col>
      <xdr:colOff>92955</xdr:colOff>
      <xdr:row>38</xdr:row>
      <xdr:rowOff>201353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7">
          <xdr14:nvContentPartPr>
            <xdr14:cNvPr id="31" name="잉크 30"/>
            <xdr14:cNvContentPartPr/>
          </xdr14:nvContentPartPr>
          <xdr14:nvPr macro=""/>
          <xdr14:xfrm>
            <a:off x="5443320" y="7727108"/>
            <a:ext cx="221760" cy="618120"/>
          </xdr14:xfrm>
        </xdr:contentPart>
      </mc:Choice>
      <mc:Fallback>
        <xdr:pic>
          <xdr:nvPicPr>
            <xdr:cNvPr id="31" name="잉크 30"/>
            <xdr:cNvPicPr/>
          </xdr:nvPicPr>
          <xdr:blipFill>
            <a:blip xmlns:r="http://schemas.openxmlformats.org/officeDocument/2006/relationships" r:embed="rId58"/>
            <a:stretch>
              <a:fillRect/>
            </a:stretch>
          </xdr:blipFill>
          <xdr:spPr>
            <a:xfrm>
              <a:off x="5433600" y="7703348"/>
              <a:ext cx="263520" cy="651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345360</xdr:colOff>
      <xdr:row>36</xdr:row>
      <xdr:rowOff>109500</xdr:rowOff>
    </xdr:from>
    <xdr:to>
      <xdr:col>0</xdr:col>
      <xdr:colOff>509880</xdr:colOff>
      <xdr:row>38</xdr:row>
      <xdr:rowOff>82913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9">
          <xdr14:nvContentPartPr>
            <xdr14:cNvPr id="32" name="잉크 31"/>
            <xdr14:cNvContentPartPr/>
          </xdr14:nvContentPartPr>
          <xdr14:nvPr macro=""/>
          <xdr14:xfrm>
            <a:off x="345360" y="7819988"/>
            <a:ext cx="164520" cy="406800"/>
          </xdr14:xfrm>
        </xdr:contentPart>
      </mc:Choice>
      <mc:Fallback>
        <xdr:pic>
          <xdr:nvPicPr>
            <xdr:cNvPr id="32" name="잉크 31"/>
            <xdr:cNvPicPr/>
          </xdr:nvPicPr>
          <xdr:blipFill>
            <a:blip xmlns:r="http://schemas.openxmlformats.org/officeDocument/2006/relationships" r:embed="rId60"/>
            <a:stretch>
              <a:fillRect/>
            </a:stretch>
          </xdr:blipFill>
          <xdr:spPr>
            <a:xfrm>
              <a:off x="334200" y="7797668"/>
              <a:ext cx="196920" cy="4402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293880</xdr:colOff>
      <xdr:row>38</xdr:row>
      <xdr:rowOff>176873</xdr:rowOff>
    </xdr:from>
    <xdr:to>
      <xdr:col>0</xdr:col>
      <xdr:colOff>651000</xdr:colOff>
      <xdr:row>39</xdr:row>
      <xdr:rowOff>169118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61">
          <xdr14:nvContentPartPr>
            <xdr14:cNvPr id="33" name="잉크 32"/>
            <xdr14:cNvContentPartPr/>
          </xdr14:nvContentPartPr>
          <xdr14:nvPr macro=""/>
          <xdr14:xfrm>
            <a:off x="293880" y="8320748"/>
            <a:ext cx="357120" cy="211320"/>
          </xdr14:xfrm>
        </xdr:contentPart>
      </mc:Choice>
      <mc:Fallback>
        <xdr:pic>
          <xdr:nvPicPr>
            <xdr:cNvPr id="33" name="잉크 32"/>
            <xdr:cNvPicPr/>
          </xdr:nvPicPr>
          <xdr:blipFill>
            <a:blip xmlns:r="http://schemas.openxmlformats.org/officeDocument/2006/relationships" r:embed="rId62"/>
            <a:stretch>
              <a:fillRect/>
            </a:stretch>
          </xdr:blipFill>
          <xdr:spPr>
            <a:xfrm>
              <a:off x="271920" y="8296988"/>
              <a:ext cx="405360" cy="2620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418800</xdr:colOff>
      <xdr:row>39</xdr:row>
      <xdr:rowOff>210023</xdr:rowOff>
    </xdr:from>
    <xdr:to>
      <xdr:col>0</xdr:col>
      <xdr:colOff>459840</xdr:colOff>
      <xdr:row>41</xdr:row>
      <xdr:rowOff>29078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63">
          <xdr14:nvContentPartPr>
            <xdr14:cNvPr id="34" name="잉크 33"/>
            <xdr14:cNvContentPartPr/>
          </xdr14:nvContentPartPr>
          <xdr14:nvPr macro=""/>
          <xdr14:xfrm>
            <a:off x="418800" y="8572973"/>
            <a:ext cx="41040" cy="247680"/>
          </xdr14:xfrm>
        </xdr:contentPart>
      </mc:Choice>
      <mc:Fallback>
        <xdr:pic>
          <xdr:nvPicPr>
            <xdr:cNvPr id="34" name="잉크 33"/>
            <xdr:cNvPicPr/>
          </xdr:nvPicPr>
          <xdr:blipFill>
            <a:blip xmlns:r="http://schemas.openxmlformats.org/officeDocument/2006/relationships" r:embed="rId64"/>
            <a:stretch>
              <a:fillRect/>
            </a:stretch>
          </xdr:blipFill>
          <xdr:spPr>
            <a:xfrm>
              <a:off x="395040" y="8549213"/>
              <a:ext cx="88920" cy="293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283080</xdr:colOff>
      <xdr:row>40</xdr:row>
      <xdr:rowOff>7950</xdr:rowOff>
    </xdr:from>
    <xdr:to>
      <xdr:col>0</xdr:col>
      <xdr:colOff>421680</xdr:colOff>
      <xdr:row>41</xdr:row>
      <xdr:rowOff>1358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65">
          <xdr14:nvContentPartPr>
            <xdr14:cNvPr id="35" name="잉크 34"/>
            <xdr14:cNvContentPartPr/>
          </xdr14:nvContentPartPr>
          <xdr14:nvPr macro=""/>
          <xdr14:xfrm>
            <a:off x="283080" y="8585213"/>
            <a:ext cx="138600" cy="207720"/>
          </xdr14:xfrm>
        </xdr:contentPart>
      </mc:Choice>
      <mc:Fallback>
        <xdr:pic>
          <xdr:nvPicPr>
            <xdr:cNvPr id="35" name="잉크 34"/>
            <xdr:cNvPicPr/>
          </xdr:nvPicPr>
          <xdr:blipFill>
            <a:blip xmlns:r="http://schemas.openxmlformats.org/officeDocument/2006/relationships" r:embed="rId66"/>
            <a:stretch>
              <a:fillRect/>
            </a:stretch>
          </xdr:blipFill>
          <xdr:spPr>
            <a:xfrm>
              <a:off x="262560" y="8562893"/>
              <a:ext cx="177120" cy="252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428160</xdr:colOff>
      <xdr:row>40</xdr:row>
      <xdr:rowOff>1830</xdr:rowOff>
    </xdr:from>
    <xdr:to>
      <xdr:col>0</xdr:col>
      <xdr:colOff>552000</xdr:colOff>
      <xdr:row>40</xdr:row>
      <xdr:rowOff>132510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67">
          <xdr14:nvContentPartPr>
            <xdr14:cNvPr id="36" name="잉크 35"/>
            <xdr14:cNvContentPartPr/>
          </xdr14:nvContentPartPr>
          <xdr14:nvPr macro=""/>
          <xdr14:xfrm>
            <a:off x="428160" y="8579093"/>
            <a:ext cx="123840" cy="130680"/>
          </xdr14:xfrm>
        </xdr:contentPart>
      </mc:Choice>
      <mc:Fallback>
        <xdr:pic>
          <xdr:nvPicPr>
            <xdr:cNvPr id="36" name="잉크 35"/>
            <xdr:cNvPicPr/>
          </xdr:nvPicPr>
          <xdr:blipFill>
            <a:blip xmlns:r="http://schemas.openxmlformats.org/officeDocument/2006/relationships" r:embed="rId68"/>
            <a:stretch>
              <a:fillRect/>
            </a:stretch>
          </xdr:blipFill>
          <xdr:spPr>
            <a:xfrm>
              <a:off x="410880" y="8557853"/>
              <a:ext cx="160200" cy="171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247800</xdr:colOff>
      <xdr:row>41</xdr:row>
      <xdr:rowOff>155438</xdr:rowOff>
    </xdr:from>
    <xdr:to>
      <xdr:col>0</xdr:col>
      <xdr:colOff>307560</xdr:colOff>
      <xdr:row>41</xdr:row>
      <xdr:rowOff>178838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69">
          <xdr14:nvContentPartPr>
            <xdr14:cNvPr id="37" name="잉크 36"/>
            <xdr14:cNvContentPartPr/>
          </xdr14:nvContentPartPr>
          <xdr14:nvPr macro=""/>
          <xdr14:xfrm>
            <a:off x="247800" y="8947013"/>
            <a:ext cx="59760" cy="23400"/>
          </xdr14:xfrm>
        </xdr:contentPart>
      </mc:Choice>
      <mc:Fallback>
        <xdr:pic>
          <xdr:nvPicPr>
            <xdr:cNvPr id="37" name="잉크 36"/>
            <xdr:cNvPicPr/>
          </xdr:nvPicPr>
          <xdr:blipFill>
            <a:blip xmlns:r="http://schemas.openxmlformats.org/officeDocument/2006/relationships" r:embed="rId70"/>
            <a:stretch>
              <a:fillRect/>
            </a:stretch>
          </xdr:blipFill>
          <xdr:spPr>
            <a:xfrm>
              <a:off x="220080" y="8919293"/>
              <a:ext cx="106200" cy="727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205680</xdr:colOff>
      <xdr:row>41</xdr:row>
      <xdr:rowOff>178478</xdr:rowOff>
    </xdr:from>
    <xdr:to>
      <xdr:col>0</xdr:col>
      <xdr:colOff>470640</xdr:colOff>
      <xdr:row>42</xdr:row>
      <xdr:rowOff>180525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71">
          <xdr14:nvContentPartPr>
            <xdr14:cNvPr id="38" name="잉크 37"/>
            <xdr14:cNvContentPartPr/>
          </xdr14:nvContentPartPr>
          <xdr14:nvPr macro=""/>
          <xdr14:xfrm>
            <a:off x="205680" y="8970053"/>
            <a:ext cx="264960" cy="216360"/>
          </xdr14:xfrm>
        </xdr:contentPart>
      </mc:Choice>
      <mc:Fallback>
        <xdr:pic>
          <xdr:nvPicPr>
            <xdr:cNvPr id="38" name="잉크 37"/>
            <xdr:cNvPicPr/>
          </xdr:nvPicPr>
          <xdr:blipFill>
            <a:blip xmlns:r="http://schemas.openxmlformats.org/officeDocument/2006/relationships" r:embed="rId72"/>
            <a:stretch>
              <a:fillRect/>
            </a:stretch>
          </xdr:blipFill>
          <xdr:spPr>
            <a:xfrm>
              <a:off x="190560" y="8948813"/>
              <a:ext cx="308520" cy="2642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491880</xdr:colOff>
      <xdr:row>41</xdr:row>
      <xdr:rowOff>110798</xdr:rowOff>
    </xdr:from>
    <xdr:to>
      <xdr:col>0</xdr:col>
      <xdr:colOff>676920</xdr:colOff>
      <xdr:row>42</xdr:row>
      <xdr:rowOff>208245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73">
          <xdr14:nvContentPartPr>
            <xdr14:cNvPr id="39" name="잉크 38"/>
            <xdr14:cNvContentPartPr/>
          </xdr14:nvContentPartPr>
          <xdr14:nvPr macro=""/>
          <xdr14:xfrm>
            <a:off x="491880" y="8902373"/>
            <a:ext cx="185040" cy="311760"/>
          </xdr14:xfrm>
        </xdr:contentPart>
      </mc:Choice>
      <mc:Fallback>
        <xdr:pic>
          <xdr:nvPicPr>
            <xdr:cNvPr id="39" name="잉크 38"/>
            <xdr:cNvPicPr/>
          </xdr:nvPicPr>
          <xdr:blipFill>
            <a:blip xmlns:r="http://schemas.openxmlformats.org/officeDocument/2006/relationships" r:embed="rId74"/>
            <a:stretch>
              <a:fillRect/>
            </a:stretch>
          </xdr:blipFill>
          <xdr:spPr>
            <a:xfrm>
              <a:off x="473880" y="8879693"/>
              <a:ext cx="232200" cy="3628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722640</xdr:colOff>
      <xdr:row>41</xdr:row>
      <xdr:rowOff>45638</xdr:rowOff>
    </xdr:from>
    <xdr:to>
      <xdr:col>1</xdr:col>
      <xdr:colOff>155205</xdr:colOff>
      <xdr:row>42</xdr:row>
      <xdr:rowOff>153885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75">
          <xdr14:nvContentPartPr>
            <xdr14:cNvPr id="40" name="잉크 39"/>
            <xdr14:cNvContentPartPr/>
          </xdr14:nvContentPartPr>
          <xdr14:nvPr macro=""/>
          <xdr14:xfrm>
            <a:off x="722640" y="8837213"/>
            <a:ext cx="185040" cy="322560"/>
          </xdr14:xfrm>
        </xdr:contentPart>
      </mc:Choice>
      <mc:Fallback>
        <xdr:pic>
          <xdr:nvPicPr>
            <xdr:cNvPr id="40" name="잉크 39"/>
            <xdr:cNvPicPr/>
          </xdr:nvPicPr>
          <xdr:blipFill>
            <a:blip xmlns:r="http://schemas.openxmlformats.org/officeDocument/2006/relationships" r:embed="rId76"/>
            <a:stretch>
              <a:fillRect/>
            </a:stretch>
          </xdr:blipFill>
          <xdr:spPr>
            <a:xfrm>
              <a:off x="698880" y="8819933"/>
              <a:ext cx="240840" cy="3693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691320</xdr:colOff>
      <xdr:row>41</xdr:row>
      <xdr:rowOff>15758</xdr:rowOff>
    </xdr:from>
    <xdr:to>
      <xdr:col>1</xdr:col>
      <xdr:colOff>331605</xdr:colOff>
      <xdr:row>42</xdr:row>
      <xdr:rowOff>95925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77">
          <xdr14:nvContentPartPr>
            <xdr14:cNvPr id="41" name="잉크 40"/>
            <xdr14:cNvContentPartPr/>
          </xdr14:nvContentPartPr>
          <xdr14:nvPr macro=""/>
          <xdr14:xfrm>
            <a:off x="691320" y="8807333"/>
            <a:ext cx="392760" cy="294480"/>
          </xdr14:xfrm>
        </xdr:contentPart>
      </mc:Choice>
      <mc:Fallback>
        <xdr:pic>
          <xdr:nvPicPr>
            <xdr:cNvPr id="41" name="잉크 40"/>
            <xdr:cNvPicPr/>
          </xdr:nvPicPr>
          <xdr:blipFill>
            <a:blip xmlns:r="http://schemas.openxmlformats.org/officeDocument/2006/relationships" r:embed="rId78"/>
            <a:stretch>
              <a:fillRect/>
            </a:stretch>
          </xdr:blipFill>
          <xdr:spPr>
            <a:xfrm>
              <a:off x="669360" y="8777093"/>
              <a:ext cx="444960" cy="347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154845</xdr:colOff>
      <xdr:row>42</xdr:row>
      <xdr:rowOff>50925</xdr:rowOff>
    </xdr:from>
    <xdr:to>
      <xdr:col>1</xdr:col>
      <xdr:colOff>356085</xdr:colOff>
      <xdr:row>42</xdr:row>
      <xdr:rowOff>158925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79">
          <xdr14:nvContentPartPr>
            <xdr14:cNvPr id="42" name="잉크 41"/>
            <xdr14:cNvContentPartPr/>
          </xdr14:nvContentPartPr>
          <xdr14:nvPr macro=""/>
          <xdr14:xfrm>
            <a:off x="907320" y="9056813"/>
            <a:ext cx="201240" cy="108000"/>
          </xdr14:xfrm>
        </xdr:contentPart>
      </mc:Choice>
      <mc:Fallback>
        <xdr:pic>
          <xdr:nvPicPr>
            <xdr:cNvPr id="42" name="잉크 41"/>
            <xdr:cNvPicPr/>
          </xdr:nvPicPr>
          <xdr:blipFill>
            <a:blip xmlns:r="http://schemas.openxmlformats.org/officeDocument/2006/relationships" r:embed="rId80"/>
            <a:stretch>
              <a:fillRect/>
            </a:stretch>
          </xdr:blipFill>
          <xdr:spPr>
            <a:xfrm>
              <a:off x="884280" y="9038453"/>
              <a:ext cx="240480" cy="1526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394965</xdr:colOff>
      <xdr:row>41</xdr:row>
      <xdr:rowOff>3518</xdr:rowOff>
    </xdr:from>
    <xdr:to>
      <xdr:col>1</xdr:col>
      <xdr:colOff>452565</xdr:colOff>
      <xdr:row>41</xdr:row>
      <xdr:rowOff>34118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81">
          <xdr14:nvContentPartPr>
            <xdr14:cNvPr id="43" name="잉크 42"/>
            <xdr14:cNvContentPartPr/>
          </xdr14:nvContentPartPr>
          <xdr14:nvPr macro=""/>
          <xdr14:xfrm>
            <a:off x="1147440" y="8795093"/>
            <a:ext cx="57600" cy="30600"/>
          </xdr14:xfrm>
        </xdr:contentPart>
      </mc:Choice>
      <mc:Fallback>
        <xdr:pic>
          <xdr:nvPicPr>
            <xdr:cNvPr id="43" name="잉크 42"/>
            <xdr:cNvPicPr/>
          </xdr:nvPicPr>
          <xdr:blipFill>
            <a:blip xmlns:r="http://schemas.openxmlformats.org/officeDocument/2006/relationships" r:embed="rId82"/>
            <a:stretch>
              <a:fillRect/>
            </a:stretch>
          </xdr:blipFill>
          <xdr:spPr>
            <a:xfrm>
              <a:off x="1119360" y="8766653"/>
              <a:ext cx="107280" cy="806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362565</xdr:colOff>
      <xdr:row>41</xdr:row>
      <xdr:rowOff>107198</xdr:rowOff>
    </xdr:from>
    <xdr:to>
      <xdr:col>1</xdr:col>
      <xdr:colOff>685845</xdr:colOff>
      <xdr:row>43</xdr:row>
      <xdr:rowOff>53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83">
          <xdr14:nvContentPartPr>
            <xdr14:cNvPr id="44" name="잉크 43"/>
            <xdr14:cNvContentPartPr/>
          </xdr14:nvContentPartPr>
          <xdr14:nvPr macro=""/>
          <xdr14:xfrm>
            <a:off x="1115040" y="8898773"/>
            <a:ext cx="323280" cy="321480"/>
          </xdr14:xfrm>
        </xdr:contentPart>
      </mc:Choice>
      <mc:Fallback>
        <xdr:pic>
          <xdr:nvPicPr>
            <xdr:cNvPr id="44" name="잉크 43"/>
            <xdr:cNvPicPr/>
          </xdr:nvPicPr>
          <xdr:blipFill>
            <a:blip xmlns:r="http://schemas.openxmlformats.org/officeDocument/2006/relationships" r:embed="rId84"/>
            <a:stretch>
              <a:fillRect/>
            </a:stretch>
          </xdr:blipFill>
          <xdr:spPr>
            <a:xfrm>
              <a:off x="1095240" y="8873573"/>
              <a:ext cx="357480" cy="3747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2</xdr:col>
      <xdr:colOff>144585</xdr:colOff>
      <xdr:row>42</xdr:row>
      <xdr:rowOff>108885</xdr:rowOff>
    </xdr:from>
    <xdr:to>
      <xdr:col>2</xdr:col>
      <xdr:colOff>154665</xdr:colOff>
      <xdr:row>42</xdr:row>
      <xdr:rowOff>127245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85">
          <xdr14:nvContentPartPr>
            <xdr14:cNvPr id="45" name="잉크 44"/>
            <xdr14:cNvContentPartPr/>
          </xdr14:nvContentPartPr>
          <xdr14:nvPr macro=""/>
          <xdr14:xfrm>
            <a:off x="1697160" y="9114773"/>
            <a:ext cx="10080" cy="18360"/>
          </xdr14:xfrm>
        </xdr:contentPart>
      </mc:Choice>
      <mc:Fallback>
        <xdr:pic>
          <xdr:nvPicPr>
            <xdr:cNvPr id="45" name="잉크 44"/>
            <xdr:cNvPicPr/>
          </xdr:nvPicPr>
          <xdr:blipFill>
            <a:blip xmlns:r="http://schemas.openxmlformats.org/officeDocument/2006/relationships" r:embed="rId86"/>
            <a:stretch>
              <a:fillRect/>
            </a:stretch>
          </xdr:blipFill>
          <xdr:spPr>
            <a:xfrm>
              <a:off x="1662960" y="9088133"/>
              <a:ext cx="73440" cy="7848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4</xdr:col>
          <xdr:colOff>0</xdr:colOff>
          <xdr:row>19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9436" rIns="45720" bIns="59436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평균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0</xdr:colOff>
      <xdr:row>16</xdr:row>
      <xdr:rowOff>0</xdr:rowOff>
    </xdr:from>
    <xdr:to>
      <xdr:col>7</xdr:col>
      <xdr:colOff>0</xdr:colOff>
      <xdr:row>19</xdr:row>
      <xdr:rowOff>0</xdr:rowOff>
    </xdr:to>
    <xdr:sp macro="[0]!서식" textlink="">
      <xdr:nvSpPr>
        <xdr:cNvPr id="2" name="빗면 1"/>
        <xdr:cNvSpPr/>
      </xdr:nvSpPr>
      <xdr:spPr>
        <a:xfrm>
          <a:off x="3781425" y="3429000"/>
          <a:ext cx="1371600" cy="642938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185056</xdr:rowOff>
    </xdr:from>
    <xdr:to>
      <xdr:col>6</xdr:col>
      <xdr:colOff>0</xdr:colOff>
      <xdr:row>27</xdr:row>
      <xdr:rowOff>185056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39.407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0 500 996 0,'4'-17'368'0,"15"7"-284"0,7-7-24 0,-7 4-16 16,11-1-36-16,16-6-20 15,14-7 4-15,12 4 20 16,11-11-4-16,18-3 4 0,20-6-4 0,15-1 92 16,-16 1-56-1,-18 6 24 1,0 7-36-16,0 0-20 16,-12 9-8-16,-22 1-60 0,-15 10 32 15,-19 0-472-15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39.692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0 1068 0,'15'0'396'0,"15"7"-308"0,4 3-24 0,-3 7-24 15,6-4-36-15,12 11-12 16,12 13 4-16,-9-4 4 16,1 1 0-16,-11 6 0 0,-8-3 0 15,-12 6 120-15,-7 1-64 16,-7-7 32-16,-12 0-52 0,-7-1-4 16,-8-5-20-16,-4-5-132 15,-7-2 68-15,4-7-500 16,3-11 304-16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0.050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102 30 1068 0,'-53'0'396'0,"38"3"-308"0,-4 7-24 0,12-3 20 15,-1 0-60-15,8-4-44 16,8 0 8-16,11-3 20 16,18-6-4-16,24-8 0 0,10 1 0 15,5 0 20-15,3 3-12 16,4 3 68-16,0 14-48 15,-4 6 32-15,-11 10-36 16,-19 8 52-16,-19 9-44 16,-22 7 28-16,-27 6-36 15,-15 4-28-15,-11 17 0 0,-4-4-88 0,-8 4 48 16,4-10-128-16,8-14 96 16,7-16-204-16,12-11 156 15,15-23-552 1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0.266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22 0 1392 0,'4'6'516'0,"-4"11"-400"0,0 30-36 0,0-3-16 0,-4 9-52 16,1 18 24-16,-5-4-24 15,4 10-12-15,1 10-4 16,-1 0 12-16,4 0-4 0,4-13-4 16,-1-14 4-16,5-3 20 31,-4-10-12-31,3-10-92 0,-3-14 44 0,0 1-352 16,-1-38 216-16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0.578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41 0 1196 0,'-30'0'440'0,"26"0"-340"0,-3 6-32 15,7-6 36-15,3 7-72 0,9 0-4 0,10-1-16 16,16-6 8-16,19 0-12 15,14 0 4-15,5-6-4 0,-1-1-24 16,-7 4 8-16,-12 3 64 16,-7 6-28-16,-15 4 40 15,-11 14-36-15,-15 6 68 16,-12 14-52-16,-11-1-8 16,-19 14-24-16,-12-7-12 15,-14 7 0-15,0-6-60 16,3-1 32-16,12-10-228 15,7-10 140-15,12-10-376 16,15-6 276-16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0.738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10 1380 0,'7'-10'512'0,"5"10"-396"0,7 0-36 15,-4 0-24-15,7 7-48 16,8 3 16-16,4-3-16 0,0 6-336 16,-7 4 176-16,-12-4-800 15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1.055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0 358 1360 0,'26'-20'504'0,"16"4"-392"0,44-21-32 16,-25 13 72-16,10-3-100 16,8-6-20-16,4-1-20 15,12 1-4-15,-5-1-4 16,-11 8-4-16,-11-8 4 0,-19 14 40 15,-7 7-24-15,-16 6 80 0,-3 7-56 16,-12 10-4-16,-4 7-24 16,-3-1-20-16,-4 18 0 15,0 3 4-15,0 6 0 16,0 4-12-16,0 0 8 16,0-7-208-16,0 1 116 15,-4-11-420-15,-3-13 288 16,-12-11-628-1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1.242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13 1588 0,'0'41'588'0,"8"-15"-456"0,11 4-36 16,-4-13-44-16,8 3-48 15,10-3 16-15,16-3-12 16,16-14-20-16,6-4 4 16,1-6-84-16,-1-7 52 0,-3-6-144 15,-4-11 104-15,-3-6-448 16,-8-10 296-16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1.505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554 14 1652 0,'-3'-10'612'0,"3"6"-476"0,0 8-40 0,-8 6-48 16,-11 6-48-16,-15 14-20 15,-15 21 12-15,-7 9 20 16,-1 7-4-16,1-3 4 0,3 3-4 0,8-10-16 0,-1-7 4 15,9 0-4-15,6 1 0 16,9-11-232-16,3-7 132 16,4-9-544-16,11-18 360 15,4-12-424 1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1.857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23 0 1288 0,'26'14'476'16,"-18"-1"-368"-16,7 21-32 15,-11-14 48-15,-4 10-84 0,-8 10 0 16,-3-6-24-16,-4 6-64 16,0-7 24-16,3-6-16 0,1-3 24 15,7-11 28-15,8-6-8 16,11-11 72-16,11-9-44 15,12-7 16-15,4-7-32 16,-1-3 36-16,-3 3-28 16,-4 7 64-16,-8 7-48 0,-7 6 20 15,-4 7-40-15,-4 7 16 16,-3 6-20-16,-1 0-8 16,-3 11-4-16,0-7-4 15,-4 3 0-15,4 0 0 16,-4-3 0-16,4-1-12 15,-1-2 8-15,5-8-252 16,-1 1 140-16,1-14-412 16,7-13 296-16,4-17-580 15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2.053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110 14 1588 0,'0'-14'588'0,"4"28"-456"0,-12-14-36 0,4 17-52 16,-3-1-44-16,-5 8-20 0,1 16 12 16,-4 7-4-16,7 10 4 15,1 0 8-15,3 0 0 0,0 0 8 16,4-7-4-16,0-6-160 16,0 3 84-16,-3-11-480 15,-9-2 304-15,-7 3-544 16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2.349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0 107 1588 0,'41'-33'588'0,"-11"16"-456"0,16-10-36 16,-16 20-52-16,15-9-44 15,12 9 0-15,3 7 0 16,-3 7-20-16,-8 9 12 0,-15 11-24 0,-12 10 20 16,-14 7 120-16,-8-1-60 15,-4-3 176-15,4 1-124 16,4-8 68-16,11-3-100 16,11-10 0-16,8 4-44 15,11-7 12-15,8-17-20 16,15 0-8-16,15-7-4 15,7-3-40 1,-7-7 20-16,-11 0-232 0,-12 1 136 0,-14 2-392 16,-16 4 284-16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4.283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113 594 1216 0,'-12'0'448'0,"12"3"-348"0,-3-3-28 0,3 7-36 16,0-1-36-16,-8 1 8 15,4-4-4-15,4 7 68 16,0-6-40 0,0 9 48-16,0 11-44 0,-11 23 32 15,7 26-36-15,-7 18 16 16,0 13-28-16,-4 16-16 15,7 14-8-15,4-3-4 16,4-7 0-16,0 0 24 16,0 0-8-16,0-13-12 15,-7-14 0-15,3-17 40 16,4-13-24-16,-4-13 0 16,-3-10-8-16,7-18-24 0,0 1 12 0,7-13-24 15,-3-4 20-15,7-4 4 16,12-6 8-16,3-3 0 15,8-4 0-15,15 1-12 16,12 2 8-16,3-3 12 16,11 1-4-16,8-1-12 15,19 0 4-15,15 7 4 16,7 0 0-16,-3 7 0 16,26 0 0-16,-4-4 8 15,8 4-4-15,7-7 40 16,19 0-20-16,-11 0 12 15,8 0-20-15,14-4-16 16,-7 4-4-16,0 0 28 16,8 0-12-16,-8 0-4 15,0-3-4-15,7 0 4 0,-14-1-4 16,-1 4 24-16,-3 0-16 16,-1 0 40-16,-14 4-28 15,-4-1 12-15,3 4-20 16,9 3 8-16,-9-3-12 15,-18 6-8-15,18-10 0 16,-7 4 20-16,-3 3-12 16,-8-7 40-16,11 4-28 15,0-3-4-15,-12 6-12 16,-6-4 4-16,6 4-8 16,5 0 16-16,-1 0-12 0,-11 0-4 15,1-3 0-15,3-3-4 16,-4-4 0-16,-8 0 0 15,-10-4 0-15,-1-3 32 16,0 4-16-16,1-4 20 16,-12 4-20-16,-8 0 0 15,-11-1-8-15,-3-6-8 16,-12 7 4-16,-7-7 28 16,-8 7-16-16,-12-7-4 15,-7 3-8-15,-7-3 12 16,-4 3-8-16,-12 0 32 15,-3-6-24-15,-4-7 4 16,-4-7-12-16,-7-10-24 16,0-20 8-16,-4-20 32 15,3-13-16-15,-3-18-8 16,0-19-4-16,0-17 4 0,0-4 0 16,0 4-12-16,-4-10 8 15,0 17-4-15,-7 13 0 16,0 17 44-16,-5 9-24 15,1 18 8-15,-4 3-12 16,-3 10-16-16,-1 3 4 16,0 10-24-16,4 4 16 15,0 7-32-15,0 9 28 16,4 7-12-16,-8 7 16 16,5 7-8-16,-5-1 8 15,0 4-28-15,-15 0 24 16,-3 0 16-16,-23 0 0 15,-16 0-32-15,-3 3 16 0,-7-3-40 16,-27 0 36-16,-23 0-100 16,-3 4 68-16,-27-8 8 15,-15 7 24-15,-11 1 0 16,-23 2 8-16,1-6-20 16,-31 10 20-16,7 0-20 15,-22 10 16-15,8 0-16 16,-16 4 16-16,12 3-16 15,-15 13 16-15,18 3 36 16,-10 11-12-16,21 6-36 16,-10 7 16-16,15 0 12 15,7-10 0-15,4 0 28 16,22-7-16-16,16-3 76 0,3 0-52 16,31-4 32-16,14 1-40 15,20-4 28-15,7-3-32 16,19-4 4-16,22-3-16 15,12-6 36-15,19-4-24 16,11-3-12-16,19-4-8 16,3 0-76-16,16 4 40 15,11-4-260-15,15 4 160 16,19-4-520-16,4-3 360 16,3-3-480-1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4.993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0 1840 0,'0'13'680'0,"4"4"-528"0,-4 13-44 0,7-6-156 16,5-1 4-16,3 7-208 16,7-9 136-1,1-1-280-15,0-4 224 16,-5 1-536-16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5.360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4 232 1432 0,'-4'3'532'0,"8"-3"-412"0,22 0-36 0,-7-3-44 0,18-11-40 16,20-6-12-16,11-7 8 15,7 1 4-15,-3-8 0 16,3 7-28-16,-7 0 16 0,0 7 32 15,-8 4-12-15,-11 5 52 16,-11 5-32-16,-15 2 136 16,-16 14-92-16,-14 11 12 15,-16 19-48-15,-15 10 28 32,5 7-36-32,-32 30 84 0,-2-3-64 15,-13 6 20-15,-3-2-36 16,8-5-12-16,11 1-12 15,7-17-60-15,16-10 28 0,7-20-200 0,15-10 124 16,8-17-380-16,15-27 268 16,7-16-852-1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5.537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91 1580 0,'18'0'584'0,"-18"3"-452"0,0 0-40 15,8 4 56-15,-1 3-100 16,9 0 16-16,2-3-40 16,5 0 4-16,0-1-16 15,7-6-120-15,4-3 56 0,3-4-296 16,1-10 192-16,4-6-784 16,-8-17 524-1,-8-14-20-15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5.739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15 0 1744 0,'-11'14'648'0,"7"9"-504"0,8 17-40 0,-4-9-12 15,4 5-72-15,3 38-20 0,1 10 0 0,-1 0-20 16,-3 0 12-16,0-1 4 15,3-2 4-15,-3-1-56 0,0-3 32 16,-4-13-184-16,0-10 116 16,0-18-372-16,0-15 256 15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5.866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36 1588 0,'4'-10'588'16,"3"10"-456"-16,9-6-36 0,-1 6-64 0,7-7-36 16,5 7-236-16,7-7 132 15,-8 1-608-15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6.090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7 0 1548 0,'-7'50'572'0,"7"-33"-444"0,18 13-36 0,-6-6-24 16,7 3-56-16,7 3-12 31,4-3-4-31,4-4-136 0,4-3 72 16,-1 0-20-16,-6-6 48 0,-5-8 8 15,-3 4 20-15,-8-6-176 16,-8-4 100-16,-7-7-464 16,-7-6 308-16</inkml:trace>
</inkml:ink>
</file>

<file path=xl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6.363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22 11 1560 0,'-22'3'576'0,"33"-3"-448"0,-7 0-36 0,7 0-16 0,8-3-60 15,11-1-4-15,15 1-8 16,16-1-16-16,14 4 8 16,-3 4 12-16,-1 3-4 0,-10-1 8 15,-8 1-8-15,-16 3-12 16,-10 0 4-16,-12 3 28 16,-15 11-12-16,-19-1 4 15,-15 14-8-15,-11-7-32 16,-8 7 12-16,0-7-92 15,4-3 56-15,8-7-224 16,14-6 152-16,8-14-236 16,16-14 200-16,14-23-644 15</inkml:trace>
</inkml:ink>
</file>

<file path=xl/ink/ink21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6.709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68 0 1828 0,'-23'17'676'0,"23"-11"-524"0,0-6-44 0,8 7-68 0,11-4-44 16,11 4-84-16,11-7 48 15,8 3-40-15,-3-6 48 16,3 0 0-16,-4-1 20 0,-4-6 52 15,-7 10-20-15,-7 10 88 16,-12 0-60-16,-12 14 48 16,-14 13-56-16,-11 16-4 15,-9 14-20-15,-10 11-4 16,-4-1-4-16,-8 0-8 16,0-14 4-16,0 4 20 15,8-10-12-15,7 0-56 16,8-13 20-16,11-14-272 15,8-10 164-15,11-20-348 16,11-13 268-16</inkml:trace>
</inkml:ink>
</file>

<file path=xl/ink/ink22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7.155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87 0 1392 0,'3'6'516'0,"9"14"-400"0,14 4-36 16,-3-11 100-16,11 4-116 16,11 3-28-16,8-6-20 15,-4 2-168-15,-4 1 84 16,-11-10-244-16,-8 0 172 0,-11-1-224 16,-7-2 208-16,-12 2 52 15,-7 1 64-15,-4-4 200 0,-4 7-88 16,0 4 124-16,0 3-112 15,4-1 52-15,0 4-76 16,7 1 0-16,1 2-36 16,3 0-12-16,0-2-8 15,-3-1-260-15,-5 0 140 16,-6 0-472 0,-5 3 328-16,-7 1-128 15,-4 3 1048 16,-38 20-356-31,19-11 220 16,12-9-300-16,18-7 32 16,16-10-152-16,18-3 32 15,16-14-80-15,14-6-24 0,19-10-20 0,16-11-144 16,3-6 76-16,4 0-508 16,-4-4 312-16,-4-16-640 15</inkml:trace>
</inkml:ink>
</file>

<file path=xl/ink/ink23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7.498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11 382 1704 0,'-11'20'632'0,"15"14"-492"0,3 36-40 15,5-16-52-15,7 16-48 0,-1 7-80 16,5 14 44-16,-4-7-32 15,7-1 44-15,1-2 44 0,-1-14-8 16,-3-10 112 0,-1-17-68-16,1-10 80 0,-4-13-76 15,3-17 64-15,-3-23-68 16,-4-21 24-16,0-16-48 16,-3-21-28-16,3-29-4 15,-4-14 16-15,4-10-8 16,-3 10-4-16,-1 6 0 15,0 11-4-15,1 13 0 0,-1 17-152 16,0 13 84 0,-3 21-412-16,-1 6 268 0,-3 20-712 15,-12 24 520 1,-10 13-148-16</inkml:trace>
</inkml:ink>
</file>

<file path=xl/ink/ink24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7.784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0 694 1424 0,'4'10'528'0,"11"-14"-412"0,30-19-32 15,-4 0 104-15,31-18-120 0,15-16-36 16,11-20-24-16,7 0 8 16,16 0-8-16,-8 7 68 0,-7 6-44 15,-16 10 156-15,-11 4-108 16,-14 13 80-16,-13 10-92 15,-10 11 0-15,-8 9-44 16,-4 14 12-16,-8 13-20 16,-3 13 0-16,-7 8-8 0,-5 12-8 15,1 8 4-15,-5 6-4 16,1 0 0-16,-4-4-220 16,0-9 120-16,-7-4-420 15,-5-10 292-15</inkml:trace>
</inkml:ink>
</file>

<file path=xl/ink/ink25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8.003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0 1892 0,'4'30'700'0,"3"-3"-544"0,20 13-44 16,-9-16-80-16,16-1-40 15,4 1-216-15,3-4 124 0,1-3-200 16,-8-4 172-16,-4-3-236 0,-11-7 208 16,-4-6-252-16,-7-7 232 15,-12-7-404 1</inkml:trace>
</inkml:ink>
</file>

<file path=xl/ink/ink26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8.208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64 27 1196 0,'-34'-10'440'0,"19"10"-340"0,4-3-32 0,7-1 220 15,4 1-172 1,0 0-20-16,12-1-60 0,10 4-36 16,12 0-4-16,11 4 20 0,4 2-8 15,-3 5-20-15,-9 2 4 16,-10 0 76-16,-8 4-40 0,-8 7 44 16,-15 2-40-16,-15 1 16 15,-11 0-28-15,-8 0-104 16,4-7 40-16,4-3-244 15,8-11 160-15,7-9-396 16,11-20 296-16</inkml:trace>
</inkml:ink>
</file>

<file path=xl/ink/ink27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8.553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226 0 1840 0,'-41'10'680'0,"22"14"-528"0,-15 29-44 0,15-16-120 16,-7 17-16-16,-4 6-92 16,3 4 64-16,8-4 0 15,12-6 36-15,3-4 12 0,12-10 8 0,7-10 112 16,7-13-60-16,5-14 40 15,7-9-52-15,0-11-4 16,-1-10-24-16,-2-6 0 16,-9-11-4-16,-7 0 4 15,-7-6-8-15,-8 0-108 32,-4 6 56-32,-7 7-252 0,-8 14 164 0,-7 10-632 15,-12 9 428-15,-7 4-344 16</inkml:trace>
</inkml:ink>
</file>

<file path=xl/ink/ink28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8.804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7 1704 0,'26'6'632'0,"12"-12"-492"0,34 2-40 0,-31 1-36 16,19 3-56-16,4 0-12 31,1 3 0-31,-5 4 4 0,-7 3 0 0,-12 3 16 0,-11 7-8 16,-11 4 76-16,-11-1-48 15,-12 11-4-15,-7-4-20 16,-5 4-28-16,1-8 8 16,0 1-260-16,0-10 148 0,4-10-376 15,7-21 280-15</inkml:trace>
</inkml:ink>
</file>

<file path=xl/ink/ink29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9.023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611 0 2036 0,'4'20'756'0,"-4"17"-588"0,-8 50-48 0,5-17-20 0,-9 28-80 15,-7 9 0-15,-11 34-12 16,-8 6-8-16,-7-6 4 16,-4 10-4-16,0-11 0 0,-4 4-396 0,-3-13 216 15,-20-10-888-15,-14-21 596 16,3-19-204 15</inkml:trace>
</inkml:ink>
</file>

<file path=xl/ink/ink30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49.766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456 0 1736 0,'-22'13'640'0,"10"24"-496"0,-3 34-40 0,0-21-92 0,-11 34-28 16,-23 43-232-16,-12 20 136 15,-7 38-496-15,-11 23 336 16,-30-1-520-16</inkml:trace>
</inkml:ink>
</file>

<file path=xl/ink/ink31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51.486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13 1308 0,'11'-10'484'0,"-7"10"-376"15,15-3-28-15,-12 3-44 0,12 0-36 16,7 3-12-16,1 4 8 15,3 0 4-15,4 3 0 16,-8 6-12-16,-3 1 8 0,-8 7 12 16,-15 2-4-16,0 18-28 15,-15 6 12-15,-8 4-76 16,-3-4 52-16,-8 0 4 16,4 7 20-16,-8-6 64 15,0-8-28-15,16-13 140 16,18-3-92-16,4-10 108 15,26-14-100-15,39-23 64 0,48-27-84 16,26-30-12-16,53-23-32 16,16-14-248-16,29-17 124 15</inkml:trace>
</inkml:ink>
</file>

<file path=xl/ink/ink32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59.008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4 1476 0,'0'-4'544'0,"11"11"-420"0,15-3-36 16,-14 2-48-16,3 8-40 15,7 2-36-15,-7 21 20 16,-3 10-144-16,-12 13 88 15,-8 11 16-15,4-1 32 0,-7-6 48 0,7-4-16 16,-7-3 52-16,11-3-32 16,0-14-4-16,11-6-16 15,-11-11-40-15,0-6 16 16,4-11-268-16,-4-12 156 16</inkml:trace>
</inkml:ink>
</file>

<file path=xl/ink/ink33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59.245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384 10 1360 0,'-23'-10'504'0,"23"13"-392"0,-7 1-32 16,7 2 12-16,-4 8-68 15,4 6-12-15,-11 10-4 16,7 10-8-16,-11 11 0 15,-8-1 0-15,-11 3 0 0,4 4 8 16,-7 0-4-16,-5-6 8 16,-3 2-8-16,7-13-28 15,8-9 12-15,4-15-364 16,11-16 204-16</inkml:trace>
</inkml:ink>
</file>

<file path=xl/ink/ink34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59.419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4 1268 0,'34'-4'468'0,"-4"11"-364"0,4 6-28 0,-8 4-16 16,1 13-48-16,3 10-32 16,4 7 12-16,-4 10-36 0,4-3 28 15,4 0-276-15,-12-11 160 0</inkml:trace>
</inkml:ink>
</file>

<file path=xl/ink/ink35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2:59.789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11 7 1808 0,'-11'-7'668'0,"22"17"-516"0,4-3-48 0,-4 0-140 0,16 3-4 16,7 0-292-16,-4 0 184 15,7 0-564 1</inkml:trace>
</inkml:ink>
</file>

<file path=xl/ink/ink36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3:00.211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0 389 1028 0,'11'-4'380'0,"4"-16"-296"16,27-3-20-16,-16-1-28 0,19-6-32 15,4-10-48-15,8-7 28 16,7 0-24-16,7 0 24 16,-14 10 0-16,-4 7 8 0,-16 10 88 15,-10 7-48-15,-16 6 140 16,-15 17-96-16,-18 17-8 16,-20 23-44-16,-7 21 36 15,8 6-32-15,-4 3 28 16,14-6-28-16,9-11-8 15,18-9-12-15,4-7 72 16,11-17-44-16,16-13 56 0,10-17-52 16,9-13 40-16,14-18-44 15,4-12 0-15,-7-11-24 16,-8-6 12-16,-8 3-16 16,-11 7 4-16,-22 6-4 15,-12 7-24-15,-11 10 8 16,-23 14-120-16,-11 6 72 15,0 7-288-15,12 0 196 16,6-3-536-16,16-14 384 16</inkml:trace>
</inkml:ink>
</file>

<file path=xl/ink/ink37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3:00.682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7 1380 0,'27'-7'512'0,"-16"14"-396"0,0 10-36 16,0 0-16-16,-3 13-52 0,0 7-4 15,3 10-4 1,-7 3-4-16,-4 3 0 16,0 1 0-16,0-4 0 0,0-13 0 15,0-7 0-15,3-13 32 16,5-14-16-16,7-23 76 16,8-10-56-16,7-13-12 15,8-1-16-15,-1 4 8 16,5 6-8-16,-5 8-4 0,1 9 0 31,-4 3-24-31,-8 11 12 0,1 3 12 0,-16 3 0 16,0 14-92-16,-18 7 52 15,-8 9-16-15,-19 17 32 16,-8 21 40-16,-7-1-12 16,8 0 88-16,-1 1-52 15,16-7 4-15,7-7-28 16,15-4 16-16,20-13-24 15,10-3 12-15,12-17-12 16,11-13 20-16,0-14-20 16,-8-6 4-16,1-7-8 0,-8-4 20 15,-16 4-16 1,-10-3 4-16,-8-1-8 0,-15 1-16 16,-12-4 4-16,-10 0-112 15,-1 7 64-15,0 0-208 16,4 0 144-16,8-4-624 15,15-9 412-15</inkml:trace>
</inkml:ink>
</file>

<file path=xl/ink/ink38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3:00.988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0 222 1588 0,'4'36'588'0,"3"8"-456"0,9 16-36 0,-5-9-44 0,0 19-48 15,8 10-12-15,4 1 4 16,3-11-24-16,0-9 16 16,8-15 32-16,-7-9-12 0,10-13 124 15,-6-11-76-15,6-16 112 16,1-21-96-16,-8-12 52 16,4-28-72-16,-8-23-12 15,1-7-24-15,-5-17-20 16,-6-3 0-16,-5 14-128 15,-11 9 72-15,0 24-268 0,-11 10 184 16,-5 24-656-16,-10 19 444 16,-12 21-384-1</inkml:trace>
</inkml:ink>
</file>

<file path=xl/ink/ink39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3:01.291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0 801 1340 0,'0'16'496'0,"8"-16"-384"16,22-10-36-16,-3-6 40 0,18-18-80 16,19-16 4-16,15-14-24 15,12-10 52-15,-1-6-40 16,0-4 76-16,12-10-56 0,-7 7 64 16,-5 10-64-16,-18 17 28 15,-8 16-44-15,-27 14-20 16,1 17-4-16,-19 23-28 31,4 10 12-31,-12 40 20 0,-7 17-4 16,3 0-4-16,-7 0 0 0,0-10-4 15,0 0 0-15,4 4-28 16,-4-11 16-16,0-13-224 16,-4-17 128-16,-7-16-640 15,-4-18 416-15,-15-9-428 16</inkml:trace>
</inkml:ink>
</file>

<file path=xl/ink/ink40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3:01.450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30 0 1412 0,'-30'81'524'0,"41"-44"-408"0,4 23-32 0,0-30-12 0,8 4-56 16,7-8 4-16,15-5-12 15,8-11 20-15,4-10-16 16,3-10 4-16,4-17-8 0,-15-7-172 15,4-13 88-15,-12-3-552 16,1-10 348-16</inkml:trace>
</inkml:ink>
</file>

<file path=xl/ink/ink41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3:01.621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4 7 1828 0,'-4'-7'676'0,"8"10"-524"0,4 4-44 16,7 0-84-16,0 6-36 16,19 4-240-1,7 0 136-15,1 3-524 16</inkml:trace>
</inkml:ink>
</file>

<file path=xl/ink/ink42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3:02.140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41 141 1028 0,'-41'24'380'0,"41"-21"-296"0,0-6-20 16,11-1 140-16,-3-3-124 15,10-6-8-15,20-4-44 16,15-6 32-16,11-4-32 16,0 0 48-16,4 4-44 0,-15 9 12 15,-8 4-28-15,-15 17 20 16,-15 16-24-16,-19 14 56 15,-22 17-36-15,0 3 64 16,-12 3-56-16,12-3-8 16,7-6-20-16,11-8 44 0,8-16-32 15,8-17 32-15,22-23-28 16,0-14-8-16,8-17-12 16,-1 7-52-16,1-3 28 15,-23 17 12-15,8 3 4 16,-19 9 28-16,3 8-16 15,-7 10-20-15,-7 13 0 16,3 13-12-16,-4 14 8 16,-3 20-44-16,-8-3 28 0,-3 3-64 15,-9-3 52 1,-6-4-44-16,-12-3 48 0,0-7 36 16,3-6 4-16,-3-7-8 15,15-7 0-15,8-10 72 16,11-7-36-16,4-9 76 15,22-14-60-15,27-10 44 16,18-7-52-16,16-3-4 16,11-11-20-16,11 1-20 15,4-10 0-15,11-4-400 16,-3-3 216-16,-8 0-1012 16</inkml:trace>
</inkml:ink>
</file>

<file path=xl/ink/ink43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4096" units="dev"/>
          <inkml:channel name="T" type="integer" max="2.14748E9" units="dev"/>
        </inkml:traceFormat>
        <inkml:channelProperties>
          <inkml:channelProperty channel="X" name="resolution" value="369.51501" units="1/cm"/>
          <inkml:channelProperty channel="Y" name="resolution" value="415.70438" units="1/cm"/>
          <inkml:channelProperty channel="F" name="resolution" value="0" units="1/dev"/>
          <inkml:channelProperty channel="T" name="resolution" value="1" units="1/dev"/>
        </inkml:channelProperties>
      </inkml:inkSource>
      <inkml:timestamp xml:id="ts0" timeString="2021-01-06T06:53:02.257"/>
    </inkml:context>
    <inkml:brush xml:id="br0">
      <inkml:brushProperty name="width" value="0.13333" units="cm"/>
      <inkml:brushProperty name="height" value="0.13333" units="cm"/>
      <inkml:brushProperty name="color" value="#ED1C24"/>
    </inkml:brush>
  </inkml:definitions>
  <inkml:trace contextRef="#ctx0" brushRef="#br0">27 0 2224 0,'-15'17'824'0,"15"-4"-640"0,-8 1-52 0,4-8-584 0</inkml:trace>
</inkml: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8"/>
  <sheetViews>
    <sheetView topLeftCell="A4" zoomScaleNormal="100" workbookViewId="0">
      <selection activeCell="D12" sqref="D12"/>
    </sheetView>
  </sheetViews>
  <sheetFormatPr defaultColWidth="9" defaultRowHeight="15.75" customHeight="1" x14ac:dyDescent="0.6"/>
  <cols>
    <col min="1" max="3" width="10.25" style="39" customWidth="1"/>
    <col min="4" max="6" width="13.75" style="39" customWidth="1"/>
    <col min="7" max="7" width="8.875" style="39" customWidth="1"/>
    <col min="8" max="8" width="9" style="40"/>
    <col min="9" max="9" width="9.875" style="40" bestFit="1" customWidth="1"/>
    <col min="10" max="16384" width="9" style="40"/>
  </cols>
  <sheetData>
    <row r="1" spans="1:7" ht="15.75" customHeight="1" x14ac:dyDescent="0.6">
      <c r="A1" s="38" t="s">
        <v>0</v>
      </c>
    </row>
    <row r="4" spans="1:7" ht="15.75" customHeight="1" x14ac:dyDescent="0.6">
      <c r="D4" s="41"/>
      <c r="G4" s="43"/>
    </row>
    <row r="5" spans="1:7" ht="15.75" customHeight="1" x14ac:dyDescent="0.6">
      <c r="D5" s="41"/>
      <c r="G5" s="43"/>
    </row>
    <row r="6" spans="1:7" ht="15.75" customHeight="1" x14ac:dyDescent="0.6">
      <c r="D6" s="41"/>
      <c r="G6" s="43"/>
    </row>
    <row r="7" spans="1:7" ht="15.75" customHeight="1" x14ac:dyDescent="0.6">
      <c r="D7" s="41"/>
      <c r="G7" s="43"/>
    </row>
    <row r="8" spans="1:7" ht="15.75" customHeight="1" x14ac:dyDescent="0.6">
      <c r="D8" s="41"/>
      <c r="G8" s="42"/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H13"/>
  <sheetViews>
    <sheetView workbookViewId="0">
      <selection activeCell="J10" sqref="J10"/>
    </sheetView>
  </sheetViews>
  <sheetFormatPr defaultRowHeight="16.899999999999999" x14ac:dyDescent="0.6"/>
  <cols>
    <col min="1" max="2" width="11.625" customWidth="1"/>
    <col min="8" max="8" width="11.625" customWidth="1"/>
  </cols>
  <sheetData>
    <row r="1" spans="1:8" x14ac:dyDescent="0.6">
      <c r="A1" t="s">
        <v>98</v>
      </c>
    </row>
    <row r="2" spans="1:8" ht="17.25" thickBot="1" x14ac:dyDescent="0.65"/>
    <row r="3" spans="1:8" x14ac:dyDescent="0.6">
      <c r="A3" s="78" t="s">
        <v>99</v>
      </c>
      <c r="B3" s="79" t="s">
        <v>100</v>
      </c>
      <c r="C3" s="80" t="s">
        <v>101</v>
      </c>
      <c r="D3" s="80"/>
      <c r="E3" s="81" t="s">
        <v>102</v>
      </c>
      <c r="F3" s="80" t="s">
        <v>103</v>
      </c>
      <c r="G3" s="80"/>
      <c r="H3" s="82" t="s">
        <v>104</v>
      </c>
    </row>
    <row r="4" spans="1:8" x14ac:dyDescent="0.6">
      <c r="A4" s="83"/>
      <c r="B4" s="76"/>
      <c r="C4" s="11" t="s">
        <v>187</v>
      </c>
      <c r="D4" s="11" t="s">
        <v>188</v>
      </c>
      <c r="E4" s="11" t="s">
        <v>189</v>
      </c>
      <c r="F4" s="11" t="s">
        <v>190</v>
      </c>
      <c r="G4" s="11" t="s">
        <v>191</v>
      </c>
      <c r="H4" s="84"/>
    </row>
    <row r="5" spans="1:8" x14ac:dyDescent="0.6">
      <c r="A5" s="85" t="s">
        <v>105</v>
      </c>
      <c r="B5" s="37" t="s">
        <v>106</v>
      </c>
      <c r="C5" s="77">
        <v>25</v>
      </c>
      <c r="D5" s="77">
        <v>58</v>
      </c>
      <c r="E5" s="77">
        <v>56</v>
      </c>
      <c r="F5" s="77">
        <v>32</v>
      </c>
      <c r="G5" s="77">
        <v>24</v>
      </c>
      <c r="H5" s="86">
        <f>SUM(C5:G5)</f>
        <v>195</v>
      </c>
    </row>
    <row r="6" spans="1:8" x14ac:dyDescent="0.6">
      <c r="A6" s="85"/>
      <c r="B6" s="37" t="s">
        <v>107</v>
      </c>
      <c r="C6" s="77">
        <v>52</v>
      </c>
      <c r="D6" s="77">
        <v>36</v>
      </c>
      <c r="E6" s="77">
        <v>27</v>
      </c>
      <c r="F6" s="77">
        <v>47</v>
      </c>
      <c r="G6" s="77">
        <v>36</v>
      </c>
      <c r="H6" s="86">
        <f t="shared" ref="H6:H12" si="0">SUM(C6:G6)</f>
        <v>198</v>
      </c>
    </row>
    <row r="7" spans="1:8" x14ac:dyDescent="0.6">
      <c r="A7" s="85" t="s">
        <v>108</v>
      </c>
      <c r="B7" s="37" t="s">
        <v>109</v>
      </c>
      <c r="C7" s="77">
        <v>125</v>
      </c>
      <c r="D7" s="77">
        <v>156</v>
      </c>
      <c r="E7" s="77">
        <v>204</v>
      </c>
      <c r="F7" s="77">
        <v>157</v>
      </c>
      <c r="G7" s="77">
        <v>347</v>
      </c>
      <c r="H7" s="86">
        <f t="shared" si="0"/>
        <v>989</v>
      </c>
    </row>
    <row r="8" spans="1:8" x14ac:dyDescent="0.6">
      <c r="A8" s="85"/>
      <c r="B8" s="37" t="s">
        <v>110</v>
      </c>
      <c r="C8" s="77">
        <v>34</v>
      </c>
      <c r="D8" s="77">
        <v>62</v>
      </c>
      <c r="E8" s="77">
        <v>62</v>
      </c>
      <c r="F8" s="77">
        <v>34</v>
      </c>
      <c r="G8" s="77">
        <v>82</v>
      </c>
      <c r="H8" s="86">
        <f t="shared" si="0"/>
        <v>274</v>
      </c>
    </row>
    <row r="9" spans="1:8" x14ac:dyDescent="0.6">
      <c r="A9" s="85"/>
      <c r="B9" s="37" t="s">
        <v>111</v>
      </c>
      <c r="C9" s="77">
        <v>85</v>
      </c>
      <c r="D9" s="77">
        <v>36</v>
      </c>
      <c r="E9" s="77">
        <v>75</v>
      </c>
      <c r="F9" s="77">
        <v>64</v>
      </c>
      <c r="G9" s="77">
        <v>28</v>
      </c>
      <c r="H9" s="86">
        <f t="shared" si="0"/>
        <v>288</v>
      </c>
    </row>
    <row r="10" spans="1:8" x14ac:dyDescent="0.6">
      <c r="A10" s="85" t="s">
        <v>112</v>
      </c>
      <c r="B10" s="37" t="s">
        <v>113</v>
      </c>
      <c r="C10" s="77">
        <v>68</v>
      </c>
      <c r="D10" s="77">
        <v>92</v>
      </c>
      <c r="E10" s="77">
        <v>51</v>
      </c>
      <c r="F10" s="77">
        <v>73</v>
      </c>
      <c r="G10" s="77">
        <v>54</v>
      </c>
      <c r="H10" s="86">
        <f t="shared" si="0"/>
        <v>338</v>
      </c>
    </row>
    <row r="11" spans="1:8" x14ac:dyDescent="0.6">
      <c r="A11" s="85"/>
      <c r="B11" s="37" t="s">
        <v>114</v>
      </c>
      <c r="C11" s="77">
        <v>31</v>
      </c>
      <c r="D11" s="77">
        <v>30</v>
      </c>
      <c r="E11" s="77">
        <v>42</v>
      </c>
      <c r="F11" s="77">
        <v>17</v>
      </c>
      <c r="G11" s="77">
        <v>25</v>
      </c>
      <c r="H11" s="86">
        <f t="shared" si="0"/>
        <v>145</v>
      </c>
    </row>
    <row r="12" spans="1:8" x14ac:dyDescent="0.6">
      <c r="A12" s="85"/>
      <c r="B12" s="37" t="s">
        <v>115</v>
      </c>
      <c r="C12" s="77">
        <v>106</v>
      </c>
      <c r="D12" s="77">
        <v>88</v>
      </c>
      <c r="E12" s="77">
        <v>124</v>
      </c>
      <c r="F12" s="77">
        <v>64</v>
      </c>
      <c r="G12" s="77">
        <v>72</v>
      </c>
      <c r="H12" s="86">
        <f t="shared" si="0"/>
        <v>454</v>
      </c>
    </row>
    <row r="13" spans="1:8" ht="17.25" thickBot="1" x14ac:dyDescent="0.65">
      <c r="A13" s="87" t="s">
        <v>116</v>
      </c>
      <c r="B13" s="88"/>
      <c r="C13" s="89">
        <f>SUM(C5:C12)</f>
        <v>526</v>
      </c>
      <c r="D13" s="89">
        <f t="shared" ref="D13:H13" si="1">SUM(D5:D12)</f>
        <v>558</v>
      </c>
      <c r="E13" s="89">
        <f t="shared" si="1"/>
        <v>641</v>
      </c>
      <c r="F13" s="89">
        <f t="shared" si="1"/>
        <v>488</v>
      </c>
      <c r="G13" s="89">
        <f t="shared" si="1"/>
        <v>668</v>
      </c>
      <c r="H13" s="90">
        <f t="shared" si="1"/>
        <v>2881</v>
      </c>
    </row>
  </sheetData>
  <mergeCells count="9">
    <mergeCell ref="A5:A6"/>
    <mergeCell ref="A7:A9"/>
    <mergeCell ref="A10:A12"/>
    <mergeCell ref="A13:B13"/>
    <mergeCell ref="H3:H4"/>
    <mergeCell ref="A3:A4"/>
    <mergeCell ref="B3:B4"/>
    <mergeCell ref="C3:D3"/>
    <mergeCell ref="F3:G3"/>
  </mergeCells>
  <phoneticPr fontId="3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5"/>
  <sheetViews>
    <sheetView topLeftCell="A3" workbookViewId="0">
      <selection activeCell="I12" sqref="I12"/>
    </sheetView>
  </sheetViews>
  <sheetFormatPr defaultRowHeight="16.899999999999999" x14ac:dyDescent="0.6"/>
  <cols>
    <col min="1" max="7" width="11.625" customWidth="1"/>
  </cols>
  <sheetData>
    <row r="1" spans="1:7" x14ac:dyDescent="0.6">
      <c r="A1" t="s">
        <v>185</v>
      </c>
    </row>
    <row r="3" spans="1:7" x14ac:dyDescent="0.6">
      <c r="A3" s="50" t="s">
        <v>117</v>
      </c>
      <c r="B3" s="50" t="s">
        <v>118</v>
      </c>
      <c r="C3" s="50" t="s">
        <v>119</v>
      </c>
      <c r="D3" s="50" t="s">
        <v>120</v>
      </c>
      <c r="E3" s="50" t="s">
        <v>121</v>
      </c>
      <c r="F3" s="50" t="s">
        <v>122</v>
      </c>
      <c r="G3" s="50" t="s">
        <v>123</v>
      </c>
    </row>
    <row r="4" spans="1:7" x14ac:dyDescent="0.6">
      <c r="A4" s="13" t="s">
        <v>124</v>
      </c>
      <c r="B4" s="13" t="s">
        <v>125</v>
      </c>
      <c r="C4" s="13" t="s">
        <v>126</v>
      </c>
      <c r="D4" s="22">
        <v>4273000</v>
      </c>
      <c r="E4" s="22">
        <v>882000</v>
      </c>
      <c r="F4" s="22">
        <f>D4*0.25</f>
        <v>1068250</v>
      </c>
      <c r="G4" s="22">
        <f>SUM(D4:F4)</f>
        <v>6223250</v>
      </c>
    </row>
    <row r="5" spans="1:7" x14ac:dyDescent="0.6">
      <c r="A5" s="13" t="s">
        <v>127</v>
      </c>
      <c r="B5" s="13" t="s">
        <v>128</v>
      </c>
      <c r="C5" s="13" t="s">
        <v>129</v>
      </c>
      <c r="D5" s="22">
        <v>3697000</v>
      </c>
      <c r="E5" s="22">
        <v>724000</v>
      </c>
      <c r="F5" s="22">
        <f t="shared" ref="F5:F15" si="0">D5*0.25</f>
        <v>924250</v>
      </c>
      <c r="G5" s="22">
        <f t="shared" ref="G5:G15" si="1">SUM(D5:F5)</f>
        <v>5345250</v>
      </c>
    </row>
    <row r="6" spans="1:7" x14ac:dyDescent="0.6">
      <c r="A6" s="13" t="s">
        <v>130</v>
      </c>
      <c r="B6" s="13" t="s">
        <v>131</v>
      </c>
      <c r="C6" s="13" t="s">
        <v>132</v>
      </c>
      <c r="D6" s="22">
        <v>2856000</v>
      </c>
      <c r="E6" s="22">
        <v>430000</v>
      </c>
      <c r="F6" s="22">
        <f t="shared" si="0"/>
        <v>714000</v>
      </c>
      <c r="G6" s="22">
        <f t="shared" si="1"/>
        <v>4000000</v>
      </c>
    </row>
    <row r="7" spans="1:7" x14ac:dyDescent="0.6">
      <c r="A7" s="13" t="s">
        <v>133</v>
      </c>
      <c r="B7" s="13" t="s">
        <v>134</v>
      </c>
      <c r="C7" s="13" t="s">
        <v>1</v>
      </c>
      <c r="D7" s="22">
        <v>3047000</v>
      </c>
      <c r="E7" s="22">
        <v>524000</v>
      </c>
      <c r="F7" s="22">
        <f t="shared" si="0"/>
        <v>761750</v>
      </c>
      <c r="G7" s="22">
        <f t="shared" si="1"/>
        <v>4332750</v>
      </c>
    </row>
    <row r="8" spans="1:7" x14ac:dyDescent="0.6">
      <c r="A8" s="13" t="s">
        <v>135</v>
      </c>
      <c r="B8" s="13" t="s">
        <v>136</v>
      </c>
      <c r="C8" s="13" t="s">
        <v>137</v>
      </c>
      <c r="D8" s="22">
        <v>3140000</v>
      </c>
      <c r="E8" s="22">
        <v>480000</v>
      </c>
      <c r="F8" s="22">
        <f t="shared" si="0"/>
        <v>785000</v>
      </c>
      <c r="G8" s="22">
        <f t="shared" si="1"/>
        <v>4405000</v>
      </c>
    </row>
    <row r="9" spans="1:7" x14ac:dyDescent="0.6">
      <c r="A9" s="13" t="s">
        <v>138</v>
      </c>
      <c r="B9" s="13" t="s">
        <v>139</v>
      </c>
      <c r="C9" s="13" t="s">
        <v>140</v>
      </c>
      <c r="D9" s="22">
        <v>2510000</v>
      </c>
      <c r="E9" s="22">
        <v>320000</v>
      </c>
      <c r="F9" s="22">
        <f t="shared" si="0"/>
        <v>627500</v>
      </c>
      <c r="G9" s="22">
        <f t="shared" si="1"/>
        <v>3457500</v>
      </c>
    </row>
    <row r="10" spans="1:7" x14ac:dyDescent="0.6">
      <c r="A10" s="13" t="s">
        <v>141</v>
      </c>
      <c r="B10" s="13" t="s">
        <v>142</v>
      </c>
      <c r="C10" s="13" t="s">
        <v>143</v>
      </c>
      <c r="D10" s="22">
        <v>3506000</v>
      </c>
      <c r="E10" s="22">
        <v>542000</v>
      </c>
      <c r="F10" s="22">
        <f t="shared" si="0"/>
        <v>876500</v>
      </c>
      <c r="G10" s="22">
        <f t="shared" si="1"/>
        <v>4924500</v>
      </c>
    </row>
    <row r="11" spans="1:7" x14ac:dyDescent="0.6">
      <c r="A11" s="13" t="s">
        <v>144</v>
      </c>
      <c r="B11" s="13" t="s">
        <v>145</v>
      </c>
      <c r="C11" s="13" t="s">
        <v>137</v>
      </c>
      <c r="D11" s="22">
        <v>3200000</v>
      </c>
      <c r="E11" s="22">
        <v>360000</v>
      </c>
      <c r="F11" s="22">
        <f t="shared" si="0"/>
        <v>800000</v>
      </c>
      <c r="G11" s="22">
        <f t="shared" si="1"/>
        <v>4360000</v>
      </c>
    </row>
    <row r="12" spans="1:7" x14ac:dyDescent="0.6">
      <c r="A12" s="13" t="s">
        <v>146</v>
      </c>
      <c r="B12" s="13" t="s">
        <v>147</v>
      </c>
      <c r="C12" s="13" t="s">
        <v>132</v>
      </c>
      <c r="D12" s="22">
        <v>2734000</v>
      </c>
      <c r="E12" s="22">
        <v>324000</v>
      </c>
      <c r="F12" s="22">
        <f t="shared" si="0"/>
        <v>683500</v>
      </c>
      <c r="G12" s="22">
        <f t="shared" si="1"/>
        <v>3741500</v>
      </c>
    </row>
    <row r="13" spans="1:7" x14ac:dyDescent="0.6">
      <c r="A13" s="13" t="s">
        <v>148</v>
      </c>
      <c r="B13" s="13" t="s">
        <v>149</v>
      </c>
      <c r="C13" s="13" t="s">
        <v>140</v>
      </c>
      <c r="D13" s="22">
        <v>2473000</v>
      </c>
      <c r="E13" s="22">
        <v>268000</v>
      </c>
      <c r="F13" s="22">
        <f t="shared" si="0"/>
        <v>618250</v>
      </c>
      <c r="G13" s="22">
        <f t="shared" si="1"/>
        <v>3359250</v>
      </c>
    </row>
    <row r="14" spans="1:7" x14ac:dyDescent="0.6">
      <c r="A14" s="13" t="s">
        <v>150</v>
      </c>
      <c r="B14" s="13" t="s">
        <v>151</v>
      </c>
      <c r="C14" s="13" t="s">
        <v>152</v>
      </c>
      <c r="D14" s="22">
        <v>2810000</v>
      </c>
      <c r="E14" s="22">
        <v>302000</v>
      </c>
      <c r="F14" s="22">
        <f t="shared" si="0"/>
        <v>702500</v>
      </c>
      <c r="G14" s="22">
        <f t="shared" si="1"/>
        <v>3814500</v>
      </c>
    </row>
    <row r="15" spans="1:7" x14ac:dyDescent="0.6">
      <c r="A15" s="13" t="s">
        <v>153</v>
      </c>
      <c r="B15" s="13" t="s">
        <v>154</v>
      </c>
      <c r="C15" s="13" t="s">
        <v>137</v>
      </c>
      <c r="D15" s="22">
        <v>2980000</v>
      </c>
      <c r="E15" s="22">
        <v>347000</v>
      </c>
      <c r="F15" s="22">
        <f t="shared" si="0"/>
        <v>745000</v>
      </c>
      <c r="G15" s="22">
        <f t="shared" si="1"/>
        <v>4072000</v>
      </c>
    </row>
  </sheetData>
  <phoneticPr fontId="3" type="noConversion"/>
  <conditionalFormatting sqref="A4:G15">
    <cfRule type="expression" dxfId="2" priority="1">
      <formula>AND($C4="주임",$G4&lt;4000000)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39"/>
  <sheetViews>
    <sheetView topLeftCell="A27" workbookViewId="0">
      <selection activeCell="E43" sqref="E43"/>
    </sheetView>
  </sheetViews>
  <sheetFormatPr defaultRowHeight="16.899999999999999" x14ac:dyDescent="0.6"/>
  <cols>
    <col min="1" max="1" width="9.875" bestFit="1" customWidth="1"/>
    <col min="2" max="2" width="10.5" bestFit="1" customWidth="1"/>
    <col min="3" max="3" width="15.25" customWidth="1"/>
    <col min="4" max="4" width="10.5" bestFit="1" customWidth="1"/>
    <col min="9" max="10" width="10.625" bestFit="1" customWidth="1"/>
  </cols>
  <sheetData>
    <row r="1" spans="1:10" x14ac:dyDescent="0.6">
      <c r="A1" s="1" t="s">
        <v>2</v>
      </c>
      <c r="B1" s="2"/>
      <c r="C1" s="2"/>
      <c r="D1" s="2"/>
      <c r="E1" s="2"/>
      <c r="F1" s="3" t="s">
        <v>3</v>
      </c>
      <c r="G1" s="2"/>
      <c r="H1" s="2"/>
      <c r="I1" s="2"/>
      <c r="J1" s="2"/>
    </row>
    <row r="2" spans="1:10" x14ac:dyDescent="0.6">
      <c r="A2" s="50" t="s">
        <v>4</v>
      </c>
      <c r="B2" s="50" t="s">
        <v>5</v>
      </c>
      <c r="C2" s="50" t="s">
        <v>6</v>
      </c>
      <c r="D2" s="51" t="s">
        <v>7</v>
      </c>
      <c r="E2" s="2"/>
      <c r="F2" s="50" t="s">
        <v>5</v>
      </c>
      <c r="G2" s="50" t="s">
        <v>8</v>
      </c>
      <c r="H2" s="50" t="s">
        <v>9</v>
      </c>
      <c r="I2" s="50" t="s">
        <v>192</v>
      </c>
      <c r="J2" s="52" t="s">
        <v>193</v>
      </c>
    </row>
    <row r="3" spans="1:10" x14ac:dyDescent="0.6">
      <c r="A3" s="4" t="s">
        <v>10</v>
      </c>
      <c r="B3" s="4" t="s">
        <v>11</v>
      </c>
      <c r="C3" s="6">
        <v>28561500</v>
      </c>
      <c r="D3" s="7"/>
      <c r="E3" s="2"/>
      <c r="F3" s="4" t="s">
        <v>251</v>
      </c>
      <c r="G3" s="4" t="s">
        <v>252</v>
      </c>
      <c r="H3" s="4" t="s">
        <v>253</v>
      </c>
      <c r="I3" s="8">
        <v>3560000</v>
      </c>
      <c r="J3" s="8">
        <v>2512000</v>
      </c>
    </row>
    <row r="4" spans="1:10" x14ac:dyDescent="0.6">
      <c r="A4" s="4" t="s">
        <v>12</v>
      </c>
      <c r="B4" s="4" t="s">
        <v>13</v>
      </c>
      <c r="C4" s="6">
        <v>38651200</v>
      </c>
      <c r="D4" s="7"/>
      <c r="E4" s="2"/>
      <c r="F4" s="4" t="s">
        <v>254</v>
      </c>
      <c r="G4" s="4" t="s">
        <v>255</v>
      </c>
      <c r="H4" s="4" t="s">
        <v>256</v>
      </c>
      <c r="I4" s="8">
        <v>3256000</v>
      </c>
      <c r="J4" s="8">
        <v>1826000</v>
      </c>
    </row>
    <row r="5" spans="1:10" x14ac:dyDescent="0.6">
      <c r="A5" s="4" t="s">
        <v>14</v>
      </c>
      <c r="B5" s="4" t="s">
        <v>15</v>
      </c>
      <c r="C5" s="6">
        <v>19560000</v>
      </c>
      <c r="D5" s="7"/>
      <c r="E5" s="2"/>
      <c r="F5" s="4" t="s">
        <v>257</v>
      </c>
      <c r="G5" s="4" t="s">
        <v>258</v>
      </c>
      <c r="H5" s="4" t="s">
        <v>259</v>
      </c>
      <c r="I5" s="8">
        <v>2560000</v>
      </c>
      <c r="J5" s="8">
        <v>1282000</v>
      </c>
    </row>
    <row r="6" spans="1:10" x14ac:dyDescent="0.6">
      <c r="A6" s="4" t="s">
        <v>16</v>
      </c>
      <c r="B6" s="4" t="s">
        <v>17</v>
      </c>
      <c r="C6" s="6">
        <v>32470000</v>
      </c>
      <c r="D6" s="7"/>
      <c r="E6" s="2"/>
      <c r="F6" s="4" t="s">
        <v>260</v>
      </c>
      <c r="G6" s="4" t="s">
        <v>255</v>
      </c>
      <c r="H6" s="4" t="s">
        <v>261</v>
      </c>
      <c r="I6" s="8">
        <v>3075000</v>
      </c>
      <c r="J6" s="8">
        <v>1568000</v>
      </c>
    </row>
    <row r="7" spans="1:10" x14ac:dyDescent="0.6">
      <c r="A7" s="4" t="s">
        <v>18</v>
      </c>
      <c r="B7" s="4" t="s">
        <v>19</v>
      </c>
      <c r="C7" s="6">
        <v>56587200</v>
      </c>
      <c r="D7" s="7" t="s">
        <v>20</v>
      </c>
      <c r="E7" s="2"/>
      <c r="F7" s="4" t="s">
        <v>262</v>
      </c>
      <c r="G7" s="4" t="s">
        <v>255</v>
      </c>
      <c r="H7" s="4" t="s">
        <v>263</v>
      </c>
      <c r="I7" s="8">
        <v>2856000</v>
      </c>
      <c r="J7" s="8">
        <v>1240000</v>
      </c>
    </row>
    <row r="8" spans="1:10" x14ac:dyDescent="0.6">
      <c r="A8" s="4" t="s">
        <v>21</v>
      </c>
      <c r="B8" s="4" t="s">
        <v>22</v>
      </c>
      <c r="C8" s="6">
        <v>36521700</v>
      </c>
      <c r="D8" s="7"/>
      <c r="E8" s="2"/>
      <c r="F8" s="4" t="s">
        <v>264</v>
      </c>
      <c r="G8" s="4" t="s">
        <v>252</v>
      </c>
      <c r="H8" s="4" t="s">
        <v>259</v>
      </c>
      <c r="I8" s="8">
        <v>2473000</v>
      </c>
      <c r="J8" s="8">
        <v>1195000</v>
      </c>
    </row>
    <row r="9" spans="1:10" x14ac:dyDescent="0.6">
      <c r="A9" s="4" t="s">
        <v>23</v>
      </c>
      <c r="B9" s="4" t="s">
        <v>24</v>
      </c>
      <c r="C9" s="6">
        <v>52438600</v>
      </c>
      <c r="D9" s="5" t="s">
        <v>25</v>
      </c>
      <c r="E9" s="2"/>
      <c r="F9" s="4" t="s">
        <v>265</v>
      </c>
      <c r="G9" s="4" t="s">
        <v>258</v>
      </c>
      <c r="H9" s="4" t="s">
        <v>259</v>
      </c>
      <c r="I9" s="8">
        <v>2372000</v>
      </c>
      <c r="J9" s="8">
        <v>1153000</v>
      </c>
    </row>
    <row r="10" spans="1:10" x14ac:dyDescent="0.6">
      <c r="A10" s="4" t="s">
        <v>26</v>
      </c>
      <c r="B10" s="4" t="s">
        <v>27</v>
      </c>
      <c r="C10" s="6">
        <v>37542300</v>
      </c>
      <c r="D10" s="5"/>
      <c r="E10" s="2"/>
      <c r="F10" s="4" t="s">
        <v>266</v>
      </c>
      <c r="G10" s="4" t="s">
        <v>252</v>
      </c>
      <c r="H10" s="4" t="s">
        <v>263</v>
      </c>
      <c r="I10" s="8">
        <v>2903000</v>
      </c>
      <c r="J10" s="8">
        <v>1200000</v>
      </c>
    </row>
    <row r="11" spans="1:10" x14ac:dyDescent="0.6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ht="16.5" customHeight="1" x14ac:dyDescent="0.6">
      <c r="A12" s="4" t="s">
        <v>283</v>
      </c>
      <c r="B12" s="2"/>
      <c r="C12" s="55" t="s">
        <v>250</v>
      </c>
      <c r="D12" s="2"/>
      <c r="E12" s="2"/>
      <c r="F12" s="74" t="s">
        <v>268</v>
      </c>
      <c r="G12" s="74"/>
      <c r="H12" s="74"/>
      <c r="I12" s="74"/>
      <c r="J12" s="75" t="str">
        <f>COUNTIFS(J3:J10,"&gt;1200000",I3:I10,"&gt;="&amp;AVERAGE(I3:I10))&amp;"명"</f>
        <v>3명</v>
      </c>
    </row>
    <row r="13" spans="1:10" x14ac:dyDescent="0.6">
      <c r="A13" s="4" t="s">
        <v>284</v>
      </c>
      <c r="B13" s="2"/>
      <c r="C13" s="6">
        <f>ROUNDUP(DSUM(A2:D10,C2,A12:A13),-3)</f>
        <v>81001000</v>
      </c>
      <c r="D13" s="2"/>
      <c r="E13" s="2"/>
      <c r="F13" s="74"/>
      <c r="G13" s="74"/>
      <c r="H13" s="74"/>
      <c r="I13" s="74"/>
      <c r="J13" s="75"/>
    </row>
    <row r="14" spans="1:10" x14ac:dyDescent="0.6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6">
      <c r="A15" s="1" t="s">
        <v>28</v>
      </c>
      <c r="B15" s="2"/>
      <c r="C15" s="2"/>
      <c r="D15" s="2"/>
      <c r="E15" s="2"/>
      <c r="F15" s="1" t="s">
        <v>29</v>
      </c>
      <c r="G15" s="2"/>
      <c r="H15" s="2"/>
      <c r="I15" s="2"/>
      <c r="J15" s="2"/>
    </row>
    <row r="16" spans="1:10" x14ac:dyDescent="0.6">
      <c r="A16" s="50" t="s">
        <v>30</v>
      </c>
      <c r="B16" s="50" t="s">
        <v>31</v>
      </c>
      <c r="C16" s="50" t="s">
        <v>32</v>
      </c>
      <c r="D16" s="23" t="s">
        <v>33</v>
      </c>
      <c r="E16" s="2"/>
      <c r="F16" s="50" t="s">
        <v>31</v>
      </c>
      <c r="G16" s="53" t="s">
        <v>34</v>
      </c>
      <c r="H16" s="53" t="s">
        <v>35</v>
      </c>
      <c r="I16" s="50" t="s">
        <v>36</v>
      </c>
      <c r="J16" s="23" t="s">
        <v>37</v>
      </c>
    </row>
    <row r="17" spans="1:10" x14ac:dyDescent="0.6">
      <c r="A17" s="10" t="s">
        <v>38</v>
      </c>
      <c r="B17" s="4" t="s">
        <v>39</v>
      </c>
      <c r="C17" s="24" t="s">
        <v>40</v>
      </c>
      <c r="D17" s="4" t="str">
        <f>CHOOSE(MID(C17,8,1),"남","여","남","여")</f>
        <v>여</v>
      </c>
      <c r="E17" s="2"/>
      <c r="F17" s="4" t="s">
        <v>41</v>
      </c>
      <c r="G17" s="9">
        <v>82</v>
      </c>
      <c r="H17" s="9">
        <v>94</v>
      </c>
      <c r="I17" s="4">
        <f t="shared" ref="I17:I24" si="0">SUM(G17:H17)</f>
        <v>176</v>
      </c>
      <c r="J17" s="4" t="str">
        <f>IF(LARGE($I$17:$I$24,1)=I17,"최우수",IF(LARGE($I$17:$I$24,2)=I17,"우수",""))</f>
        <v>우수</v>
      </c>
    </row>
    <row r="18" spans="1:10" x14ac:dyDescent="0.6">
      <c r="A18" s="10" t="s">
        <v>42</v>
      </c>
      <c r="B18" s="4" t="s">
        <v>43</v>
      </c>
      <c r="C18" s="24" t="s">
        <v>44</v>
      </c>
      <c r="D18" s="4" t="str">
        <f t="shared" ref="D18:D24" si="1">CHOOSE(MID(C18,8,1),"남","여","남","여")</f>
        <v>남</v>
      </c>
      <c r="E18" s="2"/>
      <c r="F18" s="4" t="s">
        <v>45</v>
      </c>
      <c r="G18" s="9">
        <v>63</v>
      </c>
      <c r="H18" s="9">
        <v>83</v>
      </c>
      <c r="I18" s="4">
        <f t="shared" si="0"/>
        <v>146</v>
      </c>
      <c r="J18" s="4" t="str">
        <f t="shared" ref="J18:J24" si="2">IF(LARGE($I$17:$I$24,1)=I18,"최우수",IF(LARGE($I$17:$I$24,2)=I18,"우수",""))</f>
        <v/>
      </c>
    </row>
    <row r="19" spans="1:10" x14ac:dyDescent="0.6">
      <c r="A19" s="10" t="s">
        <v>46</v>
      </c>
      <c r="B19" s="4" t="s">
        <v>47</v>
      </c>
      <c r="C19" s="24" t="s">
        <v>48</v>
      </c>
      <c r="D19" s="4" t="str">
        <f t="shared" si="1"/>
        <v>여</v>
      </c>
      <c r="E19" s="2"/>
      <c r="F19" s="4" t="s">
        <v>49</v>
      </c>
      <c r="G19" s="9">
        <v>76</v>
      </c>
      <c r="H19" s="9">
        <v>86</v>
      </c>
      <c r="I19" s="4">
        <f t="shared" si="0"/>
        <v>162</v>
      </c>
      <c r="J19" s="4" t="str">
        <f t="shared" si="2"/>
        <v/>
      </c>
    </row>
    <row r="20" spans="1:10" x14ac:dyDescent="0.6">
      <c r="A20" s="10" t="s">
        <v>50</v>
      </c>
      <c r="B20" s="4" t="s">
        <v>51</v>
      </c>
      <c r="C20" s="24" t="s">
        <v>52</v>
      </c>
      <c r="D20" s="4" t="str">
        <f t="shared" si="1"/>
        <v>남</v>
      </c>
      <c r="E20" s="2"/>
      <c r="F20" s="4" t="s">
        <v>53</v>
      </c>
      <c r="G20" s="9">
        <v>62</v>
      </c>
      <c r="H20" s="9">
        <v>88</v>
      </c>
      <c r="I20" s="4">
        <f t="shared" si="0"/>
        <v>150</v>
      </c>
      <c r="J20" s="4" t="str">
        <f t="shared" si="2"/>
        <v/>
      </c>
    </row>
    <row r="21" spans="1:10" x14ac:dyDescent="0.6">
      <c r="A21" s="10" t="s">
        <v>54</v>
      </c>
      <c r="B21" s="4" t="s">
        <v>55</v>
      </c>
      <c r="C21" s="24" t="s">
        <v>56</v>
      </c>
      <c r="D21" s="4" t="str">
        <f t="shared" si="1"/>
        <v>남</v>
      </c>
      <c r="E21" s="2"/>
      <c r="F21" s="4" t="s">
        <v>57</v>
      </c>
      <c r="G21" s="9">
        <v>92</v>
      </c>
      <c r="H21" s="9">
        <v>96</v>
      </c>
      <c r="I21" s="4">
        <f t="shared" si="0"/>
        <v>188</v>
      </c>
      <c r="J21" s="4" t="str">
        <f t="shared" si="2"/>
        <v>최우수</v>
      </c>
    </row>
    <row r="22" spans="1:10" x14ac:dyDescent="0.6">
      <c r="A22" s="10" t="s">
        <v>58</v>
      </c>
      <c r="B22" s="11" t="s">
        <v>59</v>
      </c>
      <c r="C22" s="25" t="s">
        <v>60</v>
      </c>
      <c r="D22" s="4" t="str">
        <f t="shared" si="1"/>
        <v>남</v>
      </c>
      <c r="E22" s="2"/>
      <c r="F22" s="11" t="s">
        <v>61</v>
      </c>
      <c r="G22" s="9">
        <v>85</v>
      </c>
      <c r="H22" s="9">
        <v>80</v>
      </c>
      <c r="I22" s="4">
        <f t="shared" si="0"/>
        <v>165</v>
      </c>
      <c r="J22" s="4" t="str">
        <f t="shared" si="2"/>
        <v/>
      </c>
    </row>
    <row r="23" spans="1:10" x14ac:dyDescent="0.6">
      <c r="A23" s="10" t="s">
        <v>62</v>
      </c>
      <c r="B23" s="11" t="s">
        <v>63</v>
      </c>
      <c r="C23" s="24" t="s">
        <v>64</v>
      </c>
      <c r="D23" s="4" t="str">
        <f t="shared" si="1"/>
        <v>남</v>
      </c>
      <c r="E23" s="2"/>
      <c r="F23" s="11" t="s">
        <v>65</v>
      </c>
      <c r="G23" s="9">
        <v>62</v>
      </c>
      <c r="H23" s="9">
        <v>77</v>
      </c>
      <c r="I23" s="4">
        <f t="shared" si="0"/>
        <v>139</v>
      </c>
      <c r="J23" s="4" t="str">
        <f t="shared" si="2"/>
        <v/>
      </c>
    </row>
    <row r="24" spans="1:10" x14ac:dyDescent="0.6">
      <c r="A24" s="10" t="s">
        <v>66</v>
      </c>
      <c r="B24" s="11" t="s">
        <v>67</v>
      </c>
      <c r="C24" s="24" t="s">
        <v>68</v>
      </c>
      <c r="D24" s="4" t="str">
        <f t="shared" si="1"/>
        <v>여</v>
      </c>
      <c r="E24" s="2"/>
      <c r="F24" s="11" t="s">
        <v>69</v>
      </c>
      <c r="G24" s="9">
        <v>73</v>
      </c>
      <c r="H24" s="9">
        <v>68</v>
      </c>
      <c r="I24" s="4">
        <f t="shared" si="0"/>
        <v>141</v>
      </c>
      <c r="J24" s="4" t="str">
        <f t="shared" si="2"/>
        <v/>
      </c>
    </row>
    <row r="25" spans="1:10" x14ac:dyDescent="0.6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6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6">
      <c r="A27" s="1" t="s">
        <v>70</v>
      </c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6">
      <c r="A28" s="54" t="s">
        <v>71</v>
      </c>
      <c r="B28" s="54" t="s">
        <v>72</v>
      </c>
      <c r="C28" s="54" t="s">
        <v>73</v>
      </c>
      <c r="D28" s="23" t="s">
        <v>74</v>
      </c>
      <c r="E28" s="2"/>
      <c r="F28" s="2"/>
      <c r="G28" s="2"/>
      <c r="H28" s="2"/>
      <c r="I28" s="2"/>
    </row>
    <row r="29" spans="1:10" x14ac:dyDescent="0.6">
      <c r="A29" s="4" t="s">
        <v>194</v>
      </c>
      <c r="B29" s="4" t="s">
        <v>75</v>
      </c>
      <c r="C29" s="4" t="s">
        <v>76</v>
      </c>
      <c r="D29" s="4" t="str">
        <f>IFERROR(HLOOKUP(LEFT(A29,1),$B$38:$D$39,2,0),"코드오류")</f>
        <v>멀티미디어</v>
      </c>
      <c r="E29" s="2"/>
      <c r="F29" s="2"/>
      <c r="G29" s="2"/>
      <c r="H29" s="2"/>
      <c r="I29" s="2"/>
    </row>
    <row r="30" spans="1:10" x14ac:dyDescent="0.6">
      <c r="A30" s="4" t="s">
        <v>195</v>
      </c>
      <c r="B30" s="4" t="s">
        <v>77</v>
      </c>
      <c r="C30" s="4" t="s">
        <v>78</v>
      </c>
      <c r="D30" s="4" t="str">
        <f t="shared" ref="D30:D36" si="3">IFERROR(HLOOKUP(LEFT(A30,1),$B$38:$D$39,2,0),"코드오류")</f>
        <v>네트워크</v>
      </c>
      <c r="E30" s="2"/>
      <c r="F30" s="2"/>
      <c r="G30" s="2"/>
      <c r="H30" s="2"/>
      <c r="I30" s="2"/>
    </row>
    <row r="31" spans="1:10" x14ac:dyDescent="0.6">
      <c r="A31" s="4" t="s">
        <v>196</v>
      </c>
      <c r="B31" s="4" t="s">
        <v>79</v>
      </c>
      <c r="C31" s="4" t="s">
        <v>80</v>
      </c>
      <c r="D31" s="4" t="str">
        <f t="shared" si="3"/>
        <v>소프트웨어</v>
      </c>
      <c r="E31" s="2"/>
      <c r="F31" s="2"/>
      <c r="G31" s="2"/>
      <c r="H31" s="2"/>
      <c r="I31" s="2"/>
    </row>
    <row r="32" spans="1:10" x14ac:dyDescent="0.6">
      <c r="A32" s="4" t="s">
        <v>197</v>
      </c>
      <c r="B32" s="4" t="s">
        <v>81</v>
      </c>
      <c r="C32" s="4" t="s">
        <v>82</v>
      </c>
      <c r="D32" s="4" t="str">
        <f t="shared" si="3"/>
        <v>멀티미디어</v>
      </c>
      <c r="E32" s="2"/>
      <c r="F32" s="2"/>
      <c r="G32" s="2"/>
      <c r="H32" s="2"/>
      <c r="I32" s="2"/>
    </row>
    <row r="33" spans="1:10" x14ac:dyDescent="0.6">
      <c r="A33" s="4" t="s">
        <v>198</v>
      </c>
      <c r="B33" s="4" t="s">
        <v>83</v>
      </c>
      <c r="C33" s="4" t="s">
        <v>84</v>
      </c>
      <c r="D33" s="4" t="str">
        <f t="shared" si="3"/>
        <v>소프트웨어</v>
      </c>
      <c r="E33" s="2"/>
      <c r="F33" s="2"/>
      <c r="G33" s="2"/>
      <c r="H33" s="2"/>
      <c r="I33" s="2"/>
    </row>
    <row r="34" spans="1:10" x14ac:dyDescent="0.6">
      <c r="A34" s="4" t="s">
        <v>199</v>
      </c>
      <c r="B34" s="4" t="s">
        <v>85</v>
      </c>
      <c r="C34" s="4" t="s">
        <v>86</v>
      </c>
      <c r="D34" s="4" t="str">
        <f t="shared" si="3"/>
        <v>네트워크</v>
      </c>
      <c r="E34" s="2"/>
      <c r="F34" s="2"/>
      <c r="G34" s="2"/>
      <c r="H34" s="2"/>
      <c r="I34" s="2"/>
    </row>
    <row r="35" spans="1:10" x14ac:dyDescent="0.6">
      <c r="A35" s="4" t="s">
        <v>200</v>
      </c>
      <c r="B35" s="4" t="s">
        <v>87</v>
      </c>
      <c r="C35" s="4" t="s">
        <v>88</v>
      </c>
      <c r="D35" s="4" t="str">
        <f t="shared" si="3"/>
        <v>멀티미디어</v>
      </c>
      <c r="E35" s="2"/>
      <c r="F35" s="2"/>
      <c r="G35" s="2"/>
      <c r="H35" s="2"/>
      <c r="I35" s="2"/>
    </row>
    <row r="36" spans="1:10" x14ac:dyDescent="0.6">
      <c r="A36" s="4" t="s">
        <v>201</v>
      </c>
      <c r="B36" s="4" t="s">
        <v>89</v>
      </c>
      <c r="C36" s="4" t="s">
        <v>90</v>
      </c>
      <c r="D36" s="4" t="str">
        <f t="shared" si="3"/>
        <v>코드오류</v>
      </c>
      <c r="E36" s="2"/>
      <c r="F36" s="2"/>
      <c r="G36" s="2"/>
      <c r="H36" s="2"/>
      <c r="I36" s="2"/>
    </row>
    <row r="37" spans="1:10" ht="17.25" thickBot="1" x14ac:dyDescent="0.6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6">
      <c r="A38" s="56" t="s">
        <v>91</v>
      </c>
      <c r="B38" s="44" t="s">
        <v>267</v>
      </c>
      <c r="C38" s="45" t="s">
        <v>93</v>
      </c>
      <c r="D38" s="46" t="s">
        <v>92</v>
      </c>
      <c r="E38" s="2"/>
      <c r="F38" s="2"/>
      <c r="G38" s="2"/>
      <c r="H38" s="2"/>
      <c r="I38" s="2"/>
      <c r="J38" s="2"/>
    </row>
    <row r="39" spans="1:10" ht="17.25" thickBot="1" x14ac:dyDescent="0.65">
      <c r="A39" s="56" t="s">
        <v>94</v>
      </c>
      <c r="B39" s="47" t="s">
        <v>97</v>
      </c>
      <c r="C39" s="48" t="s">
        <v>96</v>
      </c>
      <c r="D39" s="49" t="s">
        <v>95</v>
      </c>
      <c r="E39" s="2"/>
      <c r="F39" s="2"/>
      <c r="G39" s="2"/>
      <c r="H39" s="2"/>
      <c r="I39" s="2"/>
      <c r="J39" s="2"/>
    </row>
  </sheetData>
  <mergeCells count="2">
    <mergeCell ref="F12:I13"/>
    <mergeCell ref="J12:J13"/>
  </mergeCells>
  <phoneticPr fontId="3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B1:F11"/>
  <sheetViews>
    <sheetView showGridLines="0" workbookViewId="0"/>
  </sheetViews>
  <sheetFormatPr defaultRowHeight="16.899999999999999" outlineLevelRow="1" outlineLevelCol="1" x14ac:dyDescent="0.6"/>
  <cols>
    <col min="3" max="3" width="10.0625" bestFit="1" customWidth="1"/>
    <col min="4" max="6" width="10.3125" bestFit="1" customWidth="1" outlineLevel="1"/>
  </cols>
  <sheetData>
    <row r="1" spans="2:6" ht="17.25" thickBot="1" x14ac:dyDescent="0.65"/>
    <row r="2" spans="2:6" x14ac:dyDescent="0.6">
      <c r="B2" s="95" t="s">
        <v>290</v>
      </c>
      <c r="C2" s="96"/>
      <c r="D2" s="102"/>
      <c r="E2" s="102"/>
      <c r="F2" s="102"/>
    </row>
    <row r="3" spans="2:6" collapsed="1" x14ac:dyDescent="0.6">
      <c r="B3" s="94"/>
      <c r="C3" s="94"/>
      <c r="D3" s="103" t="s">
        <v>292</v>
      </c>
      <c r="E3" s="103" t="s">
        <v>287</v>
      </c>
      <c r="F3" s="103" t="s">
        <v>289</v>
      </c>
    </row>
    <row r="4" spans="2:6" ht="47.25" hidden="1" outlineLevel="1" x14ac:dyDescent="0.6">
      <c r="B4" s="98"/>
      <c r="C4" s="98"/>
      <c r="D4" s="91"/>
      <c r="E4" s="105" t="s">
        <v>288</v>
      </c>
      <c r="F4" s="105" t="s">
        <v>288</v>
      </c>
    </row>
    <row r="5" spans="2:6" x14ac:dyDescent="0.6">
      <c r="B5" s="99" t="s">
        <v>291</v>
      </c>
      <c r="C5" s="100"/>
      <c r="D5" s="97"/>
      <c r="E5" s="97"/>
      <c r="F5" s="97"/>
    </row>
    <row r="6" spans="2:6" outlineLevel="1" x14ac:dyDescent="0.6">
      <c r="B6" s="98"/>
      <c r="C6" s="98" t="s">
        <v>285</v>
      </c>
      <c r="D6" s="92">
        <v>62.443791869321799</v>
      </c>
      <c r="E6" s="104">
        <v>80</v>
      </c>
      <c r="F6" s="104">
        <v>50</v>
      </c>
    </row>
    <row r="7" spans="2:6" x14ac:dyDescent="0.6">
      <c r="B7" s="99" t="s">
        <v>293</v>
      </c>
      <c r="C7" s="100"/>
      <c r="D7" s="97"/>
      <c r="E7" s="97"/>
      <c r="F7" s="97"/>
    </row>
    <row r="8" spans="2:6" ht="17.25" outlineLevel="1" thickBot="1" x14ac:dyDescent="0.65">
      <c r="B8" s="101"/>
      <c r="C8" s="101" t="s">
        <v>286</v>
      </c>
      <c r="D8" s="93">
        <v>845027.48228870297</v>
      </c>
      <c r="E8" s="93">
        <v>1082608.8</v>
      </c>
      <c r="F8" s="93">
        <v>676630.5</v>
      </c>
    </row>
    <row r="9" spans="2:6" x14ac:dyDescent="0.6">
      <c r="B9" t="s">
        <v>294</v>
      </c>
    </row>
    <row r="10" spans="2:6" x14ac:dyDescent="0.6">
      <c r="B10" t="s">
        <v>295</v>
      </c>
    </row>
    <row r="11" spans="2:6" x14ac:dyDescent="0.6">
      <c r="B11" t="s">
        <v>296</v>
      </c>
    </row>
  </sheetData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D11"/>
  <sheetViews>
    <sheetView topLeftCell="A3" workbookViewId="0">
      <selection activeCell="C10" sqref="C10"/>
    </sheetView>
  </sheetViews>
  <sheetFormatPr defaultRowHeight="16.899999999999999" x14ac:dyDescent="0.6"/>
  <cols>
    <col min="1" max="4" width="12.625" customWidth="1"/>
  </cols>
  <sheetData>
    <row r="1" spans="1:4" x14ac:dyDescent="0.6">
      <c r="A1" s="12" t="s">
        <v>271</v>
      </c>
      <c r="B1" s="12"/>
      <c r="C1" s="12"/>
      <c r="D1" s="12"/>
    </row>
    <row r="2" spans="1:4" x14ac:dyDescent="0.6">
      <c r="A2" s="65"/>
      <c r="B2" s="65"/>
      <c r="C2" s="65"/>
      <c r="D2" s="65"/>
    </row>
    <row r="3" spans="1:4" x14ac:dyDescent="0.6">
      <c r="A3" s="66" t="s">
        <v>272</v>
      </c>
      <c r="B3" s="66" t="s">
        <v>273</v>
      </c>
      <c r="C3" s="67" t="s">
        <v>274</v>
      </c>
      <c r="D3" s="67" t="s">
        <v>275</v>
      </c>
    </row>
    <row r="4" spans="1:4" x14ac:dyDescent="0.6">
      <c r="A4" s="66" t="s">
        <v>276</v>
      </c>
      <c r="B4" s="68">
        <v>221653</v>
      </c>
      <c r="C4" s="69">
        <f t="shared" ref="C4:C10" si="0">B4*D4/100</f>
        <v>83563.181000000011</v>
      </c>
      <c r="D4" s="70">
        <v>37.700000000000003</v>
      </c>
    </row>
    <row r="5" spans="1:4" x14ac:dyDescent="0.6">
      <c r="A5" s="66" t="s">
        <v>277</v>
      </c>
      <c r="B5" s="68">
        <v>15000</v>
      </c>
      <c r="C5" s="69">
        <f t="shared" si="0"/>
        <v>12745.5</v>
      </c>
      <c r="D5" s="70">
        <v>84.97</v>
      </c>
    </row>
    <row r="6" spans="1:4" x14ac:dyDescent="0.6">
      <c r="A6" s="66" t="s">
        <v>278</v>
      </c>
      <c r="B6" s="68">
        <v>21827</v>
      </c>
      <c r="C6" s="69">
        <f t="shared" si="0"/>
        <v>8453.597099999999</v>
      </c>
      <c r="D6" s="70">
        <v>38.729999999999997</v>
      </c>
    </row>
    <row r="7" spans="1:4" x14ac:dyDescent="0.6">
      <c r="A7" s="66" t="s">
        <v>279</v>
      </c>
      <c r="B7" s="68">
        <v>9720</v>
      </c>
      <c r="C7" s="69">
        <f t="shared" si="0"/>
        <v>1922.616</v>
      </c>
      <c r="D7" s="70">
        <v>19.78</v>
      </c>
    </row>
    <row r="8" spans="1:4" x14ac:dyDescent="0.6">
      <c r="A8" s="66" t="s">
        <v>280</v>
      </c>
      <c r="B8" s="68">
        <v>2347</v>
      </c>
      <c r="C8" s="69">
        <f t="shared" si="0"/>
        <v>0</v>
      </c>
      <c r="D8" s="70">
        <v>0</v>
      </c>
    </row>
    <row r="9" spans="1:4" x14ac:dyDescent="0.6">
      <c r="A9" s="66" t="s">
        <v>281</v>
      </c>
      <c r="B9" s="68">
        <v>1082714</v>
      </c>
      <c r="C9" s="69">
        <f t="shared" si="0"/>
        <v>275767.25579999998</v>
      </c>
      <c r="D9" s="70">
        <v>25.47</v>
      </c>
    </row>
    <row r="10" spans="1:4" x14ac:dyDescent="0.6">
      <c r="A10" s="71" t="s">
        <v>282</v>
      </c>
      <c r="B10" s="72">
        <f>SUM(B4:B9)</f>
        <v>1353261</v>
      </c>
      <c r="C10" s="69">
        <f t="shared" si="0"/>
        <v>845027.48228870286</v>
      </c>
      <c r="D10" s="70">
        <v>62.443791869321799</v>
      </c>
    </row>
    <row r="11" spans="1:4" x14ac:dyDescent="0.6">
      <c r="A11" s="65"/>
      <c r="B11" s="65"/>
      <c r="C11" s="65"/>
      <c r="D11" s="73"/>
    </row>
  </sheetData>
  <scenarios current="1" sqref="C10">
    <scenario name="비율인상" locked="1" count="1" user="기풍쌤" comment="만든 사람 기풍쌤 날짜 2021-01-06">
      <inputCells r="D10" val="80" numFmtId="179"/>
    </scenario>
    <scenario name="비율인하" locked="1" count="1" user="기풍쌤" comment="만든 사람 기풍쌤 날짜 2021-01-06">
      <inputCells r="D10" val="50" numFmtId="179"/>
    </scenario>
  </scenarios>
  <phoneticPr fontId="3" type="noConversion"/>
  <pageMargins left="0.7" right="0.7" top="0.75" bottom="0.75" header="0.3" footer="0.3"/>
  <pageSetup paperSize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17"/>
  <sheetViews>
    <sheetView workbookViewId="0">
      <selection activeCell="I9" sqref="I9"/>
    </sheetView>
  </sheetViews>
  <sheetFormatPr defaultRowHeight="16.899999999999999" x14ac:dyDescent="0.6"/>
  <sheetData>
    <row r="1" spans="1:7" x14ac:dyDescent="0.6">
      <c r="A1" t="s">
        <v>248</v>
      </c>
    </row>
    <row r="3" spans="1:7" x14ac:dyDescent="0.6">
      <c r="A3" s="50" t="s">
        <v>204</v>
      </c>
      <c r="B3" s="50" t="s">
        <v>205</v>
      </c>
      <c r="C3" s="50" t="s">
        <v>206</v>
      </c>
      <c r="D3" s="50" t="s">
        <v>207</v>
      </c>
      <c r="E3" s="50" t="s">
        <v>208</v>
      </c>
      <c r="F3" s="50" t="s">
        <v>209</v>
      </c>
      <c r="G3" s="50" t="s">
        <v>210</v>
      </c>
    </row>
    <row r="4" spans="1:7" x14ac:dyDescent="0.6">
      <c r="A4" s="27" t="s">
        <v>211</v>
      </c>
      <c r="B4" s="27" t="s">
        <v>233</v>
      </c>
      <c r="C4" s="27" t="s">
        <v>234</v>
      </c>
      <c r="D4" s="27">
        <v>43</v>
      </c>
      <c r="E4" s="29" t="s">
        <v>218</v>
      </c>
      <c r="F4" s="31" t="s">
        <v>222</v>
      </c>
      <c r="G4" s="27" t="s">
        <v>235</v>
      </c>
    </row>
    <row r="5" spans="1:7" x14ac:dyDescent="0.6">
      <c r="A5" s="27" t="s">
        <v>211</v>
      </c>
      <c r="B5" s="27" t="s">
        <v>212</v>
      </c>
      <c r="C5" s="27" t="s">
        <v>213</v>
      </c>
      <c r="D5" s="27">
        <v>31</v>
      </c>
      <c r="E5" s="37" t="s">
        <v>214</v>
      </c>
      <c r="F5" s="27" t="s">
        <v>215</v>
      </c>
      <c r="G5" s="27"/>
    </row>
    <row r="6" spans="1:7" x14ac:dyDescent="0.6">
      <c r="A6" s="27" t="s">
        <v>211</v>
      </c>
      <c r="B6" s="27" t="s">
        <v>230</v>
      </c>
      <c r="C6" s="27" t="s">
        <v>231</v>
      </c>
      <c r="D6" s="27">
        <v>27</v>
      </c>
      <c r="E6" s="37" t="s">
        <v>232</v>
      </c>
      <c r="F6" s="37" t="s">
        <v>227</v>
      </c>
      <c r="G6" s="27"/>
    </row>
    <row r="7" spans="1:7" x14ac:dyDescent="0.6">
      <c r="A7" s="27" t="s">
        <v>211</v>
      </c>
      <c r="B7" s="27" t="s">
        <v>241</v>
      </c>
      <c r="C7" s="27" t="s">
        <v>231</v>
      </c>
      <c r="D7" s="27">
        <v>26</v>
      </c>
      <c r="E7" s="37" t="s">
        <v>238</v>
      </c>
      <c r="F7" s="31" t="s">
        <v>222</v>
      </c>
      <c r="G7" s="27"/>
    </row>
    <row r="8" spans="1:7" x14ac:dyDescent="0.6">
      <c r="A8" s="27" t="s">
        <v>216</v>
      </c>
      <c r="B8" s="27" t="s">
        <v>217</v>
      </c>
      <c r="C8" s="27" t="s">
        <v>213</v>
      </c>
      <c r="D8" s="27">
        <v>41</v>
      </c>
      <c r="E8" s="28" t="s">
        <v>218</v>
      </c>
      <c r="F8" s="37" t="s">
        <v>215</v>
      </c>
      <c r="G8" s="27"/>
    </row>
    <row r="9" spans="1:7" x14ac:dyDescent="0.6">
      <c r="A9" s="27" t="s">
        <v>216</v>
      </c>
      <c r="B9" s="27" t="s">
        <v>219</v>
      </c>
      <c r="C9" s="27" t="s">
        <v>220</v>
      </c>
      <c r="D9" s="27">
        <v>32</v>
      </c>
      <c r="E9" s="29" t="s">
        <v>221</v>
      </c>
      <c r="F9" s="30" t="s">
        <v>222</v>
      </c>
      <c r="G9" s="27" t="s">
        <v>223</v>
      </c>
    </row>
    <row r="10" spans="1:7" x14ac:dyDescent="0.6">
      <c r="A10" s="27" t="s">
        <v>216</v>
      </c>
      <c r="B10" s="27" t="s">
        <v>243</v>
      </c>
      <c r="C10" s="27" t="s">
        <v>244</v>
      </c>
      <c r="D10" s="27">
        <v>33</v>
      </c>
      <c r="E10" s="29" t="s">
        <v>245</v>
      </c>
      <c r="F10" s="37" t="s">
        <v>227</v>
      </c>
      <c r="G10" s="27"/>
    </row>
    <row r="11" spans="1:7" x14ac:dyDescent="0.6">
      <c r="A11" s="27" t="s">
        <v>216</v>
      </c>
      <c r="B11" s="27" t="s">
        <v>228</v>
      </c>
      <c r="C11" s="27" t="s">
        <v>213</v>
      </c>
      <c r="D11" s="27">
        <v>26</v>
      </c>
      <c r="E11" s="27" t="s">
        <v>229</v>
      </c>
      <c r="F11" s="31" t="s">
        <v>222</v>
      </c>
      <c r="G11" s="27"/>
    </row>
    <row r="12" spans="1:7" x14ac:dyDescent="0.6">
      <c r="A12" s="27" t="s">
        <v>216</v>
      </c>
      <c r="B12" s="27" t="s">
        <v>242</v>
      </c>
      <c r="C12" s="27" t="s">
        <v>231</v>
      </c>
      <c r="D12" s="27">
        <v>28</v>
      </c>
      <c r="E12" s="37" t="s">
        <v>214</v>
      </c>
      <c r="F12" s="37" t="s">
        <v>227</v>
      </c>
      <c r="G12" s="27"/>
    </row>
    <row r="13" spans="1:7" x14ac:dyDescent="0.6">
      <c r="A13" s="27" t="s">
        <v>236</v>
      </c>
      <c r="B13" s="27" t="s">
        <v>239</v>
      </c>
      <c r="C13" s="27" t="s">
        <v>234</v>
      </c>
      <c r="D13" s="27">
        <v>32</v>
      </c>
      <c r="E13" s="29" t="s">
        <v>226</v>
      </c>
      <c r="F13" s="31" t="s">
        <v>222</v>
      </c>
      <c r="G13" s="27"/>
    </row>
    <row r="14" spans="1:7" x14ac:dyDescent="0.6">
      <c r="A14" s="27" t="s">
        <v>236</v>
      </c>
      <c r="B14" s="27" t="s">
        <v>237</v>
      </c>
      <c r="C14" s="27" t="s">
        <v>220</v>
      </c>
      <c r="D14" s="27">
        <v>26</v>
      </c>
      <c r="E14" s="37" t="s">
        <v>238</v>
      </c>
      <c r="F14" s="37" t="s">
        <v>215</v>
      </c>
      <c r="G14" s="27"/>
    </row>
    <row r="15" spans="1:7" x14ac:dyDescent="0.6">
      <c r="A15" s="27" t="s">
        <v>236</v>
      </c>
      <c r="B15" s="27" t="s">
        <v>240</v>
      </c>
      <c r="C15" s="27" t="s">
        <v>213</v>
      </c>
      <c r="D15" s="27">
        <v>28</v>
      </c>
      <c r="E15" s="37" t="s">
        <v>229</v>
      </c>
      <c r="F15" s="27" t="s">
        <v>227</v>
      </c>
      <c r="G15" s="27"/>
    </row>
    <row r="16" spans="1:7" x14ac:dyDescent="0.6">
      <c r="A16" s="27" t="s">
        <v>224</v>
      </c>
      <c r="B16" s="27" t="s">
        <v>225</v>
      </c>
      <c r="C16" s="27" t="s">
        <v>213</v>
      </c>
      <c r="D16" s="27">
        <v>30</v>
      </c>
      <c r="E16" s="29" t="s">
        <v>226</v>
      </c>
      <c r="F16" s="37" t="s">
        <v>227</v>
      </c>
      <c r="G16" s="27"/>
    </row>
    <row r="17" spans="1:7" x14ac:dyDescent="0.6">
      <c r="A17" s="27" t="s">
        <v>224</v>
      </c>
      <c r="B17" s="27" t="s">
        <v>246</v>
      </c>
      <c r="C17" s="27" t="s">
        <v>244</v>
      </c>
      <c r="D17" s="27">
        <v>34</v>
      </c>
      <c r="E17" s="29" t="s">
        <v>218</v>
      </c>
      <c r="F17" s="31" t="s">
        <v>222</v>
      </c>
      <c r="G17" s="27" t="s">
        <v>247</v>
      </c>
    </row>
  </sheetData>
  <sortState ref="A4:G17">
    <sortCondition ref="A4:A17"/>
    <sortCondition sortBy="cellColor" ref="E4:E17" dxfId="1"/>
  </sortState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N15"/>
  <sheetViews>
    <sheetView topLeftCell="A4" workbookViewId="0">
      <selection activeCell="I17" sqref="I17"/>
    </sheetView>
  </sheetViews>
  <sheetFormatPr defaultRowHeight="16.899999999999999" x14ac:dyDescent="0.6"/>
  <cols>
    <col min="1" max="1" width="13.625" customWidth="1"/>
  </cols>
  <sheetData>
    <row r="1" spans="1:14" x14ac:dyDescent="0.6">
      <c r="A1" s="3" t="s">
        <v>249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x14ac:dyDescent="0.6">
      <c r="A2" s="14"/>
      <c r="B2" s="64"/>
      <c r="C2" s="64"/>
      <c r="D2" s="64"/>
      <c r="E2" s="64"/>
      <c r="F2" s="64"/>
      <c r="G2" s="14"/>
      <c r="H2" s="14"/>
      <c r="I2" s="14"/>
      <c r="J2" s="14"/>
      <c r="K2" s="14"/>
      <c r="L2" s="14"/>
      <c r="M2" s="14"/>
      <c r="N2" s="14"/>
    </row>
    <row r="3" spans="1:14" x14ac:dyDescent="0.6">
      <c r="A3" s="57" t="s">
        <v>155</v>
      </c>
      <c r="B3" s="106" t="s">
        <v>156</v>
      </c>
      <c r="C3" s="58" t="s">
        <v>157</v>
      </c>
      <c r="D3" s="106" t="s">
        <v>158</v>
      </c>
      <c r="E3" s="58" t="s">
        <v>159</v>
      </c>
      <c r="F3" s="58" t="s">
        <v>160</v>
      </c>
      <c r="G3" s="57" t="s">
        <v>161</v>
      </c>
      <c r="H3" s="57" t="s">
        <v>162</v>
      </c>
      <c r="I3" s="57" t="s">
        <v>163</v>
      </c>
      <c r="J3" s="57" t="s">
        <v>164</v>
      </c>
      <c r="K3" s="57" t="s">
        <v>165</v>
      </c>
      <c r="L3" s="57" t="s">
        <v>166</v>
      </c>
      <c r="M3" s="59" t="s">
        <v>167</v>
      </c>
      <c r="N3" s="60" t="s">
        <v>168</v>
      </c>
    </row>
    <row r="4" spans="1:14" x14ac:dyDescent="0.6">
      <c r="A4" s="17" t="s">
        <v>169</v>
      </c>
      <c r="B4" s="107">
        <v>1239</v>
      </c>
      <c r="C4" s="26">
        <v>1006</v>
      </c>
      <c r="D4" s="107">
        <v>853</v>
      </c>
      <c r="E4" s="26">
        <v>786</v>
      </c>
      <c r="F4" s="26">
        <v>795</v>
      </c>
      <c r="G4" s="18">
        <v>835</v>
      </c>
      <c r="H4" s="18">
        <v>1156</v>
      </c>
      <c r="I4" s="18">
        <v>924</v>
      </c>
      <c r="J4" s="18">
        <v>683</v>
      </c>
      <c r="K4" s="18">
        <v>664</v>
      </c>
      <c r="L4" s="18">
        <v>763</v>
      </c>
      <c r="M4" s="19">
        <v>959</v>
      </c>
      <c r="N4" s="20">
        <f>AVERAGE(B4:M4)</f>
        <v>888.58333333333337</v>
      </c>
    </row>
    <row r="5" spans="1:14" x14ac:dyDescent="0.6">
      <c r="A5" s="17" t="s">
        <v>170</v>
      </c>
      <c r="B5" s="107">
        <v>537</v>
      </c>
      <c r="C5" s="26">
        <v>372</v>
      </c>
      <c r="D5" s="107">
        <v>332</v>
      </c>
      <c r="E5" s="26">
        <v>330</v>
      </c>
      <c r="F5" s="26">
        <v>306</v>
      </c>
      <c r="G5" s="18">
        <v>265</v>
      </c>
      <c r="H5" s="18">
        <v>313</v>
      </c>
      <c r="I5" s="18">
        <v>289</v>
      </c>
      <c r="J5" s="18">
        <v>306</v>
      </c>
      <c r="K5" s="18">
        <v>320</v>
      </c>
      <c r="L5" s="18">
        <v>292</v>
      </c>
      <c r="M5" s="19">
        <v>410</v>
      </c>
      <c r="N5" s="20">
        <f t="shared" ref="N5:N14" si="0">AVERAGE(B5:M5)</f>
        <v>339.33333333333331</v>
      </c>
    </row>
    <row r="6" spans="1:14" x14ac:dyDescent="0.6">
      <c r="A6" s="17" t="s">
        <v>171</v>
      </c>
      <c r="B6" s="107">
        <v>26</v>
      </c>
      <c r="C6" s="26">
        <v>26</v>
      </c>
      <c r="D6" s="107">
        <v>22</v>
      </c>
      <c r="E6" s="26">
        <v>28</v>
      </c>
      <c r="F6" s="26">
        <v>19</v>
      </c>
      <c r="G6" s="18">
        <v>36</v>
      </c>
      <c r="H6" s="18">
        <v>28</v>
      </c>
      <c r="I6" s="18">
        <v>26</v>
      </c>
      <c r="J6" s="18">
        <v>26</v>
      </c>
      <c r="K6" s="18">
        <v>14</v>
      </c>
      <c r="L6" s="18">
        <v>30</v>
      </c>
      <c r="M6" s="19">
        <v>18</v>
      </c>
      <c r="N6" s="20">
        <f t="shared" si="0"/>
        <v>24.916666666666668</v>
      </c>
    </row>
    <row r="7" spans="1:14" x14ac:dyDescent="0.6">
      <c r="A7" s="17" t="s">
        <v>172</v>
      </c>
      <c r="B7" s="107">
        <v>26</v>
      </c>
      <c r="C7" s="26">
        <v>22</v>
      </c>
      <c r="D7" s="107">
        <v>8</v>
      </c>
      <c r="E7" s="26">
        <v>19</v>
      </c>
      <c r="F7" s="26">
        <v>13</v>
      </c>
      <c r="G7" s="18">
        <v>16</v>
      </c>
      <c r="H7" s="18">
        <v>17</v>
      </c>
      <c r="I7" s="18">
        <v>17</v>
      </c>
      <c r="J7" s="18">
        <v>11</v>
      </c>
      <c r="K7" s="18">
        <v>23</v>
      </c>
      <c r="L7" s="18">
        <v>23</v>
      </c>
      <c r="M7" s="19">
        <v>22</v>
      </c>
      <c r="N7" s="20">
        <f t="shared" si="0"/>
        <v>18.083333333333332</v>
      </c>
    </row>
    <row r="8" spans="1:14" x14ac:dyDescent="0.6">
      <c r="A8" s="17" t="s">
        <v>173</v>
      </c>
      <c r="B8" s="107">
        <v>55</v>
      </c>
      <c r="C8" s="26">
        <v>33</v>
      </c>
      <c r="D8" s="107">
        <v>43</v>
      </c>
      <c r="E8" s="26">
        <v>42</v>
      </c>
      <c r="F8" s="26">
        <v>43</v>
      </c>
      <c r="G8" s="18">
        <v>47</v>
      </c>
      <c r="H8" s="18">
        <v>42</v>
      </c>
      <c r="I8" s="18">
        <v>40</v>
      </c>
      <c r="J8" s="18">
        <v>41</v>
      </c>
      <c r="K8" s="18">
        <v>45</v>
      </c>
      <c r="L8" s="18">
        <v>47</v>
      </c>
      <c r="M8" s="19">
        <v>54</v>
      </c>
      <c r="N8" s="20">
        <f t="shared" si="0"/>
        <v>44.333333333333336</v>
      </c>
    </row>
    <row r="9" spans="1:14" x14ac:dyDescent="0.6">
      <c r="A9" s="17" t="s">
        <v>174</v>
      </c>
      <c r="B9" s="107">
        <v>2306</v>
      </c>
      <c r="C9" s="26">
        <v>2173</v>
      </c>
      <c r="D9" s="107">
        <v>3210</v>
      </c>
      <c r="E9" s="26">
        <v>2470</v>
      </c>
      <c r="F9" s="26">
        <v>1468</v>
      </c>
      <c r="G9" s="18">
        <v>1399</v>
      </c>
      <c r="H9" s="18">
        <v>738</v>
      </c>
      <c r="I9" s="18">
        <v>704</v>
      </c>
      <c r="J9" s="18">
        <v>1269</v>
      </c>
      <c r="K9" s="18">
        <v>1397</v>
      </c>
      <c r="L9" s="18">
        <v>1258</v>
      </c>
      <c r="M9" s="19">
        <v>1846</v>
      </c>
      <c r="N9" s="20">
        <f t="shared" si="0"/>
        <v>1686.5</v>
      </c>
    </row>
    <row r="10" spans="1:14" x14ac:dyDescent="0.6">
      <c r="A10" s="17" t="s">
        <v>175</v>
      </c>
      <c r="B10" s="107">
        <v>103</v>
      </c>
      <c r="C10" s="26">
        <v>79</v>
      </c>
      <c r="D10" s="107">
        <v>96</v>
      </c>
      <c r="E10" s="26">
        <v>84</v>
      </c>
      <c r="F10" s="26">
        <v>53</v>
      </c>
      <c r="G10" s="18">
        <v>52</v>
      </c>
      <c r="H10" s="18">
        <v>52</v>
      </c>
      <c r="I10" s="18">
        <v>54</v>
      </c>
      <c r="J10" s="18">
        <v>50</v>
      </c>
      <c r="K10" s="18">
        <v>66</v>
      </c>
      <c r="L10" s="18">
        <v>69</v>
      </c>
      <c r="M10" s="19">
        <v>103</v>
      </c>
      <c r="N10" s="20">
        <f t="shared" si="0"/>
        <v>71.75</v>
      </c>
    </row>
    <row r="11" spans="1:14" x14ac:dyDescent="0.6">
      <c r="A11" s="17" t="s">
        <v>176</v>
      </c>
      <c r="B11" s="107">
        <v>4</v>
      </c>
      <c r="C11" s="26">
        <v>2</v>
      </c>
      <c r="D11" s="107">
        <v>3</v>
      </c>
      <c r="E11" s="26">
        <v>102</v>
      </c>
      <c r="F11" s="26">
        <v>22</v>
      </c>
      <c r="G11" s="18">
        <v>36</v>
      </c>
      <c r="H11" s="18">
        <v>101</v>
      </c>
      <c r="I11" s="18">
        <v>81</v>
      </c>
      <c r="J11" s="18">
        <v>14</v>
      </c>
      <c r="K11" s="18">
        <v>14</v>
      </c>
      <c r="L11" s="18">
        <v>4</v>
      </c>
      <c r="M11" s="19">
        <v>3</v>
      </c>
      <c r="N11" s="20">
        <f t="shared" si="0"/>
        <v>32.166666666666664</v>
      </c>
    </row>
    <row r="12" spans="1:14" x14ac:dyDescent="0.6">
      <c r="A12" s="17" t="s">
        <v>177</v>
      </c>
      <c r="B12" s="107">
        <v>38</v>
      </c>
      <c r="C12" s="26">
        <v>43</v>
      </c>
      <c r="D12" s="107">
        <v>56</v>
      </c>
      <c r="E12" s="26">
        <v>48</v>
      </c>
      <c r="F12" s="26">
        <v>54</v>
      </c>
      <c r="G12" s="18">
        <v>29</v>
      </c>
      <c r="H12" s="18">
        <v>38</v>
      </c>
      <c r="I12" s="18">
        <v>29</v>
      </c>
      <c r="J12" s="18">
        <v>38</v>
      </c>
      <c r="K12" s="18">
        <v>42</v>
      </c>
      <c r="L12" s="18">
        <v>38</v>
      </c>
      <c r="M12" s="19">
        <v>35</v>
      </c>
      <c r="N12" s="20">
        <f t="shared" si="0"/>
        <v>40.666666666666664</v>
      </c>
    </row>
    <row r="13" spans="1:14" x14ac:dyDescent="0.6">
      <c r="A13" s="17" t="s">
        <v>178</v>
      </c>
      <c r="B13" s="107">
        <v>148</v>
      </c>
      <c r="C13" s="26">
        <v>149</v>
      </c>
      <c r="D13" s="107">
        <v>209</v>
      </c>
      <c r="E13" s="26">
        <v>198</v>
      </c>
      <c r="F13" s="26">
        <v>167</v>
      </c>
      <c r="G13" s="18">
        <v>132</v>
      </c>
      <c r="H13" s="18">
        <v>98</v>
      </c>
      <c r="I13" s="18">
        <v>102</v>
      </c>
      <c r="J13" s="18">
        <v>125</v>
      </c>
      <c r="K13" s="18">
        <v>144</v>
      </c>
      <c r="L13" s="18">
        <v>166</v>
      </c>
      <c r="M13" s="19">
        <v>124</v>
      </c>
      <c r="N13" s="20">
        <f t="shared" si="0"/>
        <v>146.83333333333334</v>
      </c>
    </row>
    <row r="14" spans="1:14" x14ac:dyDescent="0.6">
      <c r="A14" s="32" t="s">
        <v>179</v>
      </c>
      <c r="B14" s="108">
        <v>521</v>
      </c>
      <c r="C14" s="33">
        <v>420</v>
      </c>
      <c r="D14" s="108">
        <v>430</v>
      </c>
      <c r="E14" s="33">
        <v>428</v>
      </c>
      <c r="F14" s="33">
        <v>313</v>
      </c>
      <c r="G14" s="34">
        <v>327</v>
      </c>
      <c r="H14" s="34">
        <v>247</v>
      </c>
      <c r="I14" s="34">
        <v>221</v>
      </c>
      <c r="J14" s="34">
        <v>306</v>
      </c>
      <c r="K14" s="34">
        <v>345</v>
      </c>
      <c r="L14" s="34">
        <v>344</v>
      </c>
      <c r="M14" s="35">
        <v>455</v>
      </c>
      <c r="N14" s="20">
        <f t="shared" si="0"/>
        <v>363.08333333333331</v>
      </c>
    </row>
    <row r="15" spans="1:14" x14ac:dyDescent="0.6">
      <c r="B15" s="36"/>
      <c r="D15" s="36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평균">
                <anchor moveWithCells="1" sizeWithCells="1">
                  <from>
                    <xdr:col>2</xdr:col>
                    <xdr:colOff>0</xdr:colOff>
                    <xdr:row>16</xdr:row>
                    <xdr:rowOff>0</xdr:rowOff>
                  </from>
                  <to>
                    <xdr:col>4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F7"/>
  <sheetViews>
    <sheetView tabSelected="1" topLeftCell="A13" workbookViewId="0">
      <selection activeCell="J23" sqref="J23"/>
    </sheetView>
  </sheetViews>
  <sheetFormatPr defaultRowHeight="16.899999999999999" x14ac:dyDescent="0.6"/>
  <cols>
    <col min="1" max="1" width="15.625" customWidth="1"/>
    <col min="2" max="6" width="11.625" customWidth="1"/>
  </cols>
  <sheetData>
    <row r="1" spans="1:6" ht="30" customHeight="1" x14ac:dyDescent="0.6">
      <c r="A1" s="63" t="s">
        <v>186</v>
      </c>
      <c r="B1" s="15"/>
      <c r="C1" s="15"/>
      <c r="D1" s="15"/>
      <c r="E1" s="15"/>
      <c r="F1" s="15"/>
    </row>
    <row r="2" spans="1:6" x14ac:dyDescent="0.6">
      <c r="A2" s="15"/>
      <c r="B2" s="15"/>
      <c r="C2" s="15"/>
      <c r="D2" s="15"/>
      <c r="E2" s="15"/>
      <c r="F2" s="15"/>
    </row>
    <row r="3" spans="1:6" x14ac:dyDescent="0.6">
      <c r="A3" s="61" t="s">
        <v>180</v>
      </c>
      <c r="B3" s="62" t="s">
        <v>202</v>
      </c>
      <c r="C3" s="62" t="s">
        <v>203</v>
      </c>
      <c r="D3" s="62" t="s">
        <v>270</v>
      </c>
      <c r="E3" s="62" t="s">
        <v>269</v>
      </c>
      <c r="F3" s="62" t="s">
        <v>269</v>
      </c>
    </row>
    <row r="4" spans="1:6" x14ac:dyDescent="0.6">
      <c r="A4" s="16" t="s">
        <v>181</v>
      </c>
      <c r="B4" s="21">
        <v>45010</v>
      </c>
      <c r="C4" s="21">
        <v>43023</v>
      </c>
      <c r="D4" s="21">
        <v>43848</v>
      </c>
      <c r="E4" s="21">
        <v>43454</v>
      </c>
      <c r="F4" s="21">
        <v>43755</v>
      </c>
    </row>
    <row r="5" spans="1:6" x14ac:dyDescent="0.6">
      <c r="A5" s="16" t="s">
        <v>182</v>
      </c>
      <c r="B5" s="21">
        <v>6158</v>
      </c>
      <c r="C5" s="21">
        <v>6268</v>
      </c>
      <c r="D5" s="21">
        <v>6400</v>
      </c>
      <c r="E5" s="21">
        <v>6664</v>
      </c>
      <c r="F5" s="21">
        <v>6702</v>
      </c>
    </row>
    <row r="6" spans="1:6" x14ac:dyDescent="0.6">
      <c r="A6" s="16" t="s">
        <v>183</v>
      </c>
      <c r="B6" s="21">
        <v>28628</v>
      </c>
      <c r="C6" s="21">
        <v>40404</v>
      </c>
      <c r="D6" s="21">
        <v>43044</v>
      </c>
      <c r="E6" s="21">
        <v>50824</v>
      </c>
      <c r="F6" s="21">
        <v>52981</v>
      </c>
    </row>
    <row r="7" spans="1:6" x14ac:dyDescent="0.6">
      <c r="A7" s="16" t="s">
        <v>184</v>
      </c>
      <c r="B7" s="21">
        <v>28395</v>
      </c>
      <c r="C7" s="21">
        <v>28484</v>
      </c>
      <c r="D7" s="21">
        <v>27048</v>
      </c>
      <c r="E7" s="21">
        <v>26714</v>
      </c>
      <c r="F7" s="21">
        <v>26383</v>
      </c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3</vt:i4>
      </vt:variant>
    </vt:vector>
  </HeadingPairs>
  <TitlesOfParts>
    <vt:vector size="12" baseType="lpstr">
      <vt:lpstr>기본작업-1</vt:lpstr>
      <vt:lpstr>기본작업-2</vt:lpstr>
      <vt:lpstr>기본작업-3</vt:lpstr>
      <vt:lpstr>계산작업</vt:lpstr>
      <vt:lpstr>시나리오 요약</vt:lpstr>
      <vt:lpstr>분석작업-1</vt:lpstr>
      <vt:lpstr>분석작업-2</vt:lpstr>
      <vt:lpstr>매크로작업</vt:lpstr>
      <vt:lpstr>차트작업</vt:lpstr>
      <vt:lpstr>제품명</vt:lpstr>
      <vt:lpstr>집행률계</vt:lpstr>
      <vt:lpstr>집행액합계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김영욱</dc:creator>
  <cp:lastModifiedBy>기풍쌤</cp:lastModifiedBy>
  <dcterms:created xsi:type="dcterms:W3CDTF">2016-04-06T08:26:19Z</dcterms:created>
  <dcterms:modified xsi:type="dcterms:W3CDTF">2021-01-06T07:16:28Z</dcterms:modified>
</cp:coreProperties>
</file>