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ink/ink20.xml" ContentType="application/inkml+xml"/>
  <Override PartName="/xl/ink/ink21.xml" ContentType="application/inkml+xml"/>
  <Override PartName="/xl/ink/ink22.xml" ContentType="application/inkml+xml"/>
  <Override PartName="/xl/ink/ink23.xml" ContentType="application/inkml+xml"/>
  <Override PartName="/xl/ink/ink24.xml" ContentType="application/inkml+xml"/>
  <Override PartName="/xl/ink/ink25.xml" ContentType="application/inkml+xml"/>
  <Override PartName="/xl/ink/ink26.xml" ContentType="application/inkml+xml"/>
  <Override PartName="/xl/ink/ink27.xml" ContentType="application/inkml+xml"/>
  <Override PartName="/xl/ink/ink28.xml" ContentType="application/inkml+xml"/>
  <Override PartName="/xl/ink/ink29.xml" ContentType="application/inkml+xml"/>
  <Override PartName="/xl/ink/ink30.xml" ContentType="application/inkml+xml"/>
  <Override PartName="/xl/ink/ink31.xml" ContentType="application/inkml+xml"/>
  <Override PartName="/xl/ink/ink32.xml" ContentType="application/inkml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ssi\OneDrive\바탕 화면\"/>
    </mc:Choice>
  </mc:AlternateContent>
  <bookViews>
    <workbookView xWindow="-57720" yWindow="-120" windowWidth="29040" windowHeight="15840" tabRatio="844" activeTab="7"/>
  </bookViews>
  <sheets>
    <sheet name="기본작업-1" sheetId="14" r:id="rId1"/>
    <sheet name="기본작업-2" sheetId="13" r:id="rId2"/>
    <sheet name="기본작업-3" sheetId="10" r:id="rId3"/>
    <sheet name="계산작업" sheetId="5" r:id="rId4"/>
    <sheet name="분석작업-1" sheetId="15" r:id="rId5"/>
    <sheet name="분석작업-2" sheetId="6" r:id="rId6"/>
    <sheet name="매크로작업" sheetId="8" r:id="rId7"/>
    <sheet name="차트작업" sheetId="9" r:id="rId8"/>
  </sheets>
  <definedNames>
    <definedName name="배점">'기본작업-2'!$D$4:$D$9</definedName>
  </definedNames>
  <calcPr calcId="162913"/>
</workbook>
</file>

<file path=xl/calcChain.xml><?xml version="1.0" encoding="utf-8"?>
<calcChain xmlns="http://schemas.openxmlformats.org/spreadsheetml/2006/main">
  <c r="E5" i="8" l="1"/>
  <c r="E6" i="8"/>
  <c r="E7" i="8"/>
  <c r="E8" i="8"/>
  <c r="E4" i="8"/>
  <c r="H30" i="5"/>
  <c r="H31" i="5"/>
  <c r="H32" i="5"/>
  <c r="H33" i="5"/>
  <c r="H34" i="5"/>
  <c r="H35" i="5"/>
  <c r="H36" i="5"/>
  <c r="H29" i="5"/>
  <c r="D37" i="5"/>
  <c r="D24" i="5"/>
  <c r="I4" i="5"/>
  <c r="I5" i="5"/>
  <c r="I6" i="5"/>
  <c r="I7" i="5"/>
  <c r="I8" i="5"/>
  <c r="I9" i="5"/>
  <c r="I3" i="5"/>
  <c r="D4" i="5"/>
  <c r="D5" i="5"/>
  <c r="D6" i="5"/>
  <c r="D7" i="5"/>
  <c r="D8" i="5"/>
  <c r="D9" i="5"/>
  <c r="D3" i="5"/>
  <c r="F9" i="15" l="1"/>
  <c r="F6" i="15"/>
  <c r="F5" i="15"/>
  <c r="F4" i="15"/>
  <c r="F12" i="15"/>
  <c r="F8" i="15"/>
  <c r="F11" i="15"/>
  <c r="F10" i="15"/>
  <c r="F7" i="15"/>
  <c r="F13" i="10" l="1"/>
  <c r="D13" i="10"/>
  <c r="F7" i="10"/>
  <c r="D7" i="10"/>
  <c r="H7" i="10" s="1"/>
  <c r="F16" i="10"/>
  <c r="D16" i="10"/>
  <c r="F8" i="10"/>
  <c r="D8" i="10"/>
  <c r="F15" i="10"/>
  <c r="D15" i="10"/>
  <c r="F17" i="10"/>
  <c r="D17" i="10"/>
  <c r="F14" i="10"/>
  <c r="D14" i="10"/>
  <c r="F9" i="10"/>
  <c r="D9" i="10"/>
  <c r="F4" i="10"/>
  <c r="D4" i="10"/>
  <c r="F6" i="10"/>
  <c r="D6" i="10"/>
  <c r="F18" i="10"/>
  <c r="D18" i="10"/>
  <c r="F5" i="10"/>
  <c r="D5" i="10"/>
  <c r="H5" i="10" s="1"/>
  <c r="F11" i="10"/>
  <c r="D11" i="10"/>
  <c r="F10" i="10"/>
  <c r="D10" i="10"/>
  <c r="F12" i="10"/>
  <c r="D12" i="10"/>
  <c r="H12" i="10" l="1"/>
  <c r="H11" i="10"/>
  <c r="H14" i="10"/>
  <c r="H8" i="10"/>
  <c r="H18" i="10"/>
  <c r="H16" i="10"/>
  <c r="H4" i="10"/>
  <c r="H6" i="10"/>
  <c r="H17" i="10"/>
  <c r="H13" i="10"/>
  <c r="H9" i="10"/>
  <c r="H15" i="10"/>
  <c r="H10" i="10"/>
</calcChain>
</file>

<file path=xl/sharedStrings.xml><?xml version="1.0" encoding="utf-8"?>
<sst xmlns="http://schemas.openxmlformats.org/spreadsheetml/2006/main" count="221" uniqueCount="184">
  <si>
    <t>서울</t>
    <phoneticPr fontId="2" type="noConversion"/>
  </si>
  <si>
    <t>부산</t>
    <phoneticPr fontId="2" type="noConversion"/>
  </si>
  <si>
    <t>제주</t>
    <phoneticPr fontId="2" type="noConversion"/>
  </si>
  <si>
    <t>대전</t>
    <phoneticPr fontId="2" type="noConversion"/>
  </si>
  <si>
    <t>구분</t>
    <phoneticPr fontId="2" type="noConversion"/>
  </si>
  <si>
    <t>인천</t>
    <phoneticPr fontId="2" type="noConversion"/>
  </si>
  <si>
    <t>안양</t>
    <phoneticPr fontId="2" type="noConversion"/>
  </si>
  <si>
    <t>광주</t>
    <phoneticPr fontId="2" type="noConversion"/>
  </si>
  <si>
    <t>성명</t>
    <phoneticPr fontId="2" type="noConversion"/>
  </si>
  <si>
    <t>김종민</t>
    <phoneticPr fontId="2" type="noConversion"/>
  </si>
  <si>
    <t>강원철</t>
    <phoneticPr fontId="2" type="noConversion"/>
  </si>
  <si>
    <t>이진수</t>
    <phoneticPr fontId="2" type="noConversion"/>
  </si>
  <si>
    <t>박정민</t>
    <phoneticPr fontId="2" type="noConversion"/>
  </si>
  <si>
    <t>한수경</t>
    <phoneticPr fontId="2" type="noConversion"/>
  </si>
  <si>
    <t>유미진</t>
    <phoneticPr fontId="2" type="noConversion"/>
  </si>
  <si>
    <t>정미영</t>
    <phoneticPr fontId="2" type="noConversion"/>
  </si>
  <si>
    <t>응시일</t>
    <phoneticPr fontId="2" type="noConversion"/>
  </si>
  <si>
    <t>요일</t>
    <phoneticPr fontId="2" type="noConversion"/>
  </si>
  <si>
    <t>[표1] 자격증 응시일</t>
    <phoneticPr fontId="2" type="noConversion"/>
  </si>
  <si>
    <t>성명</t>
    <phoneticPr fontId="2" type="noConversion"/>
  </si>
  <si>
    <t>중간고사</t>
    <phoneticPr fontId="2" type="noConversion"/>
  </si>
  <si>
    <t>기말고사</t>
    <phoneticPr fontId="2" type="noConversion"/>
  </si>
  <si>
    <t>F</t>
    <phoneticPr fontId="2" type="noConversion"/>
  </si>
  <si>
    <t>D</t>
    <phoneticPr fontId="2" type="noConversion"/>
  </si>
  <si>
    <t>C</t>
    <phoneticPr fontId="2" type="noConversion"/>
  </si>
  <si>
    <t>B</t>
    <phoneticPr fontId="2" type="noConversion"/>
  </si>
  <si>
    <t>A</t>
    <phoneticPr fontId="2" type="noConversion"/>
  </si>
  <si>
    <t>김미정</t>
    <phoneticPr fontId="2" type="noConversion"/>
  </si>
  <si>
    <t>서진수</t>
    <phoneticPr fontId="2" type="noConversion"/>
  </si>
  <si>
    <t>박주영</t>
    <phoneticPr fontId="2" type="noConversion"/>
  </si>
  <si>
    <t>원영현</t>
    <phoneticPr fontId="2" type="noConversion"/>
  </si>
  <si>
    <t>오선영</t>
    <phoneticPr fontId="2" type="noConversion"/>
  </si>
  <si>
    <t>최은미</t>
    <phoneticPr fontId="2" type="noConversion"/>
  </si>
  <si>
    <t>박진희</t>
    <phoneticPr fontId="2" type="noConversion"/>
  </si>
  <si>
    <t>[표2]</t>
    <phoneticPr fontId="2" type="noConversion"/>
  </si>
  <si>
    <t>학과</t>
    <phoneticPr fontId="2" type="noConversion"/>
  </si>
  <si>
    <t>유창상</t>
    <phoneticPr fontId="2" type="noConversion"/>
  </si>
  <si>
    <t>김현수</t>
    <phoneticPr fontId="2" type="noConversion"/>
  </si>
  <si>
    <t>한경수</t>
    <phoneticPr fontId="2" type="noConversion"/>
  </si>
  <si>
    <t>정수연</t>
    <phoneticPr fontId="2" type="noConversion"/>
  </si>
  <si>
    <t>최경철</t>
    <phoneticPr fontId="2" type="noConversion"/>
  </si>
  <si>
    <t>오태환</t>
    <phoneticPr fontId="2" type="noConversion"/>
  </si>
  <si>
    <t>임장미</t>
    <phoneticPr fontId="2" type="noConversion"/>
  </si>
  <si>
    <t>커뮤니케이션</t>
    <phoneticPr fontId="2" type="noConversion"/>
  </si>
  <si>
    <t>회계</t>
    <phoneticPr fontId="2" type="noConversion"/>
  </si>
  <si>
    <t>경영전략</t>
    <phoneticPr fontId="2" type="noConversion"/>
  </si>
  <si>
    <t>모든 과목이 70 이상인 학생 수</t>
    <phoneticPr fontId="2" type="noConversion"/>
  </si>
  <si>
    <t>학생명</t>
    <phoneticPr fontId="2" type="noConversion"/>
  </si>
  <si>
    <t>인성인증 항목 및 배점표</t>
    <phoneticPr fontId="2" type="noConversion"/>
  </si>
  <si>
    <t>기본영역</t>
    <phoneticPr fontId="2" type="noConversion"/>
  </si>
  <si>
    <t>출석률</t>
    <phoneticPr fontId="2" type="noConversion"/>
  </si>
  <si>
    <t>인성점수</t>
    <phoneticPr fontId="2" type="noConversion"/>
  </si>
  <si>
    <t>영화/연극/전시회</t>
    <phoneticPr fontId="2" type="noConversion"/>
  </si>
  <si>
    <t>문화관람</t>
    <phoneticPr fontId="2" type="noConversion"/>
  </si>
  <si>
    <t>헌혈</t>
    <phoneticPr fontId="2" type="noConversion"/>
  </si>
  <si>
    <t>교외봉사</t>
    <phoneticPr fontId="2" type="noConversion"/>
  </si>
  <si>
    <t>헌혈참여</t>
    <phoneticPr fontId="2" type="noConversion"/>
  </si>
  <si>
    <t>봉사시간</t>
    <phoneticPr fontId="2" type="noConversion"/>
  </si>
  <si>
    <t>교원확보율</t>
    <phoneticPr fontId="2" type="noConversion"/>
  </si>
  <si>
    <t>소양인증포인트 현황</t>
    <phoneticPr fontId="2" type="noConversion"/>
  </si>
  <si>
    <t>교육훈련</t>
    <phoneticPr fontId="2" type="noConversion"/>
  </si>
  <si>
    <t>합계</t>
    <phoneticPr fontId="2" type="noConversion"/>
  </si>
  <si>
    <t>정보통신</t>
    <phoneticPr fontId="2" type="noConversion"/>
  </si>
  <si>
    <t>임정민</t>
    <phoneticPr fontId="2" type="noConversion"/>
  </si>
  <si>
    <t>이주현</t>
    <phoneticPr fontId="2" type="noConversion"/>
  </si>
  <si>
    <t>강소미</t>
    <phoneticPr fontId="2" type="noConversion"/>
  </si>
  <si>
    <t>박주영</t>
    <phoneticPr fontId="2" type="noConversion"/>
  </si>
  <si>
    <t>정보인증</t>
    <phoneticPr fontId="2" type="noConversion"/>
  </si>
  <si>
    <t>국제인증</t>
    <phoneticPr fontId="2" type="noConversion"/>
  </si>
  <si>
    <t>전공인증</t>
    <phoneticPr fontId="2" type="noConversion"/>
  </si>
  <si>
    <t>정보통신과</t>
    <phoneticPr fontId="2" type="noConversion"/>
  </si>
  <si>
    <t>유아교육과</t>
    <phoneticPr fontId="2" type="noConversion"/>
  </si>
  <si>
    <t>컴퓨터정보과</t>
    <phoneticPr fontId="2" type="noConversion"/>
  </si>
  <si>
    <t>컴퓨터게임과</t>
    <phoneticPr fontId="2" type="noConversion"/>
  </si>
  <si>
    <t>특수교육과</t>
    <phoneticPr fontId="2" type="noConversion"/>
  </si>
  <si>
    <t>컴퓨터게임과</t>
    <phoneticPr fontId="2" type="noConversion"/>
  </si>
  <si>
    <t xml:space="preserve">[표4] </t>
    <phoneticPr fontId="2" type="noConversion"/>
  </si>
  <si>
    <t>학과별 인증 점수 취득 총점</t>
    <phoneticPr fontId="2" type="noConversion"/>
  </si>
  <si>
    <t>학과</t>
    <phoneticPr fontId="2" type="noConversion"/>
  </si>
  <si>
    <t>성명</t>
    <phoneticPr fontId="2" type="noConversion"/>
  </si>
  <si>
    <t>김영우</t>
    <phoneticPr fontId="2" type="noConversion"/>
  </si>
  <si>
    <t>강주찬</t>
    <phoneticPr fontId="2" type="noConversion"/>
  </si>
  <si>
    <t>이홍주</t>
    <phoneticPr fontId="2" type="noConversion"/>
  </si>
  <si>
    <t>박상아</t>
    <phoneticPr fontId="2" type="noConversion"/>
  </si>
  <si>
    <t>정성준</t>
    <phoneticPr fontId="2" type="noConversion"/>
  </si>
  <si>
    <t>소양인증</t>
    <phoneticPr fontId="2" type="noConversion"/>
  </si>
  <si>
    <t>직무인증</t>
    <phoneticPr fontId="2" type="noConversion"/>
  </si>
  <si>
    <t>총점</t>
    <phoneticPr fontId="2" type="noConversion"/>
  </si>
  <si>
    <t>소양직무인증점수</t>
    <phoneticPr fontId="2" type="noConversion"/>
  </si>
  <si>
    <t>학번</t>
    <phoneticPr fontId="2" type="noConversion"/>
  </si>
  <si>
    <t>이름</t>
    <phoneticPr fontId="2" type="noConversion"/>
  </si>
  <si>
    <t>중간</t>
    <phoneticPr fontId="2" type="noConversion"/>
  </si>
  <si>
    <t>중간(40)</t>
    <phoneticPr fontId="2" type="noConversion"/>
  </si>
  <si>
    <t>기말</t>
    <phoneticPr fontId="2" type="noConversion"/>
  </si>
  <si>
    <t>기말(40)</t>
    <phoneticPr fontId="2" type="noConversion"/>
  </si>
  <si>
    <t>출석(20)</t>
    <phoneticPr fontId="2" type="noConversion"/>
  </si>
  <si>
    <t>합계</t>
    <phoneticPr fontId="2" type="noConversion"/>
  </si>
  <si>
    <t>윤경문</t>
  </si>
  <si>
    <t>박준희</t>
  </si>
  <si>
    <t>박하늘</t>
  </si>
  <si>
    <t>김세인</t>
  </si>
  <si>
    <t>홍주희</t>
  </si>
  <si>
    <t>김송희</t>
  </si>
  <si>
    <t>김대훈</t>
  </si>
  <si>
    <t>박병재</t>
  </si>
  <si>
    <t>이종희</t>
  </si>
  <si>
    <t>최서현</t>
  </si>
  <si>
    <t>임천규</t>
  </si>
  <si>
    <t>김지수</t>
  </si>
  <si>
    <t>임태헌</t>
  </si>
  <si>
    <t>김은지</t>
  </si>
  <si>
    <t>이다정</t>
  </si>
  <si>
    <t>컴퓨터활용 성적</t>
    <phoneticPr fontId="2" type="noConversion"/>
  </si>
  <si>
    <t>연도별 장학금 현황</t>
    <phoneticPr fontId="2" type="noConversion"/>
  </si>
  <si>
    <t>성적장학</t>
    <phoneticPr fontId="2" type="noConversion"/>
  </si>
  <si>
    <t>가계장학</t>
    <phoneticPr fontId="2" type="noConversion"/>
  </si>
  <si>
    <t>근로장학</t>
    <phoneticPr fontId="2" type="noConversion"/>
  </si>
  <si>
    <t>응시지역</t>
    <phoneticPr fontId="2" type="noConversion"/>
  </si>
  <si>
    <t>학과</t>
    <phoneticPr fontId="2" type="noConversion"/>
  </si>
  <si>
    <t>학과</t>
    <phoneticPr fontId="2" type="noConversion"/>
  </si>
  <si>
    <t>인증영역</t>
    <phoneticPr fontId="2" type="noConversion"/>
  </si>
  <si>
    <t>인증항목</t>
    <phoneticPr fontId="2" type="noConversion"/>
  </si>
  <si>
    <t>내용</t>
    <phoneticPr fontId="2" type="noConversion"/>
  </si>
  <si>
    <t>배점</t>
    <phoneticPr fontId="2" type="noConversion"/>
  </si>
  <si>
    <t>회수</t>
    <phoneticPr fontId="2" type="noConversion"/>
  </si>
  <si>
    <t>최대배점</t>
    <phoneticPr fontId="2" type="noConversion"/>
  </si>
  <si>
    <t>80~89</t>
    <phoneticPr fontId="2" type="noConversion"/>
  </si>
  <si>
    <t>95~100</t>
    <phoneticPr fontId="2" type="noConversion"/>
  </si>
  <si>
    <t>90~95</t>
    <phoneticPr fontId="2" type="noConversion"/>
  </si>
  <si>
    <t>학점</t>
    <phoneticPr fontId="2" type="noConversion"/>
  </si>
  <si>
    <t>평균</t>
    <phoneticPr fontId="2" type="noConversion"/>
  </si>
  <si>
    <t>학점기준표</t>
    <phoneticPr fontId="2" type="noConversion"/>
  </si>
  <si>
    <t>[표4]</t>
    <phoneticPr fontId="2" type="noConversion"/>
  </si>
  <si>
    <t>[표5]</t>
    <phoneticPr fontId="2" type="noConversion"/>
  </si>
  <si>
    <t>입학일자</t>
    <phoneticPr fontId="2" type="noConversion"/>
  </si>
  <si>
    <t>입학코드</t>
    <phoneticPr fontId="2" type="noConversion"/>
  </si>
  <si>
    <t>HEALTHCARE</t>
  </si>
  <si>
    <t>COMPUTER</t>
  </si>
  <si>
    <t>DESIGN</t>
  </si>
  <si>
    <t>ARTS-THERAPY</t>
  </si>
  <si>
    <t>[표3]</t>
    <phoneticPr fontId="2" type="noConversion"/>
  </si>
  <si>
    <t>학과</t>
    <phoneticPr fontId="2" type="noConversion"/>
  </si>
  <si>
    <t>성명</t>
    <phoneticPr fontId="2" type="noConversion"/>
  </si>
  <si>
    <t>생년월일</t>
    <phoneticPr fontId="2" type="noConversion"/>
  </si>
  <si>
    <t>평점</t>
    <phoneticPr fontId="2" type="noConversion"/>
  </si>
  <si>
    <t>컴퓨터학과</t>
    <phoneticPr fontId="2" type="noConversion"/>
  </si>
  <si>
    <t>유창상</t>
    <phoneticPr fontId="2" type="noConversion"/>
  </si>
  <si>
    <t>경영학과</t>
    <phoneticPr fontId="2" type="noConversion"/>
  </si>
  <si>
    <t>김현수</t>
    <phoneticPr fontId="2" type="noConversion"/>
  </si>
  <si>
    <t>한경수</t>
    <phoneticPr fontId="2" type="noConversion"/>
  </si>
  <si>
    <t>정수연</t>
    <phoneticPr fontId="2" type="noConversion"/>
  </si>
  <si>
    <t>정보통신과</t>
    <phoneticPr fontId="2" type="noConversion"/>
  </si>
  <si>
    <t>최경철</t>
    <phoneticPr fontId="2" type="noConversion"/>
  </si>
  <si>
    <t>오태환</t>
    <phoneticPr fontId="2" type="noConversion"/>
  </si>
  <si>
    <t>임장미</t>
    <phoneticPr fontId="2" type="noConversion"/>
  </si>
  <si>
    <t>이민호</t>
    <phoneticPr fontId="2" type="noConversion"/>
  </si>
  <si>
    <t>조건</t>
    <phoneticPr fontId="2" type="noConversion"/>
  </si>
  <si>
    <t>경영학과 평균 평점</t>
    <phoneticPr fontId="2" type="noConversion"/>
  </si>
  <si>
    <t>학과</t>
    <phoneticPr fontId="2" type="noConversion"/>
  </si>
  <si>
    <t>정보인증</t>
    <phoneticPr fontId="2" type="noConversion"/>
  </si>
  <si>
    <t>국제인증</t>
    <phoneticPr fontId="2" type="noConversion"/>
  </si>
  <si>
    <t>전공인증</t>
    <phoneticPr fontId="2" type="noConversion"/>
  </si>
  <si>
    <t>컴퓨터정보과</t>
    <phoneticPr fontId="2" type="noConversion"/>
  </si>
  <si>
    <t>컴퓨터게임과</t>
    <phoneticPr fontId="2" type="noConversion"/>
  </si>
  <si>
    <t>유아교육과</t>
    <phoneticPr fontId="2" type="noConversion"/>
  </si>
  <si>
    <t>특수교육과</t>
    <phoneticPr fontId="2" type="noConversion"/>
  </si>
  <si>
    <t>기본영역</t>
    <phoneticPr fontId="2" type="noConversion"/>
  </si>
  <si>
    <t>인성봉사</t>
    <phoneticPr fontId="2" type="noConversion"/>
  </si>
  <si>
    <t>유아교육</t>
    <phoneticPr fontId="2" type="noConversion"/>
  </si>
  <si>
    <t>김경호</t>
    <phoneticPr fontId="2" type="noConversion"/>
  </si>
  <si>
    <t>경영정보</t>
    <phoneticPr fontId="2" type="noConversion"/>
  </si>
  <si>
    <t>정소영</t>
    <phoneticPr fontId="2" type="noConversion"/>
  </si>
  <si>
    <t>주경철</t>
    <phoneticPr fontId="2" type="noConversion"/>
  </si>
  <si>
    <t>한기철</t>
    <phoneticPr fontId="2" type="noConversion"/>
  </si>
  <si>
    <t>한보미</t>
    <phoneticPr fontId="2" type="noConversion"/>
  </si>
  <si>
    <t>2016년</t>
    <phoneticPr fontId="2" type="noConversion"/>
  </si>
  <si>
    <t>2017년</t>
    <phoneticPr fontId="2" type="noConversion"/>
  </si>
  <si>
    <t>2018년</t>
    <phoneticPr fontId="2" type="noConversion"/>
  </si>
  <si>
    <t>2019년</t>
    <phoneticPr fontId="2" type="noConversion"/>
  </si>
  <si>
    <t>[표1] 2017년</t>
    <phoneticPr fontId="2" type="noConversion"/>
  </si>
  <si>
    <t>[표2] 2018년</t>
    <phoneticPr fontId="2" type="noConversion"/>
  </si>
  <si>
    <t>[표3] 2019년</t>
    <phoneticPr fontId="2" type="noConversion"/>
  </si>
  <si>
    <t>학과</t>
    <phoneticPr fontId="2" type="noConversion"/>
  </si>
  <si>
    <t>경영학과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</si>
</sst>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\ &quot;이상&quot;"/>
    <numFmt numFmtId="178" formatCode="0\ &quot;미만&quot;"/>
    <numFmt numFmtId="179" formatCode="0\ &quot;이하&quot;"/>
    <numFmt numFmtId="180" formatCode="@&quot;%&quot;"/>
    <numFmt numFmtId="181" formatCode="#,##0,&quot;천원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20"/>
      <color theme="0"/>
      <name val="맑은 고딕"/>
      <family val="2"/>
      <charset val="129"/>
      <scheme val="minor"/>
    </font>
    <font>
      <b/>
      <u val="double"/>
      <sz val="16"/>
      <color theme="1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4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2" applyFo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7" fillId="0" borderId="1" xfId="2" applyNumberFormat="1" applyFont="1" applyBorder="1" applyAlignment="1">
      <alignment horizontal="center" vertical="center"/>
    </xf>
    <xf numFmtId="0" fontId="7" fillId="0" borderId="0" xfId="2" applyNumberFormat="1" applyFont="1" applyBorder="1" applyAlignment="1">
      <alignment horizontal="center" vertical="center"/>
    </xf>
    <xf numFmtId="41" fontId="7" fillId="0" borderId="0" xfId="3" applyFont="1" applyBorder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4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right" vertical="center"/>
    </xf>
    <xf numFmtId="41" fontId="7" fillId="0" borderId="1" xfId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top"/>
    </xf>
    <xf numFmtId="41" fontId="0" fillId="0" borderId="1" xfId="1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4" fillId="0" borderId="0" xfId="1" applyNumberFormat="1" applyFont="1" applyBorder="1" applyAlignment="1">
      <alignment horizontal="center" vertical="center"/>
    </xf>
    <xf numFmtId="14" fontId="7" fillId="0" borderId="1" xfId="2" applyNumberFormat="1" applyFont="1" applyBorder="1" applyAlignment="1">
      <alignment horizontal="center" vertical="center"/>
    </xf>
    <xf numFmtId="41" fontId="6" fillId="0" borderId="0" xfId="0" applyNumberFormat="1" applyFont="1">
      <alignment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3" xfId="2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17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1" fillId="0" borderId="1" xfId="2" applyNumberFormat="1" applyFont="1" applyBorder="1" applyAlignment="1">
      <alignment horizontal="center" vertical="center"/>
    </xf>
    <xf numFmtId="0" fontId="11" fillId="2" borderId="1" xfId="2" applyNumberFormat="1" applyFont="1" applyFill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left" vertical="center"/>
    </xf>
    <xf numFmtId="177" fontId="7" fillId="0" borderId="5" xfId="2" applyNumberFormat="1" applyFont="1" applyBorder="1" applyAlignment="1">
      <alignment horizontal="center" vertical="center"/>
    </xf>
    <xf numFmtId="177" fontId="7" fillId="0" borderId="6" xfId="2" applyNumberFormat="1" applyFont="1" applyBorder="1" applyAlignment="1">
      <alignment horizontal="center" vertical="center"/>
    </xf>
    <xf numFmtId="177" fontId="7" fillId="0" borderId="6" xfId="2" applyNumberFormat="1" applyFont="1" applyFill="1" applyBorder="1" applyAlignment="1">
      <alignment horizontal="center" vertical="center"/>
    </xf>
    <xf numFmtId="177" fontId="7" fillId="0" borderId="7" xfId="2" applyNumberFormat="1" applyFont="1" applyFill="1" applyBorder="1" applyAlignment="1">
      <alignment horizontal="center" vertical="center"/>
    </xf>
    <xf numFmtId="178" fontId="0" fillId="0" borderId="8" xfId="0" applyNumberFormat="1" applyBorder="1" applyAlignment="1">
      <alignment horizontal="center" vertical="center"/>
    </xf>
    <xf numFmtId="179" fontId="0" fillId="0" borderId="9" xfId="0" applyNumberFormat="1" applyBorder="1" applyAlignment="1">
      <alignment horizontal="center" vertical="center"/>
    </xf>
    <xf numFmtId="41" fontId="7" fillId="0" borderId="10" xfId="1" applyFont="1" applyBorder="1" applyAlignment="1">
      <alignment horizontal="center" vertical="center"/>
    </xf>
    <xf numFmtId="41" fontId="7" fillId="0" borderId="11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12" fillId="0" borderId="1" xfId="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7" fillId="0" borderId="0" xfId="2" applyNumberFormat="1" applyFont="1" applyFill="1" applyBorder="1" applyAlignment="1">
      <alignment horizontal="center" vertical="center"/>
    </xf>
    <xf numFmtId="0" fontId="8" fillId="0" borderId="0" xfId="2" applyFont="1" applyAlignment="1"/>
    <xf numFmtId="0" fontId="5" fillId="0" borderId="0" xfId="2" applyFont="1" applyAlignment="1">
      <alignment vertical="center"/>
    </xf>
    <xf numFmtId="0" fontId="8" fillId="0" borderId="0" xfId="2" applyFont="1" applyBorder="1" applyAlignment="1"/>
    <xf numFmtId="0" fontId="8" fillId="0" borderId="0" xfId="2" applyFont="1" applyAlignment="1">
      <alignment vertical="center"/>
    </xf>
    <xf numFmtId="41" fontId="8" fillId="0" borderId="0" xfId="1" applyFont="1" applyBorder="1" applyAlignment="1"/>
    <xf numFmtId="41" fontId="7" fillId="0" borderId="0" xfId="1" applyFont="1">
      <alignment vertical="center"/>
    </xf>
    <xf numFmtId="41" fontId="0" fillId="0" borderId="0" xfId="1" applyFont="1">
      <alignment vertical="center"/>
    </xf>
    <xf numFmtId="41" fontId="10" fillId="0" borderId="1" xfId="1" applyFont="1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1" fillId="0" borderId="14" xfId="2" applyNumberFormat="1" applyFont="1" applyFill="1" applyBorder="1" applyAlignment="1">
      <alignment horizontal="center" vertical="center"/>
    </xf>
    <xf numFmtId="0" fontId="11" fillId="0" borderId="15" xfId="2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81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180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15" fillId="4" borderId="5" xfId="5" applyFont="1" applyBorder="1">
      <alignment vertical="center"/>
    </xf>
    <xf numFmtId="0" fontId="16" fillId="4" borderId="6" xfId="5" applyFont="1" applyBorder="1">
      <alignment vertical="center"/>
    </xf>
    <xf numFmtId="0" fontId="16" fillId="4" borderId="7" xfId="5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1" xfId="0" applyNumberFormat="1" applyBorder="1" applyAlignment="1">
      <alignment horizontal="right" vertical="center"/>
    </xf>
    <xf numFmtId="0" fontId="0" fillId="0" borderId="12" xfId="0" applyNumberFormat="1" applyBorder="1" applyAlignment="1">
      <alignment horizontal="center" vertical="center"/>
    </xf>
    <xf numFmtId="41" fontId="7" fillId="0" borderId="1" xfId="2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</cellXfs>
  <cellStyles count="6">
    <cellStyle name="강조색5" xfId="5" builtinId="45"/>
    <cellStyle name="쉼표 [0]" xfId="1" builtinId="6"/>
    <cellStyle name="쉼표 [0] 2" xfId="3"/>
    <cellStyle name="통화 [0] 2" xfId="4"/>
    <cellStyle name="표준" xfId="0" builtinId="0"/>
    <cellStyle name="표준 2" xfId="2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차트작업!$A$1</c:f>
          <c:strCache>
            <c:ptCount val="1"/>
            <c:pt idx="0">
              <c:v>연도별 장학금 현황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차트작업!$A$4</c:f>
              <c:strCache>
                <c:ptCount val="1"/>
                <c:pt idx="0">
                  <c:v>성적장학</c:v>
                </c:pt>
              </c:strCache>
            </c:strRef>
          </c:tx>
          <c:invertIfNegative val="0"/>
          <c:cat>
            <c:strRef>
              <c:f>차트작업!$C$3:$E$3</c:f>
              <c:strCache>
                <c:ptCount val="3"/>
                <c:pt idx="0">
                  <c:v>2017년</c:v>
                </c:pt>
                <c:pt idx="1">
                  <c:v>2018년</c:v>
                </c:pt>
                <c:pt idx="2">
                  <c:v>2019년</c:v>
                </c:pt>
              </c:strCache>
            </c:strRef>
          </c:cat>
          <c:val>
            <c:numRef>
              <c:f>차트작업!$C$4:$E$4</c:f>
              <c:numCache>
                <c:formatCode>#,##0</c:formatCode>
                <c:ptCount val="3"/>
                <c:pt idx="0">
                  <c:v>43632</c:v>
                </c:pt>
                <c:pt idx="1">
                  <c:v>47664</c:v>
                </c:pt>
                <c:pt idx="2">
                  <c:v>47254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84-4933-91B6-9F7F8937B719}"/>
            </c:ext>
          </c:extLst>
        </c:ser>
        <c:ser>
          <c:idx val="2"/>
          <c:order val="1"/>
          <c:tx>
            <c:strRef>
              <c:f>차트작업!$A$5</c:f>
              <c:strCache>
                <c:ptCount val="1"/>
                <c:pt idx="0">
                  <c:v>가계장학</c:v>
                </c:pt>
              </c:strCache>
            </c:strRef>
          </c:tx>
          <c:invertIfNegative val="0"/>
          <c:cat>
            <c:strRef>
              <c:f>차트작업!$C$3:$E$3</c:f>
              <c:strCache>
                <c:ptCount val="3"/>
                <c:pt idx="0">
                  <c:v>2017년</c:v>
                </c:pt>
                <c:pt idx="1">
                  <c:v>2018년</c:v>
                </c:pt>
                <c:pt idx="2">
                  <c:v>2019년</c:v>
                </c:pt>
              </c:strCache>
            </c:strRef>
          </c:cat>
          <c:val>
            <c:numRef>
              <c:f>차트작업!$C$5:$E$5</c:f>
              <c:numCache>
                <c:formatCode>#,##0</c:formatCode>
                <c:ptCount val="3"/>
                <c:pt idx="0">
                  <c:v>12769</c:v>
                </c:pt>
                <c:pt idx="1">
                  <c:v>13182</c:v>
                </c:pt>
                <c:pt idx="2">
                  <c:v>14568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84-4933-91B6-9F7F8937B719}"/>
            </c:ext>
          </c:extLst>
        </c:ser>
        <c:ser>
          <c:idx val="3"/>
          <c:order val="2"/>
          <c:tx>
            <c:strRef>
              <c:f>차트작업!$A$6</c:f>
              <c:strCache>
                <c:ptCount val="1"/>
                <c:pt idx="0">
                  <c:v>근로장학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차트작업!$C$3:$E$3</c:f>
              <c:strCache>
                <c:ptCount val="3"/>
                <c:pt idx="0">
                  <c:v>2017년</c:v>
                </c:pt>
                <c:pt idx="1">
                  <c:v>2018년</c:v>
                </c:pt>
                <c:pt idx="2">
                  <c:v>2019년</c:v>
                </c:pt>
              </c:strCache>
            </c:strRef>
          </c:cat>
          <c:val>
            <c:numRef>
              <c:f>차트작업!$C$6:$E$6</c:f>
              <c:numCache>
                <c:formatCode>#,##0</c:formatCode>
                <c:ptCount val="3"/>
                <c:pt idx="0">
                  <c:v>27973</c:v>
                </c:pt>
                <c:pt idx="1">
                  <c:v>31570</c:v>
                </c:pt>
                <c:pt idx="2">
                  <c:v>33280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F5-4670-891B-748E71754F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22032640"/>
        <c:axId val="222034176"/>
      </c:barChart>
      <c:catAx>
        <c:axId val="222032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22034176"/>
        <c:crosses val="autoZero"/>
        <c:auto val="1"/>
        <c:lblAlgn val="ctr"/>
        <c:lblOffset val="100"/>
        <c:noMultiLvlLbl val="0"/>
      </c:catAx>
      <c:valAx>
        <c:axId val="22203417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22032640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ustomXml" Target="../ink/ink7.xml"/><Relationship Id="rId18" Type="http://schemas.openxmlformats.org/officeDocument/2006/relationships/image" Target="../media/image9.emf"/><Relationship Id="rId26" Type="http://schemas.openxmlformats.org/officeDocument/2006/relationships/image" Target="../media/image13.emf"/><Relationship Id="rId39" Type="http://schemas.openxmlformats.org/officeDocument/2006/relationships/customXml" Target="../ink/ink20.xml"/><Relationship Id="rId21" Type="http://schemas.openxmlformats.org/officeDocument/2006/relationships/customXml" Target="../ink/ink11.xml"/><Relationship Id="rId34" Type="http://schemas.openxmlformats.org/officeDocument/2006/relationships/image" Target="../media/image17.emf"/><Relationship Id="rId42" Type="http://schemas.openxmlformats.org/officeDocument/2006/relationships/image" Target="../media/image21.emf"/><Relationship Id="rId47" Type="http://schemas.openxmlformats.org/officeDocument/2006/relationships/customXml" Target="../ink/ink24.xml"/><Relationship Id="rId50" Type="http://schemas.openxmlformats.org/officeDocument/2006/relationships/image" Target="../media/image25.emf"/><Relationship Id="rId55" Type="http://schemas.openxmlformats.org/officeDocument/2006/relationships/customXml" Target="../ink/ink28.xml"/><Relationship Id="rId63" Type="http://schemas.openxmlformats.org/officeDocument/2006/relationships/customXml" Target="../ink/ink32.xml"/><Relationship Id="rId7" Type="http://schemas.openxmlformats.org/officeDocument/2006/relationships/customXml" Target="../ink/ink4.xml"/><Relationship Id="rId2" Type="http://schemas.openxmlformats.org/officeDocument/2006/relationships/image" Target="../media/image1.emf"/><Relationship Id="rId16" Type="http://schemas.openxmlformats.org/officeDocument/2006/relationships/image" Target="../media/image8.emf"/><Relationship Id="rId29" Type="http://schemas.openxmlformats.org/officeDocument/2006/relationships/customXml" Target="../ink/ink15.xml"/><Relationship Id="rId11" Type="http://schemas.openxmlformats.org/officeDocument/2006/relationships/customXml" Target="../ink/ink6.xml"/><Relationship Id="rId24" Type="http://schemas.openxmlformats.org/officeDocument/2006/relationships/image" Target="../media/image12.emf"/><Relationship Id="rId32" Type="http://schemas.openxmlformats.org/officeDocument/2006/relationships/image" Target="../media/image16.emf"/><Relationship Id="rId37" Type="http://schemas.openxmlformats.org/officeDocument/2006/relationships/customXml" Target="../ink/ink19.xml"/><Relationship Id="rId40" Type="http://schemas.openxmlformats.org/officeDocument/2006/relationships/image" Target="../media/image20.emf"/><Relationship Id="rId45" Type="http://schemas.openxmlformats.org/officeDocument/2006/relationships/customXml" Target="../ink/ink23.xml"/><Relationship Id="rId53" Type="http://schemas.openxmlformats.org/officeDocument/2006/relationships/customXml" Target="../ink/ink27.xml"/><Relationship Id="rId58" Type="http://schemas.openxmlformats.org/officeDocument/2006/relationships/image" Target="../media/image29.emf"/><Relationship Id="rId5" Type="http://schemas.openxmlformats.org/officeDocument/2006/relationships/customXml" Target="../ink/ink3.xml"/><Relationship Id="rId61" Type="http://schemas.openxmlformats.org/officeDocument/2006/relationships/customXml" Target="../ink/ink31.xml"/><Relationship Id="rId19" Type="http://schemas.openxmlformats.org/officeDocument/2006/relationships/customXml" Target="../ink/ink10.xml"/><Relationship Id="rId14" Type="http://schemas.openxmlformats.org/officeDocument/2006/relationships/image" Target="../media/image7.emf"/><Relationship Id="rId22" Type="http://schemas.openxmlformats.org/officeDocument/2006/relationships/image" Target="../media/image11.emf"/><Relationship Id="rId27" Type="http://schemas.openxmlformats.org/officeDocument/2006/relationships/customXml" Target="../ink/ink14.xml"/><Relationship Id="rId30" Type="http://schemas.openxmlformats.org/officeDocument/2006/relationships/image" Target="../media/image15.emf"/><Relationship Id="rId35" Type="http://schemas.openxmlformats.org/officeDocument/2006/relationships/customXml" Target="../ink/ink18.xml"/><Relationship Id="rId43" Type="http://schemas.openxmlformats.org/officeDocument/2006/relationships/customXml" Target="../ink/ink22.xml"/><Relationship Id="rId48" Type="http://schemas.openxmlformats.org/officeDocument/2006/relationships/image" Target="../media/image24.emf"/><Relationship Id="rId56" Type="http://schemas.openxmlformats.org/officeDocument/2006/relationships/image" Target="../media/image28.emf"/><Relationship Id="rId64" Type="http://schemas.openxmlformats.org/officeDocument/2006/relationships/image" Target="../media/image32.emf"/><Relationship Id="rId8" Type="http://schemas.openxmlformats.org/officeDocument/2006/relationships/image" Target="../media/image4.emf"/><Relationship Id="rId51" Type="http://schemas.openxmlformats.org/officeDocument/2006/relationships/customXml" Target="../ink/ink26.xml"/><Relationship Id="rId3" Type="http://schemas.openxmlformats.org/officeDocument/2006/relationships/customXml" Target="../ink/ink2.xml"/><Relationship Id="rId12" Type="http://schemas.openxmlformats.org/officeDocument/2006/relationships/image" Target="../media/image6.emf"/><Relationship Id="rId17" Type="http://schemas.openxmlformats.org/officeDocument/2006/relationships/customXml" Target="../ink/ink9.xml"/><Relationship Id="rId25" Type="http://schemas.openxmlformats.org/officeDocument/2006/relationships/customXml" Target="../ink/ink13.xml"/><Relationship Id="rId33" Type="http://schemas.openxmlformats.org/officeDocument/2006/relationships/customXml" Target="../ink/ink17.xml"/><Relationship Id="rId38" Type="http://schemas.openxmlformats.org/officeDocument/2006/relationships/image" Target="../media/image19.emf"/><Relationship Id="rId46" Type="http://schemas.openxmlformats.org/officeDocument/2006/relationships/image" Target="../media/image23.emf"/><Relationship Id="rId59" Type="http://schemas.openxmlformats.org/officeDocument/2006/relationships/customXml" Target="../ink/ink30.xml"/><Relationship Id="rId20" Type="http://schemas.openxmlformats.org/officeDocument/2006/relationships/image" Target="../media/image10.emf"/><Relationship Id="rId41" Type="http://schemas.openxmlformats.org/officeDocument/2006/relationships/customXml" Target="../ink/ink21.xml"/><Relationship Id="rId54" Type="http://schemas.openxmlformats.org/officeDocument/2006/relationships/image" Target="../media/image27.emf"/><Relationship Id="rId62" Type="http://schemas.openxmlformats.org/officeDocument/2006/relationships/image" Target="../media/image31.emf"/><Relationship Id="rId1" Type="http://schemas.openxmlformats.org/officeDocument/2006/relationships/customXml" Target="../ink/ink1.xml"/><Relationship Id="rId6" Type="http://schemas.openxmlformats.org/officeDocument/2006/relationships/image" Target="../media/image3.emf"/><Relationship Id="rId15" Type="http://schemas.openxmlformats.org/officeDocument/2006/relationships/customXml" Target="../ink/ink8.xml"/><Relationship Id="rId23" Type="http://schemas.openxmlformats.org/officeDocument/2006/relationships/customXml" Target="../ink/ink12.xml"/><Relationship Id="rId28" Type="http://schemas.openxmlformats.org/officeDocument/2006/relationships/image" Target="../media/image14.emf"/><Relationship Id="rId36" Type="http://schemas.openxmlformats.org/officeDocument/2006/relationships/image" Target="../media/image18.emf"/><Relationship Id="rId49" Type="http://schemas.openxmlformats.org/officeDocument/2006/relationships/customXml" Target="../ink/ink25.xml"/><Relationship Id="rId57" Type="http://schemas.openxmlformats.org/officeDocument/2006/relationships/customXml" Target="../ink/ink29.xml"/><Relationship Id="rId10" Type="http://schemas.openxmlformats.org/officeDocument/2006/relationships/image" Target="../media/image5.emf"/><Relationship Id="rId31" Type="http://schemas.openxmlformats.org/officeDocument/2006/relationships/customXml" Target="../ink/ink16.xml"/><Relationship Id="rId44" Type="http://schemas.openxmlformats.org/officeDocument/2006/relationships/image" Target="../media/image22.emf"/><Relationship Id="rId52" Type="http://schemas.openxmlformats.org/officeDocument/2006/relationships/image" Target="../media/image26.emf"/><Relationship Id="rId60" Type="http://schemas.openxmlformats.org/officeDocument/2006/relationships/image" Target="../media/image30.emf"/><Relationship Id="rId4" Type="http://schemas.openxmlformats.org/officeDocument/2006/relationships/image" Target="../media/image2.emf"/><Relationship Id="rId9" Type="http://schemas.openxmlformats.org/officeDocument/2006/relationships/customXml" Target="../ink/ink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996435</xdr:colOff>
      <xdr:row>10</xdr:row>
      <xdr:rowOff>15765</xdr:rowOff>
    </xdr:from>
    <xdr:to>
      <xdr:col>11</xdr:col>
      <xdr:colOff>119775</xdr:colOff>
      <xdr:row>14</xdr:row>
      <xdr:rowOff>119190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2" name="잉크 1"/>
            <xdr14:cNvContentPartPr/>
          </xdr14:nvContentPartPr>
          <xdr14:nvPr macro=""/>
          <xdr14:xfrm>
            <a:off x="5577960" y="2158890"/>
            <a:ext cx="4571640" cy="970200"/>
          </xdr14:xfrm>
        </xdr:contentPart>
      </mc:Choice>
      <mc:Fallback>
        <xdr:pic>
          <xdr:nvPicPr>
            <xdr:cNvPr id="2" name="잉크 1"/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5544527" y="2128090"/>
              <a:ext cx="4641022" cy="1031442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821250</xdr:colOff>
      <xdr:row>14</xdr:row>
      <xdr:rowOff>186510</xdr:rowOff>
    </xdr:from>
    <xdr:to>
      <xdr:col>7</xdr:col>
      <xdr:colOff>21075</xdr:colOff>
      <xdr:row>15</xdr:row>
      <xdr:rowOff>42397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3" name="잉크 2"/>
            <xdr14:cNvContentPartPr/>
          </xdr14:nvContentPartPr>
          <xdr14:nvPr macro=""/>
          <xdr14:xfrm>
            <a:off x="6517200" y="3196410"/>
            <a:ext cx="66600" cy="70200"/>
          </xdr14:xfrm>
        </xdr:contentPart>
      </mc:Choice>
      <mc:Fallback>
        <xdr:pic>
          <xdr:nvPicPr>
            <xdr:cNvPr id="3" name="잉크 2"/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496410" y="3172893"/>
              <a:ext cx="101838" cy="108459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598410</xdr:colOff>
      <xdr:row>15</xdr:row>
      <xdr:rowOff>32677</xdr:rowOff>
    </xdr:from>
    <xdr:to>
      <xdr:col>7</xdr:col>
      <xdr:colOff>106755</xdr:colOff>
      <xdr:row>16</xdr:row>
      <xdr:rowOff>129765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4" name="잉크 3"/>
            <xdr14:cNvContentPartPr/>
          </xdr14:nvContentPartPr>
          <xdr14:nvPr macro=""/>
          <xdr14:xfrm>
            <a:off x="6294360" y="3256890"/>
            <a:ext cx="375120" cy="311400"/>
          </xdr14:xfrm>
        </xdr:contentPart>
      </mc:Choice>
      <mc:Fallback>
        <xdr:pic>
          <xdr:nvPicPr>
            <xdr:cNvPr id="4" name="잉크 3"/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6269974" y="3231119"/>
              <a:ext cx="425327" cy="362942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785970</xdr:colOff>
      <xdr:row>15</xdr:row>
      <xdr:rowOff>164077</xdr:rowOff>
    </xdr:from>
    <xdr:to>
      <xdr:col>7</xdr:col>
      <xdr:colOff>49875</xdr:colOff>
      <xdr:row>15</xdr:row>
      <xdr:rowOff>204037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">
          <xdr14:nvContentPartPr>
            <xdr14:cNvPr id="5" name="잉크 4"/>
            <xdr14:cNvContentPartPr/>
          </xdr14:nvContentPartPr>
          <xdr14:nvPr macro=""/>
          <xdr14:xfrm>
            <a:off x="6481920" y="3388290"/>
            <a:ext cx="130680" cy="39960"/>
          </xdr14:xfrm>
        </xdr:contentPart>
      </mc:Choice>
      <mc:Fallback>
        <xdr:pic>
          <xdr:nvPicPr>
            <xdr:cNvPr id="5" name="잉크 4"/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6458775" y="3364890"/>
              <a:ext cx="165575" cy="885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132315</xdr:colOff>
      <xdr:row>14</xdr:row>
      <xdr:rowOff>208110</xdr:rowOff>
    </xdr:from>
    <xdr:to>
      <xdr:col>7</xdr:col>
      <xdr:colOff>174435</xdr:colOff>
      <xdr:row>16</xdr:row>
      <xdr:rowOff>51285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">
          <xdr14:nvContentPartPr>
            <xdr14:cNvPr id="6" name="잉크 5"/>
            <xdr14:cNvContentPartPr/>
          </xdr14:nvContentPartPr>
          <xdr14:nvPr macro=""/>
          <xdr14:xfrm>
            <a:off x="6695040" y="3218010"/>
            <a:ext cx="42120" cy="271800"/>
          </xdr14:xfrm>
        </xdr:contentPart>
      </mc:Choice>
      <mc:Fallback>
        <xdr:pic>
          <xdr:nvPicPr>
            <xdr:cNvPr id="6" name="잉크 5"/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6669480" y="3192784"/>
              <a:ext cx="94680" cy="317633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164715</xdr:colOff>
      <xdr:row>15</xdr:row>
      <xdr:rowOff>121957</xdr:rowOff>
    </xdr:from>
    <xdr:to>
      <xdr:col>7</xdr:col>
      <xdr:colOff>231675</xdr:colOff>
      <xdr:row>15</xdr:row>
      <xdr:rowOff>137797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1">
          <xdr14:nvContentPartPr>
            <xdr14:cNvPr id="7" name="잉크 6"/>
            <xdr14:cNvContentPartPr/>
          </xdr14:nvContentPartPr>
          <xdr14:nvPr macro=""/>
          <xdr14:xfrm>
            <a:off x="6727440" y="3346170"/>
            <a:ext cx="66960" cy="15840"/>
          </xdr14:xfrm>
        </xdr:contentPart>
      </mc:Choice>
      <mc:Fallback>
        <xdr:pic>
          <xdr:nvPicPr>
            <xdr:cNvPr id="7" name="잉크 6"/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6705480" y="3322770"/>
              <a:ext cx="112320" cy="64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781650</xdr:colOff>
      <xdr:row>16</xdr:row>
      <xdr:rowOff>64245</xdr:rowOff>
    </xdr:from>
    <xdr:to>
      <xdr:col>7</xdr:col>
      <xdr:colOff>50955</xdr:colOff>
      <xdr:row>16</xdr:row>
      <xdr:rowOff>158925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3">
          <xdr14:nvContentPartPr>
            <xdr14:cNvPr id="8" name="잉크 7"/>
            <xdr14:cNvContentPartPr/>
          </xdr14:nvContentPartPr>
          <xdr14:nvPr macro=""/>
          <xdr14:xfrm>
            <a:off x="6477600" y="3502770"/>
            <a:ext cx="136080" cy="94680"/>
          </xdr14:xfrm>
        </xdr:contentPart>
      </mc:Choice>
      <mc:Fallback>
        <xdr:pic>
          <xdr:nvPicPr>
            <xdr:cNvPr id="8" name="잉크 7"/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6451595" y="3482970"/>
              <a:ext cx="180253" cy="134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839970</xdr:colOff>
      <xdr:row>16</xdr:row>
      <xdr:rowOff>71445</xdr:rowOff>
    </xdr:from>
    <xdr:to>
      <xdr:col>7</xdr:col>
      <xdr:colOff>112155</xdr:colOff>
      <xdr:row>16</xdr:row>
      <xdr:rowOff>188805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5">
          <xdr14:nvContentPartPr>
            <xdr14:cNvPr id="9" name="잉크 8"/>
            <xdr14:cNvContentPartPr/>
          </xdr14:nvContentPartPr>
          <xdr14:nvPr macro=""/>
          <xdr14:xfrm>
            <a:off x="6535920" y="3509970"/>
            <a:ext cx="138960" cy="117360"/>
          </xdr14:xfrm>
        </xdr:contentPart>
      </mc:Choice>
      <mc:Fallback>
        <xdr:pic>
          <xdr:nvPicPr>
            <xdr:cNvPr id="9" name="잉크 8"/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6510622" y="3482250"/>
              <a:ext cx="190981" cy="170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258315</xdr:colOff>
      <xdr:row>15</xdr:row>
      <xdr:rowOff>36277</xdr:rowOff>
    </xdr:from>
    <xdr:to>
      <xdr:col>7</xdr:col>
      <xdr:colOff>428235</xdr:colOff>
      <xdr:row>16</xdr:row>
      <xdr:rowOff>99525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7">
          <xdr14:nvContentPartPr>
            <xdr14:cNvPr id="10" name="잉크 9"/>
            <xdr14:cNvContentPartPr/>
          </xdr14:nvContentPartPr>
          <xdr14:nvPr macro=""/>
          <xdr14:xfrm>
            <a:off x="6821040" y="3260490"/>
            <a:ext cx="169920" cy="277560"/>
          </xdr14:xfrm>
        </xdr:contentPart>
      </mc:Choice>
      <mc:Fallback>
        <xdr:pic>
          <xdr:nvPicPr>
            <xdr:cNvPr id="10" name="잉크 9"/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6796920" y="3232949"/>
              <a:ext cx="223920" cy="329066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335715</xdr:colOff>
      <xdr:row>15</xdr:row>
      <xdr:rowOff>165157</xdr:rowOff>
    </xdr:from>
    <xdr:to>
      <xdr:col>7</xdr:col>
      <xdr:colOff>547755</xdr:colOff>
      <xdr:row>16</xdr:row>
      <xdr:rowOff>157485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9">
          <xdr14:nvContentPartPr>
            <xdr14:cNvPr id="11" name="잉크 10"/>
            <xdr14:cNvContentPartPr/>
          </xdr14:nvContentPartPr>
          <xdr14:nvPr macro=""/>
          <xdr14:xfrm>
            <a:off x="6898440" y="3389370"/>
            <a:ext cx="212040" cy="206640"/>
          </xdr14:xfrm>
        </xdr:contentPart>
      </mc:Choice>
      <mc:Fallback>
        <xdr:pic>
          <xdr:nvPicPr>
            <xdr:cNvPr id="11" name="잉크 10"/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6872520" y="3364745"/>
              <a:ext cx="247680" cy="257675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598875</xdr:colOff>
      <xdr:row>14</xdr:row>
      <xdr:rowOff>180390</xdr:rowOff>
    </xdr:from>
    <xdr:to>
      <xdr:col>7</xdr:col>
      <xdr:colOff>713355</xdr:colOff>
      <xdr:row>16</xdr:row>
      <xdr:rowOff>90165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1">
          <xdr14:nvContentPartPr>
            <xdr14:cNvPr id="12" name="잉크 11"/>
            <xdr14:cNvContentPartPr/>
          </xdr14:nvContentPartPr>
          <xdr14:nvPr macro=""/>
          <xdr14:xfrm>
            <a:off x="7161600" y="3190290"/>
            <a:ext cx="114480" cy="338400"/>
          </xdr14:xfrm>
        </xdr:contentPart>
      </mc:Choice>
      <mc:Fallback>
        <xdr:pic>
          <xdr:nvPicPr>
            <xdr:cNvPr id="12" name="잉크 11"/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7137120" y="3169274"/>
              <a:ext cx="167760" cy="391832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589515</xdr:colOff>
      <xdr:row>15</xdr:row>
      <xdr:rowOff>36277</xdr:rowOff>
    </xdr:from>
    <xdr:to>
      <xdr:col>8</xdr:col>
      <xdr:colOff>10740</xdr:colOff>
      <xdr:row>16</xdr:row>
      <xdr:rowOff>56325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3">
          <xdr14:nvContentPartPr>
            <xdr14:cNvPr id="13" name="잉크 12"/>
            <xdr14:cNvContentPartPr/>
          </xdr14:nvContentPartPr>
          <xdr14:nvPr macro=""/>
          <xdr14:xfrm>
            <a:off x="7152240" y="3260490"/>
            <a:ext cx="288000" cy="234360"/>
          </xdr14:xfrm>
        </xdr:contentPart>
      </mc:Choice>
      <mc:Fallback>
        <xdr:pic>
          <xdr:nvPicPr>
            <xdr:cNvPr id="13" name="잉크 12"/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7127882" y="3230838"/>
              <a:ext cx="343522" cy="292593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624795</xdr:colOff>
      <xdr:row>16</xdr:row>
      <xdr:rowOff>70365</xdr:rowOff>
    </xdr:from>
    <xdr:to>
      <xdr:col>7</xdr:col>
      <xdr:colOff>750075</xdr:colOff>
      <xdr:row>16</xdr:row>
      <xdr:rowOff>153885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5">
          <xdr14:nvContentPartPr>
            <xdr14:cNvPr id="14" name="잉크 13"/>
            <xdr14:cNvContentPartPr/>
          </xdr14:nvContentPartPr>
          <xdr14:nvPr macro=""/>
          <xdr14:xfrm>
            <a:off x="7187520" y="3508890"/>
            <a:ext cx="125280" cy="83520"/>
          </xdr14:xfrm>
        </xdr:contentPart>
      </mc:Choice>
      <mc:Fallback>
        <xdr:pic>
          <xdr:nvPicPr>
            <xdr:cNvPr id="14" name="잉크 13"/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7158720" y="3486210"/>
              <a:ext cx="178920" cy="134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702195</xdr:colOff>
      <xdr:row>16</xdr:row>
      <xdr:rowOff>65685</xdr:rowOff>
    </xdr:from>
    <xdr:to>
      <xdr:col>7</xdr:col>
      <xdr:colOff>845115</xdr:colOff>
      <xdr:row>16</xdr:row>
      <xdr:rowOff>171885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7">
          <xdr14:nvContentPartPr>
            <xdr14:cNvPr id="15" name="잉크 14"/>
            <xdr14:cNvContentPartPr/>
          </xdr14:nvContentPartPr>
          <xdr14:nvPr macro=""/>
          <xdr14:xfrm>
            <a:off x="7264920" y="3504210"/>
            <a:ext cx="142920" cy="106200"/>
          </xdr14:xfrm>
        </xdr:contentPart>
      </mc:Choice>
      <mc:Fallback>
        <xdr:pic>
          <xdr:nvPicPr>
            <xdr:cNvPr id="15" name="잉크 14"/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7240080" y="3475050"/>
              <a:ext cx="197280" cy="161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123060</xdr:colOff>
      <xdr:row>14</xdr:row>
      <xdr:rowOff>208110</xdr:rowOff>
    </xdr:from>
    <xdr:to>
      <xdr:col>8</xdr:col>
      <xdr:colOff>244380</xdr:colOff>
      <xdr:row>15</xdr:row>
      <xdr:rowOff>175237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9">
          <xdr14:nvContentPartPr>
            <xdr14:cNvPr id="16" name="잉크 15"/>
            <xdr14:cNvContentPartPr/>
          </xdr14:nvContentPartPr>
          <xdr14:nvPr macro=""/>
          <xdr14:xfrm>
            <a:off x="7552560" y="3218010"/>
            <a:ext cx="121320" cy="181440"/>
          </xdr14:xfrm>
        </xdr:contentPart>
      </mc:Choice>
      <mc:Fallback>
        <xdr:pic>
          <xdr:nvPicPr>
            <xdr:cNvPr id="16" name="잉크 15"/>
            <xdr:cNvPicPr/>
          </xdr:nvPicPr>
          <xdr:blipFill>
            <a:blip xmlns:r="http://schemas.openxmlformats.org/officeDocument/2006/relationships" r:embed="rId30"/>
            <a:stretch>
              <a:fillRect/>
            </a:stretch>
          </xdr:blipFill>
          <xdr:spPr>
            <a:xfrm>
              <a:off x="7524840" y="3194840"/>
              <a:ext cx="176400" cy="234197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67620</xdr:colOff>
      <xdr:row>16</xdr:row>
      <xdr:rowOff>6285</xdr:rowOff>
    </xdr:from>
    <xdr:to>
      <xdr:col>8</xdr:col>
      <xdr:colOff>305580</xdr:colOff>
      <xdr:row>16</xdr:row>
      <xdr:rowOff>131205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1">
          <xdr14:nvContentPartPr>
            <xdr14:cNvPr id="17" name="잉크 16"/>
            <xdr14:cNvContentPartPr/>
          </xdr14:nvContentPartPr>
          <xdr14:nvPr macro=""/>
          <xdr14:xfrm>
            <a:off x="7497120" y="3444810"/>
            <a:ext cx="237960" cy="124920"/>
          </xdr14:xfrm>
        </xdr:contentPart>
      </mc:Choice>
      <mc:Fallback>
        <xdr:pic>
          <xdr:nvPicPr>
            <xdr:cNvPr id="17" name="잉크 16"/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7477680" y="3418530"/>
              <a:ext cx="287280" cy="178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423300</xdr:colOff>
      <xdr:row>14</xdr:row>
      <xdr:rowOff>211710</xdr:rowOff>
    </xdr:from>
    <xdr:to>
      <xdr:col>8</xdr:col>
      <xdr:colOff>441300</xdr:colOff>
      <xdr:row>16</xdr:row>
      <xdr:rowOff>201045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3">
          <xdr14:nvContentPartPr>
            <xdr14:cNvPr id="18" name="잉크 17"/>
            <xdr14:cNvContentPartPr/>
          </xdr14:nvContentPartPr>
          <xdr14:nvPr macro=""/>
          <xdr14:xfrm>
            <a:off x="7852800" y="3221610"/>
            <a:ext cx="18000" cy="417960"/>
          </xdr14:xfrm>
        </xdr:contentPart>
      </mc:Choice>
      <mc:Fallback>
        <xdr:pic>
          <xdr:nvPicPr>
            <xdr:cNvPr id="18" name="잉크 17"/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7821840" y="3194127"/>
              <a:ext cx="81720" cy="472213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574155</xdr:colOff>
      <xdr:row>10</xdr:row>
      <xdr:rowOff>188205</xdr:rowOff>
    </xdr:from>
    <xdr:to>
      <xdr:col>5</xdr:col>
      <xdr:colOff>696555</xdr:colOff>
      <xdr:row>11</xdr:row>
      <xdr:rowOff>125010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5">
          <xdr14:nvContentPartPr>
            <xdr14:cNvPr id="19" name="잉크 18"/>
            <xdr14:cNvContentPartPr/>
          </xdr14:nvContentPartPr>
          <xdr14:nvPr macro=""/>
          <xdr14:xfrm>
            <a:off x="5155680" y="2331330"/>
            <a:ext cx="122400" cy="155880"/>
          </xdr14:xfrm>
        </xdr:contentPart>
      </mc:Choice>
      <mc:Fallback>
        <xdr:pic>
          <xdr:nvPicPr>
            <xdr:cNvPr id="19" name="잉크 18"/>
            <xdr:cNvPicPr/>
          </xdr:nvPicPr>
          <xdr:blipFill>
            <a:blip xmlns:r="http://schemas.openxmlformats.org/officeDocument/2006/relationships" r:embed="rId36"/>
            <a:stretch>
              <a:fillRect/>
            </a:stretch>
          </xdr:blipFill>
          <xdr:spPr>
            <a:xfrm>
              <a:off x="5147400" y="2313771"/>
              <a:ext cx="145800" cy="181681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570195</xdr:colOff>
      <xdr:row>11</xdr:row>
      <xdr:rowOff>204570</xdr:rowOff>
    </xdr:from>
    <xdr:to>
      <xdr:col>5</xdr:col>
      <xdr:colOff>783675</xdr:colOff>
      <xdr:row>12</xdr:row>
      <xdr:rowOff>154417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7">
          <xdr14:nvContentPartPr>
            <xdr14:cNvPr id="20" name="잉크 19"/>
            <xdr14:cNvContentPartPr/>
          </xdr14:nvContentPartPr>
          <xdr14:nvPr macro=""/>
          <xdr14:xfrm>
            <a:off x="5151720" y="2566770"/>
            <a:ext cx="213480" cy="164160"/>
          </xdr14:xfrm>
        </xdr:contentPart>
      </mc:Choice>
      <mc:Fallback>
        <xdr:pic>
          <xdr:nvPicPr>
            <xdr:cNvPr id="20" name="잉크 19"/>
            <xdr:cNvPicPr/>
          </xdr:nvPicPr>
          <xdr:blipFill>
            <a:blip xmlns:r="http://schemas.openxmlformats.org/officeDocument/2006/relationships" r:embed="rId38"/>
            <a:stretch>
              <a:fillRect/>
            </a:stretch>
          </xdr:blipFill>
          <xdr:spPr>
            <a:xfrm>
              <a:off x="5128680" y="2542199"/>
              <a:ext cx="248760" cy="211877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511875</xdr:colOff>
      <xdr:row>13</xdr:row>
      <xdr:rowOff>25425</xdr:rowOff>
    </xdr:from>
    <xdr:to>
      <xdr:col>5</xdr:col>
      <xdr:colOff>767115</xdr:colOff>
      <xdr:row>14</xdr:row>
      <xdr:rowOff>167430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9">
          <xdr14:nvContentPartPr>
            <xdr14:cNvPr id="21" name="잉크 20"/>
            <xdr14:cNvContentPartPr/>
          </xdr14:nvContentPartPr>
          <xdr14:nvPr macro=""/>
          <xdr14:xfrm>
            <a:off x="5093400" y="2816250"/>
            <a:ext cx="255240" cy="361080"/>
          </xdr14:xfrm>
        </xdr:contentPart>
      </mc:Choice>
      <mc:Fallback>
        <xdr:pic>
          <xdr:nvPicPr>
            <xdr:cNvPr id="21" name="잉크 20"/>
            <xdr:cNvPicPr/>
          </xdr:nvPicPr>
          <xdr:blipFill>
            <a:blip xmlns:r="http://schemas.openxmlformats.org/officeDocument/2006/relationships" r:embed="rId40"/>
            <a:stretch>
              <a:fillRect/>
            </a:stretch>
          </xdr:blipFill>
          <xdr:spPr>
            <a:xfrm>
              <a:off x="5086560" y="2792178"/>
              <a:ext cx="288720" cy="391978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667755</xdr:colOff>
      <xdr:row>14</xdr:row>
      <xdr:rowOff>142950</xdr:rowOff>
    </xdr:from>
    <xdr:to>
      <xdr:col>5</xdr:col>
      <xdr:colOff>689715</xdr:colOff>
      <xdr:row>15</xdr:row>
      <xdr:rowOff>123397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1">
          <xdr14:nvContentPartPr>
            <xdr14:cNvPr id="22" name="잉크 21"/>
            <xdr14:cNvContentPartPr/>
          </xdr14:nvContentPartPr>
          <xdr14:nvPr macro=""/>
          <xdr14:xfrm>
            <a:off x="5249280" y="3152850"/>
            <a:ext cx="21960" cy="194760"/>
          </xdr14:xfrm>
        </xdr:contentPart>
      </mc:Choice>
      <mc:Fallback>
        <xdr:pic>
          <xdr:nvPicPr>
            <xdr:cNvPr id="22" name="잉크 21"/>
            <xdr:cNvPicPr/>
          </xdr:nvPicPr>
          <xdr:blipFill>
            <a:blip xmlns:r="http://schemas.openxmlformats.org/officeDocument/2006/relationships" r:embed="rId42"/>
            <a:stretch>
              <a:fillRect/>
            </a:stretch>
          </xdr:blipFill>
          <xdr:spPr>
            <a:xfrm>
              <a:off x="5223000" y="3126811"/>
              <a:ext cx="66960" cy="234711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495315</xdr:colOff>
      <xdr:row>14</xdr:row>
      <xdr:rowOff>183990</xdr:rowOff>
    </xdr:from>
    <xdr:to>
      <xdr:col>5</xdr:col>
      <xdr:colOff>657315</xdr:colOff>
      <xdr:row>15</xdr:row>
      <xdr:rowOff>111157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3">
          <xdr14:nvContentPartPr>
            <xdr14:cNvPr id="23" name="잉크 22"/>
            <xdr14:cNvContentPartPr/>
          </xdr14:nvContentPartPr>
          <xdr14:nvPr macro=""/>
          <xdr14:xfrm>
            <a:off x="5076840" y="3193890"/>
            <a:ext cx="162000" cy="141480"/>
          </xdr14:xfrm>
        </xdr:contentPart>
      </mc:Choice>
      <mc:Fallback>
        <xdr:pic>
          <xdr:nvPicPr>
            <xdr:cNvPr id="23" name="잉크 22"/>
            <xdr:cNvPicPr/>
          </xdr:nvPicPr>
          <xdr:blipFill>
            <a:blip xmlns:r="http://schemas.openxmlformats.org/officeDocument/2006/relationships" r:embed="rId44"/>
            <a:stretch>
              <a:fillRect/>
            </a:stretch>
          </xdr:blipFill>
          <xdr:spPr>
            <a:xfrm>
              <a:off x="5064240" y="3167585"/>
              <a:ext cx="200160" cy="184848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665235</xdr:colOff>
      <xdr:row>14</xdr:row>
      <xdr:rowOff>144390</xdr:rowOff>
    </xdr:from>
    <xdr:to>
      <xdr:col>5</xdr:col>
      <xdr:colOff>837675</xdr:colOff>
      <xdr:row>15</xdr:row>
      <xdr:rowOff>17197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5">
          <xdr14:nvContentPartPr>
            <xdr14:cNvPr id="24" name="잉크 23"/>
            <xdr14:cNvContentPartPr/>
          </xdr14:nvContentPartPr>
          <xdr14:nvPr macro=""/>
          <xdr14:xfrm>
            <a:off x="5246760" y="3154290"/>
            <a:ext cx="172440" cy="87120"/>
          </xdr14:xfrm>
        </xdr:contentPart>
      </mc:Choice>
      <mc:Fallback>
        <xdr:pic>
          <xdr:nvPicPr>
            <xdr:cNvPr id="24" name="잉크 23"/>
            <xdr:cNvPicPr/>
          </xdr:nvPicPr>
          <xdr:blipFill>
            <a:blip xmlns:r="http://schemas.openxmlformats.org/officeDocument/2006/relationships" r:embed="rId46"/>
            <a:stretch>
              <a:fillRect/>
            </a:stretch>
          </xdr:blipFill>
          <xdr:spPr>
            <a:xfrm>
              <a:off x="5227320" y="3132775"/>
              <a:ext cx="200520" cy="117101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75915</xdr:colOff>
      <xdr:row>15</xdr:row>
      <xdr:rowOff>180997</xdr:rowOff>
    </xdr:from>
    <xdr:to>
      <xdr:col>5</xdr:col>
      <xdr:colOff>109035</xdr:colOff>
      <xdr:row>15</xdr:row>
      <xdr:rowOff>192157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7">
          <xdr14:nvContentPartPr>
            <xdr14:cNvPr id="25" name="잉크 24"/>
            <xdr14:cNvContentPartPr/>
          </xdr14:nvContentPartPr>
          <xdr14:nvPr macro=""/>
          <xdr14:xfrm>
            <a:off x="4657440" y="3405210"/>
            <a:ext cx="33120" cy="11160"/>
          </xdr14:xfrm>
        </xdr:contentPart>
      </mc:Choice>
      <mc:Fallback>
        <xdr:pic>
          <xdr:nvPicPr>
            <xdr:cNvPr id="25" name="잉크 24"/>
            <xdr:cNvPicPr/>
          </xdr:nvPicPr>
          <xdr:blipFill>
            <a:blip xmlns:r="http://schemas.openxmlformats.org/officeDocument/2006/relationships" r:embed="rId48"/>
            <a:stretch>
              <a:fillRect/>
            </a:stretch>
          </xdr:blipFill>
          <xdr:spPr>
            <a:xfrm>
              <a:off x="4629360" y="3377130"/>
              <a:ext cx="85680" cy="64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657315</xdr:colOff>
      <xdr:row>16</xdr:row>
      <xdr:rowOff>21045</xdr:rowOff>
    </xdr:from>
    <xdr:to>
      <xdr:col>5</xdr:col>
      <xdr:colOff>183555</xdr:colOff>
      <xdr:row>17</xdr:row>
      <xdr:rowOff>52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9">
          <xdr14:nvContentPartPr>
            <xdr14:cNvPr id="26" name="잉크 25"/>
            <xdr14:cNvContentPartPr/>
          </xdr14:nvContentPartPr>
          <xdr14:nvPr macro=""/>
          <xdr14:xfrm>
            <a:off x="4553040" y="3459570"/>
            <a:ext cx="212040" cy="193320"/>
          </xdr14:xfrm>
        </xdr:contentPart>
      </mc:Choice>
      <mc:Fallback>
        <xdr:pic>
          <xdr:nvPicPr>
            <xdr:cNvPr id="26" name="잉크 25"/>
            <xdr:cNvPicPr/>
          </xdr:nvPicPr>
          <xdr:blipFill>
            <a:blip xmlns:r="http://schemas.openxmlformats.org/officeDocument/2006/relationships" r:embed="rId50"/>
            <a:stretch>
              <a:fillRect/>
            </a:stretch>
          </xdr:blipFill>
          <xdr:spPr>
            <a:xfrm>
              <a:off x="4529199" y="3434959"/>
              <a:ext cx="265863" cy="246465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196875</xdr:colOff>
      <xdr:row>15</xdr:row>
      <xdr:rowOff>154357</xdr:rowOff>
    </xdr:from>
    <xdr:to>
      <xdr:col>5</xdr:col>
      <xdr:colOff>345195</xdr:colOff>
      <xdr:row>17</xdr:row>
      <xdr:rowOff>46852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1">
          <xdr14:nvContentPartPr>
            <xdr14:cNvPr id="27" name="잉크 26"/>
            <xdr14:cNvContentPartPr/>
          </xdr14:nvContentPartPr>
          <xdr14:nvPr macro=""/>
          <xdr14:xfrm>
            <a:off x="4778400" y="3378570"/>
            <a:ext cx="148320" cy="321120"/>
          </xdr14:xfrm>
        </xdr:contentPart>
      </mc:Choice>
      <mc:Fallback>
        <xdr:pic>
          <xdr:nvPicPr>
            <xdr:cNvPr id="27" name="잉크 26"/>
            <xdr:cNvPicPr/>
          </xdr:nvPicPr>
          <xdr:blipFill>
            <a:blip xmlns:r="http://schemas.openxmlformats.org/officeDocument/2006/relationships" r:embed="rId52"/>
            <a:stretch>
              <a:fillRect/>
            </a:stretch>
          </xdr:blipFill>
          <xdr:spPr>
            <a:xfrm>
              <a:off x="4759320" y="3355073"/>
              <a:ext cx="199080" cy="374521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329715</xdr:colOff>
      <xdr:row>15</xdr:row>
      <xdr:rowOff>56797</xdr:rowOff>
    </xdr:from>
    <xdr:to>
      <xdr:col>5</xdr:col>
      <xdr:colOff>514755</xdr:colOff>
      <xdr:row>16</xdr:row>
      <xdr:rowOff>167205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3">
          <xdr14:nvContentPartPr>
            <xdr14:cNvPr id="28" name="잉크 27"/>
            <xdr14:cNvContentPartPr/>
          </xdr14:nvContentPartPr>
          <xdr14:nvPr macro=""/>
          <xdr14:xfrm>
            <a:off x="4911240" y="3281010"/>
            <a:ext cx="185040" cy="324720"/>
          </xdr14:xfrm>
        </xdr:contentPart>
      </mc:Choice>
      <mc:Fallback>
        <xdr:pic>
          <xdr:nvPicPr>
            <xdr:cNvPr id="28" name="잉크 27"/>
            <xdr:cNvPicPr/>
          </xdr:nvPicPr>
          <xdr:blipFill>
            <a:blip xmlns:r="http://schemas.openxmlformats.org/officeDocument/2006/relationships" r:embed="rId54"/>
            <a:stretch>
              <a:fillRect/>
            </a:stretch>
          </xdr:blipFill>
          <xdr:spPr>
            <a:xfrm>
              <a:off x="4888560" y="3258097"/>
              <a:ext cx="233280" cy="380212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382635</xdr:colOff>
      <xdr:row>15</xdr:row>
      <xdr:rowOff>175957</xdr:rowOff>
    </xdr:from>
    <xdr:to>
      <xdr:col>5</xdr:col>
      <xdr:colOff>645075</xdr:colOff>
      <xdr:row>16</xdr:row>
      <xdr:rowOff>123645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5">
          <xdr14:nvContentPartPr>
            <xdr14:cNvPr id="29" name="잉크 28"/>
            <xdr14:cNvContentPartPr/>
          </xdr14:nvContentPartPr>
          <xdr14:nvPr macro=""/>
          <xdr14:xfrm>
            <a:off x="4964160" y="3400170"/>
            <a:ext cx="262440" cy="162000"/>
          </xdr14:xfrm>
        </xdr:contentPart>
      </mc:Choice>
      <mc:Fallback>
        <xdr:pic>
          <xdr:nvPicPr>
            <xdr:cNvPr id="29" name="잉크 28"/>
            <xdr:cNvPicPr/>
          </xdr:nvPicPr>
          <xdr:blipFill>
            <a:blip xmlns:r="http://schemas.openxmlformats.org/officeDocument/2006/relationships" r:embed="rId56"/>
            <a:stretch>
              <a:fillRect/>
            </a:stretch>
          </xdr:blipFill>
          <xdr:spPr>
            <a:xfrm>
              <a:off x="4938600" y="3370262"/>
              <a:ext cx="313560" cy="203301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507555</xdr:colOff>
      <xdr:row>16</xdr:row>
      <xdr:rowOff>153525</xdr:rowOff>
    </xdr:from>
    <xdr:to>
      <xdr:col>5</xdr:col>
      <xdr:colOff>636795</xdr:colOff>
      <xdr:row>16</xdr:row>
      <xdr:rowOff>197445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7">
          <xdr14:nvContentPartPr>
            <xdr14:cNvPr id="30" name="잉크 29"/>
            <xdr14:cNvContentPartPr/>
          </xdr14:nvContentPartPr>
          <xdr14:nvPr macro=""/>
          <xdr14:xfrm>
            <a:off x="5089080" y="3592050"/>
            <a:ext cx="129240" cy="43920"/>
          </xdr14:xfrm>
        </xdr:contentPart>
      </mc:Choice>
      <mc:Fallback>
        <xdr:pic>
          <xdr:nvPicPr>
            <xdr:cNvPr id="30" name="잉크 29"/>
            <xdr:cNvPicPr/>
          </xdr:nvPicPr>
          <xdr:blipFill>
            <a:blip xmlns:r="http://schemas.openxmlformats.org/officeDocument/2006/relationships" r:embed="rId58"/>
            <a:stretch>
              <a:fillRect/>
            </a:stretch>
          </xdr:blipFill>
          <xdr:spPr>
            <a:xfrm>
              <a:off x="5065680" y="3573330"/>
              <a:ext cx="172440" cy="88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739755</xdr:colOff>
      <xdr:row>15</xdr:row>
      <xdr:rowOff>66157</xdr:rowOff>
    </xdr:from>
    <xdr:to>
      <xdr:col>5</xdr:col>
      <xdr:colOff>789075</xdr:colOff>
      <xdr:row>15</xdr:row>
      <xdr:rowOff>92077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9">
          <xdr14:nvContentPartPr>
            <xdr14:cNvPr id="31" name="잉크 30"/>
            <xdr14:cNvContentPartPr/>
          </xdr14:nvContentPartPr>
          <xdr14:nvPr macro=""/>
          <xdr14:xfrm>
            <a:off x="5321280" y="3290370"/>
            <a:ext cx="49320" cy="25920"/>
          </xdr14:xfrm>
        </xdr:contentPart>
      </mc:Choice>
      <mc:Fallback>
        <xdr:pic>
          <xdr:nvPicPr>
            <xdr:cNvPr id="31" name="잉크 30"/>
            <xdr:cNvPicPr/>
          </xdr:nvPicPr>
          <xdr:blipFill>
            <a:blip xmlns:r="http://schemas.openxmlformats.org/officeDocument/2006/relationships" r:embed="rId60"/>
            <a:stretch>
              <a:fillRect/>
            </a:stretch>
          </xdr:blipFill>
          <xdr:spPr>
            <a:xfrm>
              <a:off x="5295720" y="3262290"/>
              <a:ext cx="94680" cy="74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676035</xdr:colOff>
      <xdr:row>15</xdr:row>
      <xdr:rowOff>173797</xdr:rowOff>
    </xdr:from>
    <xdr:to>
      <xdr:col>5</xdr:col>
      <xdr:colOff>991035</xdr:colOff>
      <xdr:row>16</xdr:row>
      <xdr:rowOff>191325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1">
          <xdr14:nvContentPartPr>
            <xdr14:cNvPr id="32" name="잉크 31"/>
            <xdr14:cNvContentPartPr/>
          </xdr14:nvContentPartPr>
          <xdr14:nvPr macro=""/>
          <xdr14:xfrm>
            <a:off x="5257560" y="3398010"/>
            <a:ext cx="315000" cy="231840"/>
          </xdr14:xfrm>
        </xdr:contentPart>
      </mc:Choice>
      <mc:Fallback>
        <xdr:pic>
          <xdr:nvPicPr>
            <xdr:cNvPr id="32" name="잉크 31"/>
            <xdr:cNvPicPr/>
          </xdr:nvPicPr>
          <xdr:blipFill>
            <a:blip xmlns:r="http://schemas.openxmlformats.org/officeDocument/2006/relationships" r:embed="rId62"/>
            <a:stretch>
              <a:fillRect/>
            </a:stretch>
          </xdr:blipFill>
          <xdr:spPr>
            <a:xfrm>
              <a:off x="5236680" y="3373361"/>
              <a:ext cx="349200" cy="286138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43290</xdr:colOff>
      <xdr:row>16</xdr:row>
      <xdr:rowOff>66765</xdr:rowOff>
    </xdr:from>
    <xdr:to>
      <xdr:col>6</xdr:col>
      <xdr:colOff>68130</xdr:colOff>
      <xdr:row>16</xdr:row>
      <xdr:rowOff>114285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3">
          <xdr14:nvContentPartPr>
            <xdr14:cNvPr id="33" name="잉크 32"/>
            <xdr14:cNvContentPartPr/>
          </xdr14:nvContentPartPr>
          <xdr14:nvPr macro=""/>
          <xdr14:xfrm>
            <a:off x="5739240" y="3505290"/>
            <a:ext cx="24840" cy="47520"/>
          </xdr14:xfrm>
        </xdr:contentPart>
      </mc:Choice>
      <mc:Fallback>
        <xdr:pic>
          <xdr:nvPicPr>
            <xdr:cNvPr id="33" name="잉크 32"/>
            <xdr:cNvPicPr/>
          </xdr:nvPicPr>
          <xdr:blipFill>
            <a:blip xmlns:r="http://schemas.openxmlformats.org/officeDocument/2006/relationships" r:embed="rId64"/>
            <a:stretch>
              <a:fillRect/>
            </a:stretch>
          </xdr:blipFill>
          <xdr:spPr>
            <a:xfrm>
              <a:off x="5728800" y="3482610"/>
              <a:ext cx="68040" cy="982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0</xdr:rowOff>
        </xdr:from>
        <xdr:to>
          <xdr:col>2</xdr:col>
          <xdr:colOff>0</xdr:colOff>
          <xdr:row>11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64008" rIns="54864" bIns="64008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총점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9</xdr:row>
      <xdr:rowOff>0</xdr:rowOff>
    </xdr:from>
    <xdr:to>
      <xdr:col>5</xdr:col>
      <xdr:colOff>0</xdr:colOff>
      <xdr:row>11</xdr:row>
      <xdr:rowOff>0</xdr:rowOff>
    </xdr:to>
    <xdr:sp macro="[0]!채우기" textlink="">
      <xdr:nvSpPr>
        <xdr:cNvPr id="2" name="빗면 1"/>
        <xdr:cNvSpPr/>
      </xdr:nvSpPr>
      <xdr:spPr>
        <a:xfrm>
          <a:off x="2886075" y="2562225"/>
          <a:ext cx="1924050" cy="5810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채우기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8</xdr:row>
      <xdr:rowOff>207064</xdr:rowOff>
    </xdr:from>
    <xdr:to>
      <xdr:col>5</xdr:col>
      <xdr:colOff>8281</xdr:colOff>
      <xdr:row>22</xdr:row>
      <xdr:rowOff>207064</xdr:rowOff>
    </xdr:to>
    <xdr:graphicFrame macro="">
      <xdr:nvGraphicFramePr>
        <xdr:cNvPr id="16" name="차트 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1.153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207 380 964 0,'-11'-3'360'16,"11"3"-280"-16,-4-3-24 0,4 3 48 0,0 0-68 16,0 0-12-16,8 3-16 15,-1 0-36-15,1 1 16 16,-4 3 12-16,3 3 4 0,1 3 24 16,-5 4-16-16,1 3 32 15,4 11-28-15,-8 9 12 16,4-3-16-16,-1 3-16 15,5 1 0-15,-1 3 12 16,-3-4-4-16,0 0-12 16,0 4 4-16,-4-3 12 0,0 6-4 15,-8-7 8-15,4 4-8 16,1-3-12-16,-9-1 4 16,9-3-4-16,-5-7 0 0,4 1 16 15,4-1-4-15,4 0 60 16,-4 1-36-16,4-1 8 15,-8 4-24-15,4-1 20 16,0 8-20-16,-4 3 12 16,-3-4-12-16,3 4 20 15,0-4-20-15,0 1 12 16,4-8-12-16,0 8 36 16,0-4-24-16,0 0 32 15,0 0-32-15,4 3 4 0,0 4-16 31,-4 3 12-31,4 4-16 0,-4-1-4 16,0-3 0-16,0 1-4 16,0 6 0-16,0-7 16 15,0 0-8-15,0-3-4 16,0-4 0-16,3 1 28 16,1-4-16-16,-4-7 12 15,4-3-16-15,0-7 36 16,3 0-24-16,-7-6 4 15,8-1-16-15,-8-6 12 16,0 0-16-16,0-7 4 16,0 6-4-16,0-6 12 15,7 4-12-15,1-4-20 16,-1 3 4-16,5-3 12 16,3 4 0-16,4-1-4 0,7-3 4 15,12 0-16-15,11 3 8 16,15-3 12-16,16 0-4 15,3 0-12-15,3 0 4 16,13 0 12-16,18-3-4 16,3 0 24-16,5-1-16 15,0 1-20-15,11-1 0 16,3 4 12-16,1 0 0 16,-8 4-20-16,12-1 8 0,-1 1 4 15,-7 2 4-15,-8 1 0 16,8 0 0-16,0-1 8 15,-4 5-4-15,-11-1 8 16,4 0-8-16,3-3-12 16,-3-1 4-16,-8 4 4 15,-11-3 0-15,-5 0 16 16,5 3-8-16,0-3 4 16,0-4-4-16,-1-3-16 15,-6-3 4-15,-1-1 12 16,4-2-4-16,0-1 8 15,3 0-8-15,-3 4-4 16,-7 3 4-16,-5 3-4 16,8-3 0-16,8 7 0 0,-4-4 0 15,0 4 0-15,-4-4 0 16,8-3-12-16,3 4 8 16,1-1 4-16,-4 0 0 15,7 1 44-15,4 3-24 16,-11-4 8-1,-1 0-16-15,16-3-8 16,-4 0 0-16,0 0 12 16,4-3-8-16,0 3 16 15,-4-3-16-15,-8-1-4 0,8 1 0 16,4-1-16-16,0-2 8 16,0 2 20-16,-4 1-8 0,0 0-4 15,11-4 0-15,-11 0-4 16,1 7 0-16,-9-3-20 15,8 3 12-15,0 0 12 16,-4 0 0-16,-3 3 16 16,-8-3-12-16,0 7-12 15,3-4 0-15,5 1 12 16,-8-4-4-16,0 0-4 16,-8 0 4-16,4 0-4 15,4 0 0-15,-7-4 8 16,-1 4-4-16,-11 0-4 15,0 0 4-15,-3 4 12 16,3-4-8-16,3 0-28 16,-2-4 8-16,2 1 24 15,-3-4-8-15,-7 7 20 0,-8-3-16 16,4-1 32-16,-1 4-24 16,9-3 12-16,-1 0-16 15,-4-1-8-15,-3 1 0 16,-4 0-4-16,-7-1 0 15,3 1 16-15,4-1-8 16,0 1 16-16,3-4-16 16,-3 4-12-16,0-4 0 15,0 4 4-15,-7-7 0 16,-5 6 0-16,-3-2 0 16,11-1 8-16,-3-3-4 15,3 3 24-15,0 0-16 0,-3 1 12 16,-5-5-12-16,1 8 0 15,-12-4-4-15,-3 4 4 16,-8-4-8-16,-4 1 40 16,-4-1-20-16,-7 0 20 15,0 0-24-15,-4-3 16 16,0 0-20-16,0 7-24 16,0-4 0-16,1 4 12 15,-1-4 0-15,0 0 16 16,0 0-12-16,-4 1-4 15,1-1 0-15,-5-3 12 16,1 3-8-16,-1-3 32 16,1 0-24-16,-4-4-4 15,-1-2-8-15,1-1-16 16,0-7 8-16,0-3 4 0,-1-6 0 16,-3-1 0-16,0-7 0 15,0-9-12-15,0-7 8 16,0-1-4-16,0-6 0 15,0 0 8-15,4-6 0 16,-4 2 0-16,0-6 0 16,0-10-12-16,0-4 8 15,4 1-24-15,-4-1 16 16,-4 11 4-16,-3 2 8 16,-5 8-12-16,-3 0 8 15,-4 9 12-15,0 8-4 0,-3-1 8 16,3 8-8-16,0 6-28 15,0 3 12-15,4 0-40 16,-4 11 32-16,8-1 16 16,0 0 4-16,-1 4-8 15,5 7 4-15,-1-1-4 16,1 1 0-16,-1-1-36 16,-3 1 24-16,-1 3 8 15,1 0 8-15,0 3 4 16,-8-3 0-16,4 3-36 15,-8-3 20-15,0 0-4 16,-3 3 12-16,-8 4-20 16,-4-7 16-16,-7 3-32 15,-8-3 28-15,-4 3-40 16,-3-3 36-16,-8 0-36 0,-15 0 32 16,-11 0-44-16,-12 0 40 15,-7-1 8-15,-4-2 8 16,-16-1 12-16,-10-6 0 15,-1 7 8-15,-7-7-4 16,-7-4 8-16,-4-3-8 16,-1 0-4-16,-11 0 4 15,1 4 4-15,7-1-4 16,-8 4 16-16,-7 0-12 16,15 3 4-16,-12 0-4 15,-11 3-16-15,12 1 4 0,-4 3 12 16,-12-4-4-1,8 8 8-15,0-8-8 0,-4 7 8 16,8 1-8-16,-4-1 8 16,-4 4-8-16,8-4-4 15,4 7 4-15,-1 0-4 16,-3 0 0-16,15 3-12 16,-4-3 8-16,-4 4 40 15,4-1-24-15,8 0-8 16,-8-3-8-16,8 4 4 15,3-4 0-15,4 6 8 16,-11-6-4-16,11 7-12 16,1-4 4-16,-5 4 12 15,4-3-4-15,4 2 16 16,4 1-12-16,0-4 4 16,-8 4-4-16,11 3-16 15,5-3 4-15,-1 3 4 0,-11 0 0 16,15-3 0-16,8 10 0 15,3-4 16-15,-3-3-8 16,3 0 16-16,12-3-16 16,3 10 4-16,1-7-4 15,7 0-8-15,-4 0 4 16,0 4-16-16,12-1 8 16,-4 1 20-16,7-1-8 15,1 1 4-15,-5 3-4 0,5-1 4 16,3-2-8-16,11 3 8 15,5-4-8-15,6 1-20 16,1 3 8-16,0-7 12 16,0 3 0-16,0 1 16 15,-1-4-12-15,1 0-12 16,0 0 0-16,7 0 12 16,-3 0-4-16,3-3-12 15,1 6 4-15,-1-6 20 16,-3 0-8-16,7 0 32 15,8-4-24-15,7 0 20 16,8 4-20-16,7 0-16 16,8-4-4-16,7-3-48 15,5 7 24-15,3 0-108 16,3-1 76-16,9 4-248 16,3 1 172-16,7-1-640 0,5-4 432 15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1.854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10 1508 0,'11'-10'556'0,"-11"13"-432"0,12 1-36 0,-8 3-12 0,3 0-60 16,5 6-4-16,3 8-8 0,1-4-104 0,3 11 56 31,0-1-164-31,0-3 112 0,5-3-244 16,-5-4 192-16,-8-7-660 15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2.258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242 246 1516 0,'-3'6'560'0,"14"-12"-432"0,19 2-40 15,-3 1-64-15,22-7-32 16,8-10-120-16,15-4 72 16,-4 0-120-16,8-3 100 15,-1 0 40-15,-3 4 24 0,-4-1 88 16,-11 7-40-16,-8 1 76 15,-15 5-64-15,-3 1 36 0,-12 4-48 16,-8 6 16-16,-15 6-32 16,-11 4-16-16,-15 11-8 31,-12 12 28-31,-15 8-12 16,-7 9 4-16,-12 8-8 15,-7 6 20-15,-12 10-16 0,-3 3 32 16,3 4-28-16,16-3 12 15,7-7-16-15,4-11-32 16,15-13 8-16,11-6 4 16,8-11 8-16,11-10-132 15,12-13 72-15,7-10-224 16,12-14 160-16,3-7-656 16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2.486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0 1548 0,'3'3'572'0,"9"7"-444"0,-1 4-36 0,4-8-32 15,8 14-52-15,4-6-4 16,0-1 0-16,-1-3-76 0,5 0 40 15,-1-3-48-15,1-4 44 0,-1-3-68 16,1 0 60-16,-4-3-332 16,-5-4 208-16,-2-6-676 15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2.704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0 1620 0,'3'0'600'0,"-3"7"-464"0,12 13-40 0,-9 4-64 15,9 17-36 1,-1 17 4-16,0 6 0 16,4 8 8-16,-7-1-4 15,3-3-4-15,-3 0 4 0,-1-4-4 0,1-6 0 16,-1-4-108-16,-7-10 60 15,0-13-392-15,0-11 240 16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2.835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43 1580 0,'8'0'584'0,"14"-10"-452"0,16 0-40 15,-8 3-76-15,11 1-28 0,5-4-416 16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3.068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27 0 1588 0,'-27'34'588'0,"27"-21"-456"0,15 11-36 15,1-8-20-15,10 8-60 0,9-1-40 16,3 1 12-16,4-4-68 0,3 0 44 16,-3-7-72-16,-4 4 64 0,-7-3-104 15,-8-4 84-15,-4-4-332 16,-8-2 220-16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3.336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10 1612 0,'0'0'596'0,"23"-3"-464"0,19-4-36 0,-8 7-64 0,16 7-36 16,7-4-120-16,-4 4 68 16,-7 3-48-16,-8 4 60 15,-11-1 112-15,-12 0-32 0,-11 14 120 0,-12 0-88 16,-15 0 28-16,-7 3-56 16,-8 0-24-16,0 0-8 15,0-3-8-15,7-3 0 16,5-4-212-16,10-7 116 15,13-10-304-15,10-13 224 16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3.725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15 81 1796 0,'4'-7'668'0,"-4"7"-520"0,41-7-44 0,-10 0-108 16,14-3-20-16,4 0-120 0,7-3 80 15,-3 2 16-15,-4 1 32 16,-7 4 52-16,-8 6-24 0,-8 3 104 15,-7 10-64-15,-12 8 28 16,-18 16-44-16,-8 7 12 16,-11 16-28-16,-8 1 28 15,-7 7-32-15,-4-1 40 0,-4 7-32 16,4-6-4-16,4-1-12 16,4-13-24-16,7-7 8 15,11-10-208-15,4-10 120 16,8-10-324-16,7-7 236 15,12-20-372-15,3-10 316 16,4-17-472 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4.158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128 0 1664 0,'19'4'616'0,"4"-1"-480"0,14 4-40 0,-10-1-40 0,7 1-52 16,0-3-240-16,0 9 128 31,-8-3-228-31,-11 0 188 16,-7 4-48-16,-12-4 116 0,-4 0 44 0,-7-3 28 16,0 0 76-16,0 0-36 15,0 3 84-15,0 0-64 0,0 7 124 16,4 10-100-16,-1-4 44 15,5 8-72-15,3-1-16 16,0 4-20-16,0-4-56 16,1 4 28-1,-5-3-216-15,-3-4 128 0,-4 0-152 16,-4 0 148-16,-8-3 40 16,-3-4 40-16,0 0 112 15,0-3-44-15,4-7 228 16,3-3-148-16,12-4 204 15,3-3-188-15,16-3 60 16,14-7-120-16,12 0-24 0,11-14-32 16,16 4-52-16,10-7 20 15,5-7-352-15,-1-3 204 16,-3-1-564-16,-4-6 408 16,-12 1-276-1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4.464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4 339 1528 0,'-4'37'564'16,"8"-10"-436"-16,8 34-40 0,-5-20-36 0,8 13-48 15,0 10-12-15,0 1 4 16,0 3 48-1,4-11-24-15,-4-9 140 0,4-11-88 16,-4-10 100-16,0-10-96 16,0-10 92-16,1-14-96 15,-5-17 52-15,0-20-72 16,4-17-20-16,-7-10-20 16,3-24-28-16,0-6 8 15,1-11-68-15,-5 7 44 16,5 17-56-16,-5 13 48 0,-3 14-192 15,3 14 132-15,-3 13-424 16,-4 17 292-16,-4 10-756 16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4.826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0 351 1664 0,'4'7'616'0,"3"-18"-480"0,16-5-40 16,0-1-24-16,19-7-60 15,14-10-56-15,16-13 20 16,8 3-32-16,-8-3 32 0,-4 3 28 0,-3 13 0 16,-12 4 124-16,-4 17-72 15,-4 4 24-15,-7 9-48 16,-7 10-20-16,-5 8-8 15,-7 2 20 1,-4 1-12-16,-3 13 12 0,-9 0-12 0,-3 4 0 16,-3 16-4-16,-1-3 4 15,0 7-8-15,0 0-20 16,0-4 8-16,4-6-40 16,0-11 28-16,-3-9-20 15,3-11 24-15,0-3-72 16,-4-10 52-16,0-7-232 15,0-14 148-15,1 1-572 16,-5-11 384-16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5.086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15 0 1892 0,'-15'17'700'15,"19"-4"-544"-15,3 14-44 0,5-14-104 0,10 11-28 16,12-1-80-16,4-3 56 16,3 4 0-16,-3-7 28 31,-8-1 56-31,1-2-20 0,-5-4 16 15,-3-3-20-15,-5-4-220 16,-3 0 112-16,-7-9-408 0,-8-5 284 16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5.364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6 1684 0,'4'0'624'0,"3"0"-488"0,16-3-36 0,-4 0-36 0,15 3-56 16,11 0-12-16,4 6 0 0,0 1 12 16,0 6-4-16,-7 1-12 0,-9-1 4 15,-6 1 20-15,-12-1-8 16,-15 4 32-16,-11 3-24 16,-12 3-4-16,-11 1-8 15,-4 6-4-15,-7-3 0 16,-4 0-28-16,8-11 16 15,3 1-172-15,8-7 104 0,11-7-244 16,11-13 184-16,20-13-592 16,7-31 408-1,26-13-200-15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5.675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272 0 1560 0,'-19'4'576'0,"4"9"-448"0,-15 21-36 16,11-7-84-16,-11 21-24 16,-4 6-64-16,-4 3 44 15,4 4 16-15,12-3 16 16,3-8 64-16,11-12-32 0,4-4 148 15,12-14-100-15,7-10 92 0,8-13-100 16,7-14-16-16,7-7-32 16,5-6-32-16,-1-8 4 15,-3-2-4-15,-4-8 4 16,-8 1-64-16,-3 6 40 16,-12 7-156-16,-3 11 108 15,-16 9-344-15,-7 11 236 16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5.979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47 1548 0,'15'0'572'0,"7"-3"-444"0,27 0-36 31,-15-1-48-31,15-2-44 0,19-1-44 16,11-7 24-16,1 4-4 16,-12 10 16-16,-4 7 52 0,-12 0-24 15,-10 10 132-15,-16-1-84 16,-14 8 24-16,-12 6-56 16,-12 7-4-16,-7 0-20 15,-11-1 0-15,-4 1-4 16,-3-3-16-16,3-11 4 15,4 1-68-15,7-11 40 16,4-9-244-16,8-11 156 16,11-17-488-16,11-19 340 0,8-14-520 15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6.232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26 0 2024 0,'4'7'752'0,"0"13"-584"0,3 31-48 0,-3-7-108 16,0 17-32-16,-4 23 16 16,-4 11 4-16,-4 17 144 15,-3 3-80-15,3-1 52 0,5-9-68 31,3-10-24-31,0-14-16 0,0-10-176 0,0-17 92 16,0-17-420-16,-4-16 276 16,-7-18-984-1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8.979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339 17 872 0,'-7'-17'324'0,"7"20"-252"0,0-6-20 0,0 3-40 16,0 0-16-16,-8 3-76 15,1 7 44-15,-5 1-4 16,-3 9 24-16,-7 7 12 0,-5 10 4 15,-7 10 0-15,-7 14 0 16,-8 6-344 0,-8 4 188-16,-3 9-220 15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29.704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3 27 1424 0,'-3'-7'528'0,"6"10"-412"0,13-10-32 0,-1 4-20 15,7 0-52-15,12-4-92 16,8 4 44-16,3 3-88 16,4 3 72-16,-8 4 20 0,-3 6 16 15,-4 1 16-15,-11 6 0 16,-8 4-28-16,-12 3 16 15,-10 3-108-15,-12 8 64 16,-15 2-44-16,-4-2 56 16,-7 2 60-16,-4-2-8 15,8-11 152 1,3 0-88-16,0-3 40 0,12-8-68 16,11 1-32-16,15-6-12 15,22-5 44-15,20-9-24 16,26-7-64-16,15-7 24 0,19-10-248 15,14-4 148-15,13-6-752 16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0.466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512 7 1508 0,'27'-7'556'0,"-16"11"-432"0,19-1-36 0,-11 0-64 0,7 11-32 15,1-4-296-15,-8 7 168 16,-12 6-360-16,-14 7 280 16,-16 1-20-16,-7 12 144 15,-12-2 488-15,-3-5-212 16,0 1 192-16,7-10-224 15,8-3-28-15,11-7-76 16,8-1-24-16,11-2-16 0,11-1-16 0,12 1 4 16,11-1-16-16,3 1 12 15,5-1 32 1,3 0-16-16,0 8 16 0,-7-5-12 16,-8 5 44-16,-15 5-28 15,-15 8 56-15,-22 6-48 16,-27 11-192-16,-42 12 84 15,-45 18-1104 1,-52 13 648-16,-34-7 220 16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5.580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60 132 728 0,'-15'-3'268'0,"12"-4"-208"0,3-6-16 15,-4 9 28-15,0-13-48 0,4-3 104 16,0 10-72-16,0-4 256 15,4-3-172-15,-4 0 120 0,0 14-148 16,0-4-20-16,0 14-52 16,-4 10-48-16,0 10 4 15,1 7 0-15,-1 10 4 16,-4 3 0-16,1 7 0 16,7 0 16-16,-4-3-8 15,0-10-28-15,8 3 8 0,-4-7-92 16,0-7 56-16,4-6-240 15,3-10 160-15,-3-4-472 16,0 0 336-16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5.841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434 27 1548 0,'-11'-10'572'0,"14"0"-444"0,1 10-36 31,-4 0-32-31,8-3-52 16,-1-1-84-16,-7 4 44 0,4 7-24 16,-8 0 32-16,-11 10 40 0,-8 10-8 15,-14 14 8-15,-8 6-8 16,-8 8-8-16,-4-5 4 15,1-2-60-15,7-11 32 16,3-3-304-16,9-17 176 16,10-7-804-1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6.028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0 1536 0,'15'7'572'0,"15"10"-448"0,15 7-32 0,-15-11-32 16,15 1-52-16,12 3-188 0,3 4 96 31,1-1-324-31,-9 7 224 16,-10-3-396-16,-12 4 328 15,-19 6-164-15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6.452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6 1828 0,'0'-6'676'15,"4"12"-524"-15,15-2-44 0,-4-1-216 0,8 4 36 0,7 3-412 16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6.895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22 321 1464 0,'-22'10'544'16,"26"-13"-424"-16,11-1-32 0,4-2-76 0,14-15-24 16,12-9-136-16,8-7 80 15,7-4-92-15,-3-6 92 16,-1 9 32-16,-7 1 28 0,-8 10 104 16,-11 3-52-16,-11 14 140 0,-12 4-104 15,-10 9-8-15,-16 10-48 16,-7 18 20-16,-8 6-28 15,0 10 32-15,0 8-32 16,-3 2 20 0,6 4-20-16,9-3 20 0,11-4-24 15,7-10 24-15,11-4-24 16,8-13 56-16,4-13-36 16,8-21 64-1,6 0-56-15,20-30 0 16,0-4-24-16,-5-6-20 15,-6 0 0-15,-16 3-24 16,0 0 16-16,-22 0-32 0,-15 7 28 16,-12 10-92-16,-11 10 60 15,-3 13-100-15,-4 8 84 16,-1 2-296-16,5 8 200 0,7-7-736 16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7.453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10 1484 0,'15'-10'552'0,"-11"13"-432"0,3 4-32 0,1-3 120 0,-1 9-132 16,5 7 8-16,-5 14-56 15,1 10-16-15,-1 11-8 16,1 2 4-16,-4-3-4 0,-1-3-20 15,1-7 8-15,-4-3-48 16,8-10 28-16,-8-4-116 16,7-10 80-16,-3-7-28 15,3-17 56-15,5-10 32 16,-5-10 4-16,5-7 36 16,-1-7-20-16,4-3 128 15,-4 4-80-15,1 2 60 16,-1 8-72-16,0 10-40 15,4-8-8-15,0 22-24 0,4 2 12 16,-4 14-24-16,4 7 20 16,-4 14-4-16,-3-1 8 15,-9 4-12-15,-3 4 12 16,-7-5 12-16,-4 15 0 16,-5-4 8-16,-6 3-8 15,-5 4 24-15,1 3-16 16,3 1 24-16,5-1-24 0,2 0 12 15,9-10-12-15,3-7 0 16,12-9-4-16,7-12 48 16,7-19-32-16,5-14 24 15,7-13-28-15,0-8-8 16,0-2-8-16,0-1 4 16,-12-3-4-16,-7 10 16 15,-7 0-12-15,-12 10-92 16,-4-3 48-16,-7 4-308 15,-3-1 192-15,2 4-408 16,1-8 316-16</inkml:trace>
</inkml:ink>
</file>

<file path=xl/ink/ink27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7.778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0 397 1508 0,'4'-10'556'0,"0"13"-432"0,0 4-36 0,3 0 60 16,4 13-100-16,5 14 16 15,-1 23-40-15,3 4-12 16,1 3-8-16,4-3 20 0,3-8-12 16,1-5 76-16,-1-8-52 15,1-10 56-15,-5-13-52 16,1 0 76-16,-1-17-64 16,-3-7 96-16,-4-16-84 15,0-11 24-15,-7-20-52 16,7-20-32-16,-4-17-4 15,4-7-8-15,-3 1 0 0,7 2 16 16,-4 14-4 15,4 7-92-31,-4 10 52 0,0 10-352 0,0 17 216 16,-8 17-460-16,-3 17 352 16,-11 19-620-1</inkml:trace>
</inkml:ink>
</file>

<file path=xl/ink/ink28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8.074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34 309 1340 0,'-26'37'496'0,"22"-23"-384"0,0-11-36 15,4-3 84-15,0 0-104 0,15-7 48 16,8-13-60-16,11-14-16 16,7-10-16-16,8 0 44 0,0 0-32 15,1 0 52 1,2 6-44-16,1 8 20 15,-4 6-32-15,-11 7 16 32,-1 0-20-32,1 17 0 0,-8 14-8 15,-3 6 20-15,-5 18-16 16,1 6 24-16,-4 10-24 16,0-3-12-16,0-1-4 0,-1-5-128 15,-6-8 72-15,-5-7-328 16,-3-3 216-16,-8-6-664 15,-11-4 468-15,-7-11-168 16</inkml:trace>
</inkml:ink>
</file>

<file path=xl/ink/ink29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8.215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19 0 1456 0,'-19'37'536'0,"23"-20"-416"0,4 10-32 0,7-11-48 16,11-2-40-16,8-4 32 15,15-10-16-15,8-7-92 16,-1-6 40-16,-3-7-396 0,3-7 240 0</inkml:trace>
</inkml:ink>
</file>

<file path=xl/ink/ink30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8.403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0 1828 0,'7'0'676'0,"12"14"-524"0,15 3-44 0,-11-7-364 0,3 3 116 16,1 4-676-16</inkml:trace>
</inkml:ink>
</file>

<file path=xl/ink/ink31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8.953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30 104 1172 0,'-30'10'436'0,"30"-10"-340"0,7-3-24 0,1-4 72 16,14-3-92-16,5-3 16 0,11-4-44 15,7-3 4-15,4 3-16 16,0 3 20-16,-11 7-20 0,-8 1-20 15,-19 12 0-15,-19 18 12 16,-22 17 0-16,-7 9 128 16,-1 8-68-16,8-11 84 15,7-7-84-15,4-6-24 16,12-10-24-16,10-7 12 16,16-17-16-16,19-17-20 15,11-20 0-15,4-11-40 16,0-2 28-16,-8 3-48 15,-7 9 40-15,-12 11 76 16,-7 7-24-16,-8 13 88 0,-7 4-60 16,-8 16-60-16,-3 14 0 15,-5 14-12-15,-3 16 12 16,-4-3 8-16,0 0 0 16,-3 1-12-16,-5-5 8 15,1-9-68-15,-4 3 40 16,0-7-48-16,0-3 44 15,-1-4 36-15,5-6 4 16,3-11 8-16,5-3-4 16,6 4 108-16,5-11-64 15,7-3 52-15,15-7-64 0,15-6 60 16,15-11-60-16,16-3-8 16,10-7-20-16,5-3-20 15,3 3 4-15,4-3-164 16,0-3 92-16,-8-1-436 15,-7 1 284-15,-12 9-868 16</inkml:trace>
</inkml:ink>
</file>

<file path=xl/ink/ink32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5:26:39.114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68 0 1892 0,'-4'27'700'0,"8"-11"-544"0,-4 5-44 0,0-8 88 15,-4 4-132-15,1 0-284 0,-1-4 116 16,-8-6-1008 0,-6-17 612-16,-9-21-236 15</inkml:trace>
</inkml: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"/>
  <sheetViews>
    <sheetView zoomScaleNormal="100" workbookViewId="0">
      <selection activeCell="I12" sqref="I12"/>
    </sheetView>
  </sheetViews>
  <sheetFormatPr defaultColWidth="9" defaultRowHeight="13.5" x14ac:dyDescent="0.6"/>
  <cols>
    <col min="1" max="1" width="12.625" style="35" customWidth="1"/>
    <col min="2" max="2" width="15.75" style="35" customWidth="1"/>
    <col min="3" max="3" width="12.375" style="35" bestFit="1" customWidth="1"/>
    <col min="4" max="4" width="10.125" style="35" customWidth="1"/>
    <col min="5" max="5" width="15.75" style="35" customWidth="1"/>
    <col min="6" max="6" width="10.125" style="35" customWidth="1"/>
    <col min="7" max="16384" width="9" style="34"/>
  </cols>
  <sheetData>
    <row r="1" spans="1:6" x14ac:dyDescent="0.6">
      <c r="A1" s="35" t="s">
        <v>58</v>
      </c>
    </row>
    <row r="4" spans="1:6" x14ac:dyDescent="0.6">
      <c r="F4" s="36"/>
    </row>
    <row r="5" spans="1:6" x14ac:dyDescent="0.6">
      <c r="F5" s="36"/>
    </row>
    <row r="6" spans="1:6" x14ac:dyDescent="0.6">
      <c r="F6" s="36"/>
    </row>
    <row r="7" spans="1:6" x14ac:dyDescent="0.6">
      <c r="F7" s="36"/>
    </row>
    <row r="8" spans="1:6" x14ac:dyDescent="0.6">
      <c r="F8" s="36"/>
    </row>
    <row r="9" spans="1:6" x14ac:dyDescent="0.6">
      <c r="F9" s="36"/>
    </row>
  </sheetData>
  <phoneticPr fontId="2" type="noConversion"/>
  <pageMargins left="0.7" right="0.7" top="0.75" bottom="0.75" header="0.3" footer="0.3"/>
  <pageSetup paperSize="9" orientation="portrait" horizontalDpi="4294967293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5"/>
  <sheetViews>
    <sheetView zoomScaleNormal="100" workbookViewId="0">
      <selection activeCell="G9" sqref="G9"/>
    </sheetView>
  </sheetViews>
  <sheetFormatPr defaultColWidth="9" defaultRowHeight="16.899999999999999" x14ac:dyDescent="0.6"/>
  <cols>
    <col min="1" max="1" width="9" style="31"/>
    <col min="2" max="2" width="10.375" style="31" customWidth="1"/>
    <col min="3" max="3" width="17.25" style="31" customWidth="1"/>
    <col min="4" max="4" width="12.625" style="31" customWidth="1"/>
    <col min="5" max="16384" width="9" style="31"/>
  </cols>
  <sheetData>
    <row r="1" spans="1:9" ht="30" customHeight="1" x14ac:dyDescent="0.6">
      <c r="A1" s="74" t="s">
        <v>48</v>
      </c>
      <c r="B1" s="74"/>
      <c r="C1" s="74"/>
      <c r="D1" s="74"/>
      <c r="E1" s="74"/>
      <c r="F1" s="74"/>
    </row>
    <row r="2" spans="1:9" ht="17.25" thickBot="1" x14ac:dyDescent="0.65"/>
    <row r="3" spans="1:9" x14ac:dyDescent="0.6">
      <c r="A3" s="81" t="s">
        <v>120</v>
      </c>
      <c r="B3" s="82" t="s">
        <v>121</v>
      </c>
      <c r="C3" s="82" t="s">
        <v>122</v>
      </c>
      <c r="D3" s="82" t="s">
        <v>123</v>
      </c>
      <c r="E3" s="82" t="s">
        <v>124</v>
      </c>
      <c r="F3" s="83" t="s">
        <v>125</v>
      </c>
      <c r="I3" s="75">
        <v>1200000</v>
      </c>
    </row>
    <row r="4" spans="1:9" x14ac:dyDescent="0.6">
      <c r="A4" s="84" t="s">
        <v>49</v>
      </c>
      <c r="B4" s="76" t="s">
        <v>50</v>
      </c>
      <c r="C4" s="77" t="s">
        <v>127</v>
      </c>
      <c r="D4" s="78">
        <v>45</v>
      </c>
      <c r="E4" s="79">
        <v>2</v>
      </c>
      <c r="F4" s="85">
        <v>90</v>
      </c>
    </row>
    <row r="5" spans="1:9" x14ac:dyDescent="0.6">
      <c r="A5" s="84"/>
      <c r="B5" s="76"/>
      <c r="C5" s="77" t="s">
        <v>128</v>
      </c>
      <c r="D5" s="79">
        <v>40</v>
      </c>
      <c r="E5" s="79">
        <v>2</v>
      </c>
      <c r="F5" s="85"/>
    </row>
    <row r="6" spans="1:9" x14ac:dyDescent="0.6">
      <c r="A6" s="84"/>
      <c r="B6" s="76"/>
      <c r="C6" s="77" t="s">
        <v>126</v>
      </c>
      <c r="D6" s="79">
        <v>40</v>
      </c>
      <c r="E6" s="79">
        <v>2</v>
      </c>
      <c r="F6" s="85"/>
    </row>
    <row r="7" spans="1:9" x14ac:dyDescent="0.6">
      <c r="A7" s="84" t="s">
        <v>51</v>
      </c>
      <c r="B7" s="79" t="s">
        <v>53</v>
      </c>
      <c r="C7" s="80" t="s">
        <v>52</v>
      </c>
      <c r="D7" s="79">
        <v>3</v>
      </c>
      <c r="E7" s="79">
        <v>10</v>
      </c>
      <c r="F7" s="85">
        <v>30</v>
      </c>
    </row>
    <row r="8" spans="1:9" x14ac:dyDescent="0.6">
      <c r="A8" s="84"/>
      <c r="B8" s="79" t="s">
        <v>54</v>
      </c>
      <c r="C8" s="80" t="s">
        <v>56</v>
      </c>
      <c r="D8" s="79">
        <v>10</v>
      </c>
      <c r="E8" s="79">
        <v>5</v>
      </c>
      <c r="F8" s="85"/>
    </row>
    <row r="9" spans="1:9" ht="17.25" thickBot="1" x14ac:dyDescent="0.65">
      <c r="A9" s="86"/>
      <c r="B9" s="87" t="s">
        <v>55</v>
      </c>
      <c r="C9" s="88" t="s">
        <v>57</v>
      </c>
      <c r="D9" s="87">
        <v>2</v>
      </c>
      <c r="E9" s="87">
        <v>35</v>
      </c>
      <c r="F9" s="89"/>
    </row>
    <row r="14" spans="1:9" x14ac:dyDescent="0.6">
      <c r="A14" s="29"/>
    </row>
    <row r="15" spans="1:9" x14ac:dyDescent="0.6">
      <c r="A15" s="29"/>
    </row>
  </sheetData>
  <mergeCells count="6">
    <mergeCell ref="B4:B6"/>
    <mergeCell ref="A1:F1"/>
    <mergeCell ref="A4:A6"/>
    <mergeCell ref="A7:A9"/>
    <mergeCell ref="F4:F6"/>
    <mergeCell ref="F7:F9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8"/>
  <sheetViews>
    <sheetView topLeftCell="A2" workbookViewId="0">
      <selection activeCell="J16" sqref="J16"/>
    </sheetView>
  </sheetViews>
  <sheetFormatPr defaultRowHeight="16.899999999999999" x14ac:dyDescent="0.6"/>
  <cols>
    <col min="1" max="1" width="12.875" customWidth="1"/>
    <col min="2" max="8" width="9.75" customWidth="1"/>
  </cols>
  <sheetData>
    <row r="1" spans="1:9" ht="24.75" x14ac:dyDescent="0.85">
      <c r="A1" s="60" t="s">
        <v>112</v>
      </c>
      <c r="B1" s="60"/>
      <c r="C1" s="60"/>
      <c r="D1" s="60"/>
      <c r="E1" s="60"/>
      <c r="F1" s="60"/>
      <c r="G1" s="60"/>
      <c r="H1" s="60"/>
      <c r="I1" s="60"/>
    </row>
    <row r="2" spans="1:9" x14ac:dyDescent="0.6">
      <c r="A2" s="2"/>
      <c r="B2" s="2"/>
      <c r="C2" s="2"/>
      <c r="D2" s="12"/>
      <c r="E2" s="11"/>
    </row>
    <row r="3" spans="1:9" x14ac:dyDescent="0.6">
      <c r="A3" s="37" t="s">
        <v>89</v>
      </c>
      <c r="B3" s="37" t="s">
        <v>90</v>
      </c>
      <c r="C3" s="37" t="s">
        <v>91</v>
      </c>
      <c r="D3" s="37" t="s">
        <v>92</v>
      </c>
      <c r="E3" s="37" t="s">
        <v>93</v>
      </c>
      <c r="F3" s="37" t="s">
        <v>94</v>
      </c>
      <c r="G3" s="37" t="s">
        <v>95</v>
      </c>
      <c r="H3" s="37" t="s">
        <v>96</v>
      </c>
    </row>
    <row r="4" spans="1:9" ht="16.5" customHeight="1" x14ac:dyDescent="0.6">
      <c r="A4" s="15">
        <v>201713056</v>
      </c>
      <c r="B4" s="15" t="s">
        <v>103</v>
      </c>
      <c r="C4" s="19">
        <v>25</v>
      </c>
      <c r="D4" s="19">
        <f t="shared" ref="D4:D18" si="0">50+C4/2</f>
        <v>62.5</v>
      </c>
      <c r="E4" s="19">
        <v>15</v>
      </c>
      <c r="F4" s="19">
        <f t="shared" ref="F4:F18" si="1">50+E4/2</f>
        <v>57.5</v>
      </c>
      <c r="G4" s="19">
        <v>18</v>
      </c>
      <c r="H4" s="19">
        <f t="shared" ref="H4:H18" si="2">(D4+F4)*0.4+G4</f>
        <v>66</v>
      </c>
    </row>
    <row r="5" spans="1:9" ht="16.5" customHeight="1" x14ac:dyDescent="0.6">
      <c r="A5" s="15">
        <v>201809060</v>
      </c>
      <c r="B5" s="15" t="s">
        <v>100</v>
      </c>
      <c r="C5" s="19">
        <v>67.5</v>
      </c>
      <c r="D5" s="19">
        <f t="shared" si="0"/>
        <v>83.75</v>
      </c>
      <c r="E5" s="19">
        <v>10</v>
      </c>
      <c r="F5" s="19">
        <f t="shared" si="1"/>
        <v>55</v>
      </c>
      <c r="G5" s="19">
        <v>16</v>
      </c>
      <c r="H5" s="19">
        <f t="shared" si="2"/>
        <v>71.5</v>
      </c>
    </row>
    <row r="6" spans="1:9" x14ac:dyDescent="0.6">
      <c r="A6" s="15">
        <v>201621010</v>
      </c>
      <c r="B6" s="15" t="s">
        <v>102</v>
      </c>
      <c r="C6" s="19">
        <v>37.5</v>
      </c>
      <c r="D6" s="19">
        <f t="shared" si="0"/>
        <v>68.75</v>
      </c>
      <c r="E6" s="19">
        <v>8</v>
      </c>
      <c r="F6" s="19">
        <f t="shared" si="1"/>
        <v>54</v>
      </c>
      <c r="G6" s="19">
        <v>18</v>
      </c>
      <c r="H6" s="19">
        <f t="shared" si="2"/>
        <v>67.099999999999994</v>
      </c>
    </row>
    <row r="7" spans="1:9" x14ac:dyDescent="0.6">
      <c r="A7" s="15">
        <v>201618036</v>
      </c>
      <c r="B7" s="15" t="s">
        <v>110</v>
      </c>
      <c r="C7" s="19">
        <v>30</v>
      </c>
      <c r="D7" s="19">
        <f t="shared" si="0"/>
        <v>65</v>
      </c>
      <c r="E7" s="19">
        <v>30</v>
      </c>
      <c r="F7" s="19">
        <f t="shared" si="1"/>
        <v>65</v>
      </c>
      <c r="G7" s="19">
        <v>20</v>
      </c>
      <c r="H7" s="19">
        <f t="shared" si="2"/>
        <v>72</v>
      </c>
    </row>
    <row r="8" spans="1:9" x14ac:dyDescent="0.6">
      <c r="A8" s="15">
        <v>201915093</v>
      </c>
      <c r="B8" s="15" t="s">
        <v>108</v>
      </c>
      <c r="C8" s="19">
        <v>87.5</v>
      </c>
      <c r="D8" s="19">
        <f t="shared" si="0"/>
        <v>93.75</v>
      </c>
      <c r="E8" s="19">
        <v>90</v>
      </c>
      <c r="F8" s="19">
        <f t="shared" si="1"/>
        <v>95</v>
      </c>
      <c r="G8" s="19">
        <v>20</v>
      </c>
      <c r="H8" s="19">
        <f t="shared" si="2"/>
        <v>95.5</v>
      </c>
    </row>
    <row r="9" spans="1:9" x14ac:dyDescent="0.6">
      <c r="A9" s="15">
        <v>201714036</v>
      </c>
      <c r="B9" s="15" t="s">
        <v>104</v>
      </c>
      <c r="C9" s="19">
        <v>43.75</v>
      </c>
      <c r="D9" s="19">
        <f t="shared" si="0"/>
        <v>71.875</v>
      </c>
      <c r="E9" s="19">
        <v>5</v>
      </c>
      <c r="F9" s="19">
        <f t="shared" si="1"/>
        <v>52.5</v>
      </c>
      <c r="G9" s="19">
        <v>18</v>
      </c>
      <c r="H9" s="19">
        <f t="shared" si="2"/>
        <v>67.75</v>
      </c>
    </row>
    <row r="10" spans="1:9" x14ac:dyDescent="0.6">
      <c r="A10" s="15">
        <v>201830056</v>
      </c>
      <c r="B10" s="15" t="s">
        <v>98</v>
      </c>
      <c r="C10" s="19">
        <v>42.5</v>
      </c>
      <c r="D10" s="19">
        <f t="shared" si="0"/>
        <v>71.25</v>
      </c>
      <c r="E10" s="19">
        <v>20</v>
      </c>
      <c r="F10" s="19">
        <f t="shared" si="1"/>
        <v>60</v>
      </c>
      <c r="G10" s="19">
        <v>16</v>
      </c>
      <c r="H10" s="19">
        <f t="shared" si="2"/>
        <v>68.5</v>
      </c>
    </row>
    <row r="11" spans="1:9" x14ac:dyDescent="0.6">
      <c r="A11" s="15">
        <v>201809025</v>
      </c>
      <c r="B11" s="15" t="s">
        <v>99</v>
      </c>
      <c r="C11" s="19">
        <v>25</v>
      </c>
      <c r="D11" s="19">
        <f t="shared" si="0"/>
        <v>62.5</v>
      </c>
      <c r="E11" s="19">
        <v>20</v>
      </c>
      <c r="F11" s="19">
        <f t="shared" si="1"/>
        <v>60</v>
      </c>
      <c r="G11" s="19">
        <v>16</v>
      </c>
      <c r="H11" s="19">
        <f t="shared" si="2"/>
        <v>65</v>
      </c>
    </row>
    <row r="12" spans="1:9" x14ac:dyDescent="0.6">
      <c r="A12" s="15">
        <v>201906050</v>
      </c>
      <c r="B12" s="15" t="s">
        <v>97</v>
      </c>
      <c r="C12" s="19">
        <v>87.5</v>
      </c>
      <c r="D12" s="19">
        <f t="shared" si="0"/>
        <v>93.75</v>
      </c>
      <c r="E12" s="19">
        <v>50</v>
      </c>
      <c r="F12" s="19">
        <f t="shared" si="1"/>
        <v>75</v>
      </c>
      <c r="G12" s="19">
        <v>16</v>
      </c>
      <c r="H12" s="19">
        <f t="shared" si="2"/>
        <v>83.5</v>
      </c>
    </row>
    <row r="13" spans="1:9" x14ac:dyDescent="0.6">
      <c r="A13" s="15">
        <v>201618046</v>
      </c>
      <c r="B13" s="15" t="s">
        <v>111</v>
      </c>
      <c r="C13" s="19">
        <v>88</v>
      </c>
      <c r="D13" s="19">
        <f t="shared" si="0"/>
        <v>94</v>
      </c>
      <c r="E13" s="19">
        <v>80</v>
      </c>
      <c r="F13" s="19">
        <f t="shared" si="1"/>
        <v>90</v>
      </c>
      <c r="G13" s="19">
        <v>20</v>
      </c>
      <c r="H13" s="19">
        <f t="shared" si="2"/>
        <v>93.600000000000009</v>
      </c>
    </row>
    <row r="14" spans="1:9" x14ac:dyDescent="0.6">
      <c r="A14" s="15">
        <v>201915058</v>
      </c>
      <c r="B14" s="15" t="s">
        <v>105</v>
      </c>
      <c r="C14" s="19">
        <v>0</v>
      </c>
      <c r="D14" s="19">
        <f t="shared" si="0"/>
        <v>50</v>
      </c>
      <c r="E14" s="19">
        <v>10</v>
      </c>
      <c r="F14" s="19">
        <f t="shared" si="1"/>
        <v>55</v>
      </c>
      <c r="G14" s="19">
        <v>18</v>
      </c>
      <c r="H14" s="19">
        <f t="shared" si="2"/>
        <v>60</v>
      </c>
    </row>
    <row r="15" spans="1:9" x14ac:dyDescent="0.6">
      <c r="A15" s="15">
        <v>201915087</v>
      </c>
      <c r="B15" s="15" t="s">
        <v>107</v>
      </c>
      <c r="C15" s="19">
        <v>50</v>
      </c>
      <c r="D15" s="19">
        <f t="shared" si="0"/>
        <v>75</v>
      </c>
      <c r="E15" s="19">
        <v>40</v>
      </c>
      <c r="F15" s="19">
        <f t="shared" si="1"/>
        <v>70</v>
      </c>
      <c r="G15" s="19">
        <v>20</v>
      </c>
      <c r="H15" s="19">
        <f t="shared" si="2"/>
        <v>78</v>
      </c>
    </row>
    <row r="16" spans="1:9" x14ac:dyDescent="0.6">
      <c r="A16" s="15">
        <v>201702075</v>
      </c>
      <c r="B16" s="15" t="s">
        <v>109</v>
      </c>
      <c r="C16" s="19">
        <v>20</v>
      </c>
      <c r="D16" s="19">
        <f t="shared" si="0"/>
        <v>60</v>
      </c>
      <c r="E16" s="19">
        <v>15</v>
      </c>
      <c r="F16" s="19">
        <f t="shared" si="1"/>
        <v>57.5</v>
      </c>
      <c r="G16" s="19">
        <v>20</v>
      </c>
      <c r="H16" s="19">
        <f t="shared" si="2"/>
        <v>67</v>
      </c>
    </row>
    <row r="17" spans="1:8" x14ac:dyDescent="0.6">
      <c r="A17" s="15">
        <v>201915065</v>
      </c>
      <c r="B17" s="15" t="s">
        <v>106</v>
      </c>
      <c r="C17" s="19">
        <v>50</v>
      </c>
      <c r="D17" s="19">
        <f t="shared" si="0"/>
        <v>75</v>
      </c>
      <c r="E17" s="19">
        <v>40</v>
      </c>
      <c r="F17" s="19">
        <f t="shared" si="1"/>
        <v>70</v>
      </c>
      <c r="G17" s="19">
        <v>20</v>
      </c>
      <c r="H17" s="19">
        <f t="shared" si="2"/>
        <v>78</v>
      </c>
    </row>
    <row r="18" spans="1:8" x14ac:dyDescent="0.6">
      <c r="A18" s="15">
        <v>201820030</v>
      </c>
      <c r="B18" s="15" t="s">
        <v>101</v>
      </c>
      <c r="C18" s="19">
        <v>34.375</v>
      </c>
      <c r="D18" s="19">
        <f t="shared" si="0"/>
        <v>67.1875</v>
      </c>
      <c r="E18" s="19">
        <v>10</v>
      </c>
      <c r="F18" s="19">
        <f t="shared" si="1"/>
        <v>55</v>
      </c>
      <c r="G18" s="19">
        <v>16</v>
      </c>
      <c r="H18" s="19">
        <f t="shared" si="2"/>
        <v>64.875</v>
      </c>
    </row>
  </sheetData>
  <sortState ref="A4:H18">
    <sortCondition ref="B8"/>
  </sortState>
  <phoneticPr fontId="2" type="noConversion"/>
  <conditionalFormatting sqref="A4:H18">
    <cfRule type="expression" dxfId="0" priority="1">
      <formula>LEFT($A4,4)="2019"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45"/>
  <sheetViews>
    <sheetView topLeftCell="A27" zoomScale="130" zoomScaleNormal="130" workbookViewId="0">
      <selection activeCell="D39" sqref="D39"/>
    </sheetView>
  </sheetViews>
  <sheetFormatPr defaultRowHeight="16.899999999999999" x14ac:dyDescent="0.6"/>
  <cols>
    <col min="1" max="1" width="11" customWidth="1"/>
    <col min="2" max="3" width="12.75" customWidth="1"/>
    <col min="4" max="4" width="14.625" customWidth="1"/>
    <col min="6" max="6" width="14.625" customWidth="1"/>
    <col min="7" max="11" width="11.375" customWidth="1"/>
  </cols>
  <sheetData>
    <row r="1" spans="1:11" x14ac:dyDescent="0.6">
      <c r="A1" s="3" t="s">
        <v>18</v>
      </c>
      <c r="B1" s="3"/>
      <c r="C1" s="3"/>
      <c r="D1" s="3"/>
      <c r="E1" s="3"/>
      <c r="F1" s="3" t="s">
        <v>34</v>
      </c>
      <c r="G1" s="3"/>
      <c r="H1" s="3"/>
      <c r="I1" s="5"/>
      <c r="J1" s="3"/>
    </row>
    <row r="2" spans="1:11" x14ac:dyDescent="0.6">
      <c r="A2" s="39" t="s">
        <v>117</v>
      </c>
      <c r="B2" s="38" t="s">
        <v>8</v>
      </c>
      <c r="C2" s="39" t="s">
        <v>16</v>
      </c>
      <c r="D2" s="41" t="s">
        <v>17</v>
      </c>
      <c r="E2" s="3"/>
      <c r="F2" s="42" t="s">
        <v>19</v>
      </c>
      <c r="G2" s="42" t="s">
        <v>20</v>
      </c>
      <c r="H2" s="42" t="s">
        <v>21</v>
      </c>
      <c r="I2" s="43" t="s">
        <v>129</v>
      </c>
    </row>
    <row r="3" spans="1:11" x14ac:dyDescent="0.6">
      <c r="A3" s="14" t="s">
        <v>7</v>
      </c>
      <c r="B3" s="4" t="s">
        <v>9</v>
      </c>
      <c r="C3" s="22">
        <v>43805</v>
      </c>
      <c r="D3" s="14" t="str">
        <f>IF(WEEKDAY(C3,2)&lt;=5,"평일","주말")</f>
        <v>평일</v>
      </c>
      <c r="E3" s="3"/>
      <c r="F3" s="6" t="s">
        <v>27</v>
      </c>
      <c r="G3" s="13">
        <v>85</v>
      </c>
      <c r="H3" s="13">
        <v>90</v>
      </c>
      <c r="I3" s="90" t="str">
        <f>HLOOKUP(AVERAGE(G3:H3),$G$12:$K$14,3,1)</f>
        <v>B</v>
      </c>
    </row>
    <row r="4" spans="1:11" x14ac:dyDescent="0.6">
      <c r="A4" s="14" t="s">
        <v>0</v>
      </c>
      <c r="B4" s="4" t="s">
        <v>10</v>
      </c>
      <c r="C4" s="22">
        <v>43967</v>
      </c>
      <c r="D4" s="14" t="str">
        <f t="shared" ref="D4:D9" si="0">IF(WEEKDAY(C4,2)&lt;=5,"평일","주말")</f>
        <v>주말</v>
      </c>
      <c r="E4" s="3"/>
      <c r="F4" s="6" t="s">
        <v>28</v>
      </c>
      <c r="G4" s="13">
        <v>65</v>
      </c>
      <c r="H4" s="13">
        <v>70</v>
      </c>
      <c r="I4" s="90" t="str">
        <f t="shared" ref="I4:I9" si="1">HLOOKUP(AVERAGE(G4:H4),$G$12:$K$14,3,1)</f>
        <v>D</v>
      </c>
    </row>
    <row r="5" spans="1:11" x14ac:dyDescent="0.6">
      <c r="A5" s="14" t="s">
        <v>6</v>
      </c>
      <c r="B5" s="4" t="s">
        <v>11</v>
      </c>
      <c r="C5" s="22">
        <v>43734</v>
      </c>
      <c r="D5" s="14" t="str">
        <f t="shared" si="0"/>
        <v>평일</v>
      </c>
      <c r="E5" s="3"/>
      <c r="F5" s="6" t="s">
        <v>29</v>
      </c>
      <c r="G5" s="13">
        <v>70</v>
      </c>
      <c r="H5" s="13">
        <v>95</v>
      </c>
      <c r="I5" s="90" t="str">
        <f t="shared" si="1"/>
        <v>B</v>
      </c>
    </row>
    <row r="6" spans="1:11" x14ac:dyDescent="0.6">
      <c r="A6" s="14" t="s">
        <v>1</v>
      </c>
      <c r="B6" s="4" t="s">
        <v>12</v>
      </c>
      <c r="C6" s="22">
        <v>43899</v>
      </c>
      <c r="D6" s="14" t="str">
        <f t="shared" si="0"/>
        <v>평일</v>
      </c>
      <c r="E6" s="3"/>
      <c r="F6" s="6" t="s">
        <v>30</v>
      </c>
      <c r="G6" s="13">
        <v>90</v>
      </c>
      <c r="H6" s="13">
        <v>75</v>
      </c>
      <c r="I6" s="90" t="str">
        <f t="shared" si="1"/>
        <v>B</v>
      </c>
    </row>
    <row r="7" spans="1:11" x14ac:dyDescent="0.6">
      <c r="A7" s="14" t="s">
        <v>5</v>
      </c>
      <c r="B7" s="4" t="s">
        <v>13</v>
      </c>
      <c r="C7" s="22">
        <v>43986</v>
      </c>
      <c r="D7" s="14" t="str">
        <f t="shared" si="0"/>
        <v>평일</v>
      </c>
      <c r="E7" s="3"/>
      <c r="F7" s="6" t="s">
        <v>31</v>
      </c>
      <c r="G7" s="13">
        <v>60</v>
      </c>
      <c r="H7" s="13">
        <v>75</v>
      </c>
      <c r="I7" s="90" t="str">
        <f t="shared" si="1"/>
        <v>D</v>
      </c>
    </row>
    <row r="8" spans="1:11" x14ac:dyDescent="0.6">
      <c r="A8" s="14" t="s">
        <v>2</v>
      </c>
      <c r="B8" s="4" t="s">
        <v>14</v>
      </c>
      <c r="C8" s="22">
        <v>43963</v>
      </c>
      <c r="D8" s="14" t="str">
        <f t="shared" si="0"/>
        <v>평일</v>
      </c>
      <c r="E8" s="3"/>
      <c r="F8" s="6" t="s">
        <v>32</v>
      </c>
      <c r="G8" s="13">
        <v>95</v>
      </c>
      <c r="H8" s="13">
        <v>85</v>
      </c>
      <c r="I8" s="90" t="str">
        <f t="shared" si="1"/>
        <v>A</v>
      </c>
    </row>
    <row r="9" spans="1:11" x14ac:dyDescent="0.6">
      <c r="A9" s="14" t="s">
        <v>3</v>
      </c>
      <c r="B9" s="4" t="s">
        <v>15</v>
      </c>
      <c r="C9" s="22">
        <v>43725</v>
      </c>
      <c r="D9" s="14" t="str">
        <f t="shared" si="0"/>
        <v>평일</v>
      </c>
      <c r="E9" s="3"/>
      <c r="F9" s="6" t="s">
        <v>33</v>
      </c>
      <c r="G9" s="13">
        <v>70</v>
      </c>
      <c r="H9" s="13">
        <v>85</v>
      </c>
      <c r="I9" s="90" t="str">
        <f t="shared" si="1"/>
        <v>C</v>
      </c>
    </row>
    <row r="10" spans="1:11" x14ac:dyDescent="0.6">
      <c r="A10" s="2"/>
      <c r="B10" s="2"/>
      <c r="C10" s="2"/>
      <c r="D10" s="2"/>
      <c r="E10" s="2"/>
      <c r="F10" s="7"/>
      <c r="G10" s="7"/>
      <c r="H10" s="8"/>
      <c r="I10" s="7"/>
      <c r="J10" s="2"/>
    </row>
    <row r="11" spans="1:11" ht="17.25" thickBot="1" x14ac:dyDescent="0.65">
      <c r="A11" s="2"/>
      <c r="B11" s="2"/>
      <c r="C11" s="2"/>
      <c r="D11" s="2"/>
      <c r="E11" s="2"/>
      <c r="F11" s="30" t="s">
        <v>131</v>
      </c>
      <c r="G11" s="45"/>
      <c r="H11" s="45"/>
      <c r="I11" s="45"/>
      <c r="J11" s="45"/>
      <c r="K11" s="45"/>
    </row>
    <row r="12" spans="1:11" x14ac:dyDescent="0.6">
      <c r="A12" s="3" t="s">
        <v>140</v>
      </c>
      <c r="B12" s="3"/>
      <c r="C12" s="3"/>
      <c r="D12" s="3"/>
      <c r="E12" s="3"/>
      <c r="F12" s="72" t="s">
        <v>130</v>
      </c>
      <c r="G12" s="46">
        <v>0</v>
      </c>
      <c r="H12" s="47">
        <v>60</v>
      </c>
      <c r="I12" s="48">
        <v>70</v>
      </c>
      <c r="J12" s="48">
        <v>80</v>
      </c>
      <c r="K12" s="49">
        <v>90</v>
      </c>
    </row>
    <row r="13" spans="1:11" x14ac:dyDescent="0.6">
      <c r="A13" s="38" t="s">
        <v>141</v>
      </c>
      <c r="B13" s="39" t="s">
        <v>142</v>
      </c>
      <c r="C13" s="39" t="s">
        <v>143</v>
      </c>
      <c r="D13" s="39" t="s">
        <v>144</v>
      </c>
      <c r="E13" s="3"/>
      <c r="F13" s="73"/>
      <c r="G13" s="50">
        <v>60</v>
      </c>
      <c r="H13" s="32">
        <v>70</v>
      </c>
      <c r="I13" s="32">
        <v>80</v>
      </c>
      <c r="J13" s="32">
        <v>90</v>
      </c>
      <c r="K13" s="51">
        <v>100</v>
      </c>
    </row>
    <row r="14" spans="1:11" ht="17.25" thickBot="1" x14ac:dyDescent="0.65">
      <c r="A14" s="14" t="s">
        <v>145</v>
      </c>
      <c r="B14" s="14" t="s">
        <v>146</v>
      </c>
      <c r="C14" s="22">
        <v>34992</v>
      </c>
      <c r="D14" s="6">
        <v>3.45</v>
      </c>
      <c r="E14" s="3"/>
      <c r="F14" s="44" t="s">
        <v>129</v>
      </c>
      <c r="G14" s="52" t="s">
        <v>22</v>
      </c>
      <c r="H14" s="53" t="s">
        <v>23</v>
      </c>
      <c r="I14" s="53" t="s">
        <v>24</v>
      </c>
      <c r="J14" s="54" t="s">
        <v>25</v>
      </c>
      <c r="K14" s="55" t="s">
        <v>26</v>
      </c>
    </row>
    <row r="15" spans="1:11" x14ac:dyDescent="0.6">
      <c r="A15" s="14" t="s">
        <v>147</v>
      </c>
      <c r="B15" s="14" t="s">
        <v>148</v>
      </c>
      <c r="C15" s="22">
        <v>34395</v>
      </c>
      <c r="D15" s="6">
        <v>4.0199999999999996</v>
      </c>
      <c r="E15" s="3"/>
    </row>
    <row r="16" spans="1:11" x14ac:dyDescent="0.6">
      <c r="A16" s="14" t="s">
        <v>147</v>
      </c>
      <c r="B16" s="14" t="s">
        <v>149</v>
      </c>
      <c r="C16" s="22">
        <v>34568</v>
      </c>
      <c r="D16" s="6">
        <v>3.67</v>
      </c>
      <c r="E16" s="3"/>
    </row>
    <row r="17" spans="1:9" x14ac:dyDescent="0.6">
      <c r="A17" s="14" t="s">
        <v>145</v>
      </c>
      <c r="B17" s="14" t="s">
        <v>150</v>
      </c>
      <c r="C17" s="22">
        <v>33626</v>
      </c>
      <c r="D17" s="6">
        <v>3.89</v>
      </c>
      <c r="E17" s="3"/>
    </row>
    <row r="18" spans="1:9" x14ac:dyDescent="0.6">
      <c r="A18" s="14" t="s">
        <v>151</v>
      </c>
      <c r="B18" s="14" t="s">
        <v>152</v>
      </c>
      <c r="C18" s="22">
        <v>34831</v>
      </c>
      <c r="D18" s="6">
        <v>3.12</v>
      </c>
      <c r="E18" s="3"/>
    </row>
    <row r="19" spans="1:9" x14ac:dyDescent="0.6">
      <c r="A19" s="14" t="s">
        <v>151</v>
      </c>
      <c r="B19" s="14" t="s">
        <v>153</v>
      </c>
      <c r="C19" s="22">
        <v>35251</v>
      </c>
      <c r="D19" s="6">
        <v>3.91</v>
      </c>
      <c r="E19" s="3"/>
    </row>
    <row r="20" spans="1:9" x14ac:dyDescent="0.6">
      <c r="A20" s="14" t="s">
        <v>145</v>
      </c>
      <c r="B20" s="14" t="s">
        <v>154</v>
      </c>
      <c r="C20" s="22">
        <v>34998</v>
      </c>
      <c r="D20" s="6">
        <v>4.1500000000000004</v>
      </c>
      <c r="E20" s="3"/>
    </row>
    <row r="21" spans="1:9" x14ac:dyDescent="0.6">
      <c r="A21" s="14" t="s">
        <v>147</v>
      </c>
      <c r="B21" s="14" t="s">
        <v>155</v>
      </c>
      <c r="C21" s="22">
        <v>34147</v>
      </c>
      <c r="D21" s="6">
        <v>3.52</v>
      </c>
      <c r="E21" s="3"/>
    </row>
    <row r="22" spans="1:9" x14ac:dyDescent="0.6">
      <c r="E22" s="24"/>
    </row>
    <row r="23" spans="1:9" x14ac:dyDescent="0.6">
      <c r="A23" s="25" t="s">
        <v>156</v>
      </c>
      <c r="E23" s="25"/>
    </row>
    <row r="24" spans="1:9" x14ac:dyDescent="0.6">
      <c r="A24" s="4" t="s">
        <v>182</v>
      </c>
      <c r="B24" s="69" t="s">
        <v>157</v>
      </c>
      <c r="C24" s="71"/>
      <c r="D24" s="14">
        <f>ROUND(DAVERAGE(A13:D21,4,A24:A25),2)</f>
        <v>3.74</v>
      </c>
      <c r="E24" s="26"/>
    </row>
    <row r="25" spans="1:9" x14ac:dyDescent="0.6">
      <c r="A25" s="14" t="s">
        <v>183</v>
      </c>
      <c r="B25" s="2"/>
      <c r="C25" s="2"/>
      <c r="D25" s="2"/>
      <c r="E25" s="2"/>
      <c r="F25" s="23"/>
    </row>
    <row r="26" spans="1:9" x14ac:dyDescent="0.6">
      <c r="A26" s="2"/>
      <c r="B26" s="2"/>
      <c r="C26" s="2"/>
      <c r="D26" s="2"/>
      <c r="E26" s="2"/>
      <c r="F26" s="2"/>
    </row>
    <row r="27" spans="1:9" x14ac:dyDescent="0.6">
      <c r="A27" s="3" t="s">
        <v>132</v>
      </c>
      <c r="B27" s="3"/>
      <c r="C27" s="3"/>
      <c r="D27" s="5"/>
      <c r="E27" s="3"/>
      <c r="F27" s="3" t="s">
        <v>133</v>
      </c>
    </row>
    <row r="28" spans="1:9" x14ac:dyDescent="0.6">
      <c r="A28" s="39" t="s">
        <v>47</v>
      </c>
      <c r="B28" s="38" t="s">
        <v>43</v>
      </c>
      <c r="C28" s="38" t="s">
        <v>44</v>
      </c>
      <c r="D28" s="38" t="s">
        <v>45</v>
      </c>
      <c r="E28" s="3"/>
      <c r="F28" s="39" t="s">
        <v>35</v>
      </c>
      <c r="G28" s="39" t="s">
        <v>134</v>
      </c>
      <c r="H28" s="40" t="s">
        <v>135</v>
      </c>
    </row>
    <row r="29" spans="1:9" x14ac:dyDescent="0.6">
      <c r="A29" s="14" t="s">
        <v>36</v>
      </c>
      <c r="B29" s="13">
        <v>77</v>
      </c>
      <c r="C29" s="13">
        <v>75</v>
      </c>
      <c r="D29" s="19">
        <v>88</v>
      </c>
      <c r="E29" s="3"/>
      <c r="F29" s="4" t="s">
        <v>136</v>
      </c>
      <c r="G29" s="22">
        <v>43160</v>
      </c>
      <c r="H29" s="14" t="str">
        <f>PROPER(LEFT(F29,3))&amp;YEAR(G29)</f>
        <v>Hea2018</v>
      </c>
    </row>
    <row r="30" spans="1:9" x14ac:dyDescent="0.6">
      <c r="A30" s="14" t="s">
        <v>37</v>
      </c>
      <c r="B30" s="13">
        <v>58</v>
      </c>
      <c r="C30" s="13">
        <v>76</v>
      </c>
      <c r="D30" s="19">
        <v>78</v>
      </c>
      <c r="E30" s="3"/>
      <c r="F30" s="4" t="s">
        <v>136</v>
      </c>
      <c r="G30" s="22">
        <v>43892</v>
      </c>
      <c r="H30" s="14" t="str">
        <f t="shared" ref="H30:H36" si="2">PROPER(LEFT(F30,3))&amp;YEAR(G30)</f>
        <v>Hea2020</v>
      </c>
    </row>
    <row r="31" spans="1:9" x14ac:dyDescent="0.6">
      <c r="A31" s="14" t="s">
        <v>38</v>
      </c>
      <c r="B31" s="13">
        <v>68</v>
      </c>
      <c r="C31" s="13">
        <v>70</v>
      </c>
      <c r="D31" s="19">
        <v>80</v>
      </c>
      <c r="E31" s="3"/>
      <c r="F31" s="14" t="s">
        <v>137</v>
      </c>
      <c r="G31" s="22">
        <v>43160</v>
      </c>
      <c r="H31" s="14" t="str">
        <f t="shared" si="2"/>
        <v>Com2018</v>
      </c>
    </row>
    <row r="32" spans="1:9" x14ac:dyDescent="0.6">
      <c r="A32" s="14" t="s">
        <v>39</v>
      </c>
      <c r="B32" s="13">
        <v>53</v>
      </c>
      <c r="C32" s="13">
        <v>69</v>
      </c>
      <c r="D32" s="19">
        <v>94</v>
      </c>
      <c r="E32" s="3"/>
      <c r="F32" s="14" t="s">
        <v>137</v>
      </c>
      <c r="G32" s="22">
        <v>43891</v>
      </c>
      <c r="H32" s="14" t="str">
        <f t="shared" si="2"/>
        <v>Com2020</v>
      </c>
      <c r="I32" s="2"/>
    </row>
    <row r="33" spans="1:12" x14ac:dyDescent="0.6">
      <c r="A33" s="14" t="s">
        <v>40</v>
      </c>
      <c r="B33" s="13">
        <v>73</v>
      </c>
      <c r="C33" s="13">
        <v>75</v>
      </c>
      <c r="D33" s="19">
        <v>91</v>
      </c>
      <c r="E33" s="3"/>
      <c r="F33" s="14" t="s">
        <v>138</v>
      </c>
      <c r="G33" s="22">
        <v>42795</v>
      </c>
      <c r="H33" s="14" t="str">
        <f t="shared" si="2"/>
        <v>Des2017</v>
      </c>
    </row>
    <row r="34" spans="1:12" x14ac:dyDescent="0.6">
      <c r="A34" s="14" t="s">
        <v>41</v>
      </c>
      <c r="B34" s="13">
        <v>55</v>
      </c>
      <c r="C34" s="13">
        <v>67</v>
      </c>
      <c r="D34" s="19">
        <v>88</v>
      </c>
      <c r="E34" s="3"/>
      <c r="F34" s="14" t="s">
        <v>138</v>
      </c>
      <c r="G34" s="22">
        <v>43526</v>
      </c>
      <c r="H34" s="14" t="str">
        <f t="shared" si="2"/>
        <v>Des2019</v>
      </c>
    </row>
    <row r="35" spans="1:12" x14ac:dyDescent="0.6">
      <c r="A35" s="14" t="s">
        <v>42</v>
      </c>
      <c r="B35" s="13">
        <v>95</v>
      </c>
      <c r="C35" s="13">
        <v>89</v>
      </c>
      <c r="D35" s="19">
        <v>79</v>
      </c>
      <c r="E35" s="3"/>
      <c r="F35" s="14" t="s">
        <v>139</v>
      </c>
      <c r="G35" s="22">
        <v>42795</v>
      </c>
      <c r="H35" s="14" t="str">
        <f t="shared" si="2"/>
        <v>Art2017</v>
      </c>
    </row>
    <row r="36" spans="1:12" x14ac:dyDescent="0.6">
      <c r="E36" s="3"/>
      <c r="F36" s="14" t="s">
        <v>139</v>
      </c>
      <c r="G36" s="22">
        <v>43526</v>
      </c>
      <c r="H36" s="14" t="str">
        <f t="shared" si="2"/>
        <v>Art2019</v>
      </c>
    </row>
    <row r="37" spans="1:12" x14ac:dyDescent="0.6">
      <c r="A37" s="69" t="s">
        <v>46</v>
      </c>
      <c r="B37" s="70"/>
      <c r="C37" s="71"/>
      <c r="D37" s="17">
        <f>COUNTIFS(B29:B35,"&gt;=70",C29:C35,"&gt;=70",D29:D35,"&gt;=70")</f>
        <v>3</v>
      </c>
    </row>
    <row r="39" spans="1:12" x14ac:dyDescent="0.6">
      <c r="F39" s="58"/>
      <c r="G39" s="59"/>
    </row>
    <row r="40" spans="1:12" x14ac:dyDescent="0.6">
      <c r="F40" s="58"/>
      <c r="G40" s="58"/>
    </row>
    <row r="41" spans="1:12" x14ac:dyDescent="0.6">
      <c r="F41" s="58"/>
      <c r="G41" s="58"/>
    </row>
    <row r="44" spans="1:12" x14ac:dyDescent="0.6">
      <c r="H44" s="3"/>
    </row>
    <row r="45" spans="1:12" x14ac:dyDescent="0.6">
      <c r="I45" s="3"/>
      <c r="J45" s="3"/>
      <c r="K45" s="3"/>
      <c r="L45" s="2"/>
    </row>
  </sheetData>
  <sortState ref="F29:H35">
    <sortCondition ref="F29"/>
  </sortState>
  <mergeCells count="3">
    <mergeCell ref="A37:C37"/>
    <mergeCell ref="F12:F13"/>
    <mergeCell ref="B24:C24"/>
  </mergeCells>
  <phoneticPr fontId="2" type="noConversion"/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2" sqref="F12"/>
    </sheetView>
  </sheetViews>
  <sheetFormatPr defaultRowHeight="16.899999999999999" x14ac:dyDescent="0.6"/>
  <cols>
    <col min="1" max="1" width="14.25" customWidth="1"/>
    <col min="2" max="2" width="12.25" customWidth="1"/>
    <col min="3" max="3" width="13.375" bestFit="1" customWidth="1"/>
    <col min="4" max="4" width="12.25" customWidth="1"/>
    <col min="5" max="5" width="13.125" customWidth="1"/>
    <col min="6" max="6" width="13.875" customWidth="1"/>
  </cols>
  <sheetData>
    <row r="1" spans="1:6" ht="24.75" x14ac:dyDescent="0.6">
      <c r="A1" s="63" t="s">
        <v>59</v>
      </c>
      <c r="B1" s="63"/>
      <c r="C1" s="63"/>
      <c r="D1" s="63"/>
      <c r="E1" s="63"/>
      <c r="F1" s="63"/>
    </row>
    <row r="2" spans="1:6" x14ac:dyDescent="0.6">
      <c r="A2" s="2"/>
      <c r="B2" s="2"/>
      <c r="C2" s="2"/>
      <c r="D2" s="2"/>
      <c r="E2" s="2"/>
    </row>
    <row r="3" spans="1:6" x14ac:dyDescent="0.6">
      <c r="A3" s="37" t="s">
        <v>35</v>
      </c>
      <c r="B3" s="37" t="s">
        <v>79</v>
      </c>
      <c r="C3" s="37" t="s">
        <v>166</v>
      </c>
      <c r="D3" s="37" t="s">
        <v>167</v>
      </c>
      <c r="E3" s="37" t="s">
        <v>60</v>
      </c>
      <c r="F3" s="37" t="s">
        <v>61</v>
      </c>
    </row>
    <row r="4" spans="1:6" x14ac:dyDescent="0.6">
      <c r="A4" s="18" t="s">
        <v>170</v>
      </c>
      <c r="B4" s="33" t="s">
        <v>171</v>
      </c>
      <c r="C4" s="19">
        <v>85</v>
      </c>
      <c r="D4" s="19">
        <v>75</v>
      </c>
      <c r="E4" s="19">
        <v>75</v>
      </c>
      <c r="F4" s="19">
        <f>SUM(C4:E4)</f>
        <v>235</v>
      </c>
    </row>
    <row r="5" spans="1:6" x14ac:dyDescent="0.6">
      <c r="A5" s="18" t="s">
        <v>170</v>
      </c>
      <c r="B5" s="33" t="s">
        <v>172</v>
      </c>
      <c r="C5" s="19">
        <v>85</v>
      </c>
      <c r="D5" s="19">
        <v>85</v>
      </c>
      <c r="E5" s="19">
        <v>75</v>
      </c>
      <c r="F5" s="19">
        <f>SUM(C5:E5)</f>
        <v>245</v>
      </c>
    </row>
    <row r="6" spans="1:6" x14ac:dyDescent="0.6">
      <c r="A6" s="18" t="s">
        <v>170</v>
      </c>
      <c r="B6" s="33" t="s">
        <v>173</v>
      </c>
      <c r="C6" s="19">
        <v>90</v>
      </c>
      <c r="D6" s="19">
        <v>70</v>
      </c>
      <c r="E6" s="19">
        <v>85</v>
      </c>
      <c r="F6" s="19">
        <f>SUM(C6:E6)</f>
        <v>245</v>
      </c>
    </row>
    <row r="7" spans="1:6" x14ac:dyDescent="0.6">
      <c r="A7" s="18" t="s">
        <v>168</v>
      </c>
      <c r="B7" s="33" t="s">
        <v>65</v>
      </c>
      <c r="C7" s="19">
        <v>95</v>
      </c>
      <c r="D7" s="19">
        <v>65</v>
      </c>
      <c r="E7" s="19">
        <v>65</v>
      </c>
      <c r="F7" s="19">
        <f>SUM(C7:E7)</f>
        <v>225</v>
      </c>
    </row>
    <row r="8" spans="1:6" x14ac:dyDescent="0.6">
      <c r="A8" s="18" t="s">
        <v>168</v>
      </c>
      <c r="B8" s="33" t="s">
        <v>64</v>
      </c>
      <c r="C8" s="19">
        <v>100</v>
      </c>
      <c r="D8" s="19">
        <v>90</v>
      </c>
      <c r="E8" s="19">
        <v>80</v>
      </c>
      <c r="F8" s="19">
        <f>SUM(C8:E8)</f>
        <v>270</v>
      </c>
    </row>
    <row r="9" spans="1:6" x14ac:dyDescent="0.6">
      <c r="A9" s="18" t="s">
        <v>168</v>
      </c>
      <c r="B9" s="33" t="s">
        <v>174</v>
      </c>
      <c r="C9" s="19">
        <v>80</v>
      </c>
      <c r="D9" s="19">
        <v>70</v>
      </c>
      <c r="E9" s="19">
        <v>90</v>
      </c>
      <c r="F9" s="19">
        <f>SUM(C9:E9)</f>
        <v>240</v>
      </c>
    </row>
    <row r="10" spans="1:6" x14ac:dyDescent="0.6">
      <c r="A10" s="18" t="s">
        <v>62</v>
      </c>
      <c r="B10" s="33" t="s">
        <v>169</v>
      </c>
      <c r="C10" s="19">
        <v>95</v>
      </c>
      <c r="D10" s="19">
        <v>75</v>
      </c>
      <c r="E10" s="19">
        <v>95</v>
      </c>
      <c r="F10" s="19">
        <f>SUM(C10:E10)</f>
        <v>265</v>
      </c>
    </row>
    <row r="11" spans="1:6" x14ac:dyDescent="0.6">
      <c r="A11" s="18" t="s">
        <v>62</v>
      </c>
      <c r="B11" s="33" t="s">
        <v>66</v>
      </c>
      <c r="C11" s="19">
        <v>85</v>
      </c>
      <c r="D11" s="19">
        <v>50</v>
      </c>
      <c r="E11" s="19">
        <v>80</v>
      </c>
      <c r="F11" s="19">
        <f>SUM(C11:E11)</f>
        <v>215</v>
      </c>
    </row>
    <row r="12" spans="1:6" x14ac:dyDescent="0.6">
      <c r="A12" s="18" t="s">
        <v>62</v>
      </c>
      <c r="B12" s="33" t="s">
        <v>63</v>
      </c>
      <c r="C12" s="19">
        <v>90</v>
      </c>
      <c r="D12" s="19">
        <v>80</v>
      </c>
      <c r="E12" s="19">
        <v>60</v>
      </c>
      <c r="F12" s="19">
        <f>SUM(C12:E12)</f>
        <v>230</v>
      </c>
    </row>
    <row r="13" spans="1:6" x14ac:dyDescent="0.6">
      <c r="A13" s="2"/>
      <c r="B13" s="2"/>
      <c r="C13" s="2"/>
      <c r="D13" s="2"/>
      <c r="E13" s="2"/>
    </row>
  </sheetData>
  <sortState ref="A4:F12">
    <sortCondition ref="A4:A12"/>
  </sortState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22"/>
  <sheetViews>
    <sheetView topLeftCell="A2" workbookViewId="0">
      <selection activeCell="G15" sqref="G15"/>
    </sheetView>
  </sheetViews>
  <sheetFormatPr defaultRowHeight="16.899999999999999" x14ac:dyDescent="0.6"/>
  <cols>
    <col min="1" max="1" width="16.125" customWidth="1"/>
    <col min="2" max="4" width="12.625" style="66" customWidth="1"/>
    <col min="5" max="5" width="5.25" customWidth="1"/>
    <col min="6" max="6" width="16.25" customWidth="1"/>
    <col min="7" max="9" width="12.625" style="66" customWidth="1"/>
  </cols>
  <sheetData>
    <row r="1" spans="1:9" ht="24.75" x14ac:dyDescent="0.85">
      <c r="A1" s="62" t="s">
        <v>77</v>
      </c>
      <c r="B1" s="64"/>
      <c r="C1" s="64"/>
      <c r="D1" s="64"/>
      <c r="E1" s="62"/>
      <c r="F1" s="62"/>
      <c r="G1" s="64"/>
      <c r="H1" s="64"/>
      <c r="I1" s="64"/>
    </row>
    <row r="2" spans="1:9" x14ac:dyDescent="0.6">
      <c r="A2" s="3"/>
      <c r="B2" s="65"/>
      <c r="C2" s="65"/>
      <c r="D2" s="65"/>
      <c r="E2" s="3"/>
      <c r="F2" s="5"/>
    </row>
    <row r="3" spans="1:9" x14ac:dyDescent="0.6">
      <c r="A3" t="s">
        <v>179</v>
      </c>
      <c r="F3" t="s">
        <v>76</v>
      </c>
    </row>
    <row r="4" spans="1:9" x14ac:dyDescent="0.6">
      <c r="A4" s="37" t="s">
        <v>118</v>
      </c>
      <c r="B4" s="67" t="s">
        <v>67</v>
      </c>
      <c r="C4" s="67" t="s">
        <v>68</v>
      </c>
      <c r="D4" s="67" t="s">
        <v>69</v>
      </c>
      <c r="F4" s="37" t="s">
        <v>158</v>
      </c>
      <c r="G4" s="67" t="s">
        <v>159</v>
      </c>
      <c r="H4" s="67" t="s">
        <v>160</v>
      </c>
      <c r="I4" s="67" t="s">
        <v>161</v>
      </c>
    </row>
    <row r="5" spans="1:9" x14ac:dyDescent="0.6">
      <c r="A5" s="17" t="s">
        <v>72</v>
      </c>
      <c r="B5" s="56">
        <v>10800</v>
      </c>
      <c r="C5" s="56">
        <v>9000</v>
      </c>
      <c r="D5" s="56">
        <v>9140</v>
      </c>
      <c r="F5" s="17" t="s">
        <v>162</v>
      </c>
      <c r="G5" s="68">
        <v>31520</v>
      </c>
      <c r="H5" s="68">
        <v>21860</v>
      </c>
      <c r="I5" s="68">
        <v>36200</v>
      </c>
    </row>
    <row r="6" spans="1:9" x14ac:dyDescent="0.6">
      <c r="A6" s="17" t="s">
        <v>71</v>
      </c>
      <c r="B6" s="56">
        <v>9200</v>
      </c>
      <c r="C6" s="56">
        <v>13780</v>
      </c>
      <c r="D6" s="56">
        <v>13080</v>
      </c>
      <c r="F6" s="17" t="s">
        <v>163</v>
      </c>
      <c r="G6" s="68">
        <v>25320</v>
      </c>
      <c r="H6" s="68">
        <v>26200</v>
      </c>
      <c r="I6" s="68">
        <v>24000</v>
      </c>
    </row>
    <row r="7" spans="1:9" x14ac:dyDescent="0.6">
      <c r="A7" s="17" t="s">
        <v>73</v>
      </c>
      <c r="B7" s="56">
        <v>9060</v>
      </c>
      <c r="C7" s="56">
        <v>9160</v>
      </c>
      <c r="D7" s="56">
        <v>9140</v>
      </c>
      <c r="F7" s="17" t="s">
        <v>164</v>
      </c>
      <c r="G7" s="68">
        <v>22500</v>
      </c>
      <c r="H7" s="68">
        <v>32040</v>
      </c>
      <c r="I7" s="68">
        <v>25600</v>
      </c>
    </row>
    <row r="8" spans="1:9" x14ac:dyDescent="0.6">
      <c r="A8" s="17" t="s">
        <v>74</v>
      </c>
      <c r="B8" s="56">
        <v>3780</v>
      </c>
      <c r="C8" s="56">
        <v>3680</v>
      </c>
      <c r="D8" s="56">
        <v>2840</v>
      </c>
      <c r="F8" s="17" t="s">
        <v>165</v>
      </c>
      <c r="G8" s="68">
        <v>13440</v>
      </c>
      <c r="H8" s="68">
        <v>26520</v>
      </c>
      <c r="I8" s="68">
        <v>34100</v>
      </c>
    </row>
    <row r="10" spans="1:9" x14ac:dyDescent="0.6">
      <c r="A10" t="s">
        <v>180</v>
      </c>
    </row>
    <row r="11" spans="1:9" x14ac:dyDescent="0.6">
      <c r="A11" s="37" t="s">
        <v>119</v>
      </c>
      <c r="B11" s="67" t="s">
        <v>67</v>
      </c>
      <c r="C11" s="67" t="s">
        <v>68</v>
      </c>
      <c r="D11" s="67" t="s">
        <v>69</v>
      </c>
    </row>
    <row r="12" spans="1:9" x14ac:dyDescent="0.6">
      <c r="A12" s="17" t="s">
        <v>72</v>
      </c>
      <c r="B12" s="56">
        <v>11360</v>
      </c>
      <c r="C12" s="56">
        <v>5780</v>
      </c>
      <c r="D12" s="56">
        <v>17940</v>
      </c>
    </row>
    <row r="13" spans="1:9" x14ac:dyDescent="0.6">
      <c r="A13" s="17" t="s">
        <v>75</v>
      </c>
      <c r="B13" s="56">
        <v>9560</v>
      </c>
      <c r="C13" s="56">
        <v>13960</v>
      </c>
      <c r="D13" s="56">
        <v>11560</v>
      </c>
    </row>
    <row r="14" spans="1:9" x14ac:dyDescent="0.6">
      <c r="A14" s="17" t="s">
        <v>74</v>
      </c>
      <c r="B14" s="56">
        <v>3960</v>
      </c>
      <c r="C14" s="56">
        <v>9140</v>
      </c>
      <c r="D14" s="56">
        <v>19700</v>
      </c>
    </row>
    <row r="15" spans="1:9" x14ac:dyDescent="0.6">
      <c r="A15" s="17" t="s">
        <v>71</v>
      </c>
      <c r="B15" s="56">
        <v>3740</v>
      </c>
      <c r="C15" s="56">
        <v>3300</v>
      </c>
      <c r="D15" s="56">
        <v>2840</v>
      </c>
    </row>
    <row r="17" spans="1:4" x14ac:dyDescent="0.6">
      <c r="A17" t="s">
        <v>181</v>
      </c>
    </row>
    <row r="18" spans="1:4" x14ac:dyDescent="0.6">
      <c r="A18" s="37" t="s">
        <v>35</v>
      </c>
      <c r="B18" s="67" t="s">
        <v>67</v>
      </c>
      <c r="C18" s="67" t="s">
        <v>68</v>
      </c>
      <c r="D18" s="67" t="s">
        <v>69</v>
      </c>
    </row>
    <row r="19" spans="1:4" x14ac:dyDescent="0.6">
      <c r="A19" s="17" t="s">
        <v>72</v>
      </c>
      <c r="B19" s="56">
        <v>9360</v>
      </c>
      <c r="C19" s="56">
        <v>7080</v>
      </c>
      <c r="D19" s="56">
        <v>9120</v>
      </c>
    </row>
    <row r="20" spans="1:4" x14ac:dyDescent="0.6">
      <c r="A20" s="17" t="s">
        <v>74</v>
      </c>
      <c r="B20" s="56">
        <v>5700</v>
      </c>
      <c r="C20" s="56">
        <v>13700</v>
      </c>
      <c r="D20" s="56">
        <v>11560</v>
      </c>
    </row>
    <row r="21" spans="1:4" x14ac:dyDescent="0.6">
      <c r="A21" s="17" t="s">
        <v>73</v>
      </c>
      <c r="B21" s="56">
        <v>6700</v>
      </c>
      <c r="C21" s="56">
        <v>3080</v>
      </c>
      <c r="D21" s="56">
        <v>3300</v>
      </c>
    </row>
    <row r="22" spans="1:4" x14ac:dyDescent="0.6">
      <c r="A22" s="17" t="s">
        <v>71</v>
      </c>
      <c r="B22" s="56">
        <v>9560</v>
      </c>
      <c r="C22" s="56">
        <v>14960</v>
      </c>
      <c r="D22" s="56">
        <v>9680</v>
      </c>
    </row>
  </sheetData>
  <dataConsolidate leftLabels="1" topLabels="1">
    <dataRefs count="3">
      <dataRef ref="A4:D8" sheet="분석작업-2"/>
      <dataRef ref="A11:D15" sheet="분석작업-2"/>
      <dataRef ref="A18:D22" sheet="분석작업-2"/>
    </dataRefs>
  </dataConsolidate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E11"/>
  <sheetViews>
    <sheetView topLeftCell="A4" workbookViewId="0">
      <selection activeCell="G11" sqref="G11"/>
    </sheetView>
  </sheetViews>
  <sheetFormatPr defaultRowHeight="16.899999999999999" x14ac:dyDescent="0.6"/>
  <cols>
    <col min="1" max="5" width="12.625" customWidth="1"/>
  </cols>
  <sheetData>
    <row r="1" spans="1:5" ht="24.75" x14ac:dyDescent="0.85">
      <c r="A1" s="60" t="s">
        <v>88</v>
      </c>
      <c r="B1" s="60"/>
      <c r="C1" s="60"/>
      <c r="D1" s="60"/>
      <c r="E1" s="60"/>
    </row>
    <row r="2" spans="1:5" x14ac:dyDescent="0.6">
      <c r="A2" s="2"/>
      <c r="B2" s="2"/>
      <c r="C2" s="2"/>
      <c r="D2" s="12"/>
    </row>
    <row r="3" spans="1:5" ht="22.9" customHeight="1" x14ac:dyDescent="0.6">
      <c r="A3" s="91" t="s">
        <v>78</v>
      </c>
      <c r="B3" s="91" t="s">
        <v>79</v>
      </c>
      <c r="C3" s="91" t="s">
        <v>85</v>
      </c>
      <c r="D3" s="91" t="s">
        <v>86</v>
      </c>
      <c r="E3" s="91" t="s">
        <v>87</v>
      </c>
    </row>
    <row r="4" spans="1:5" ht="22.9" customHeight="1" x14ac:dyDescent="0.6">
      <c r="A4" s="15" t="s">
        <v>72</v>
      </c>
      <c r="B4" s="15" t="s">
        <v>80</v>
      </c>
      <c r="C4" s="56">
        <v>5780</v>
      </c>
      <c r="D4" s="56">
        <v>17940</v>
      </c>
      <c r="E4" s="56">
        <f>C4+D4</f>
        <v>23720</v>
      </c>
    </row>
    <row r="5" spans="1:5" ht="22.9" customHeight="1" x14ac:dyDescent="0.6">
      <c r="A5" s="15" t="s">
        <v>73</v>
      </c>
      <c r="B5" s="15" t="s">
        <v>81</v>
      </c>
      <c r="C5" s="56">
        <v>13960</v>
      </c>
      <c r="D5" s="56">
        <v>11560</v>
      </c>
      <c r="E5" s="56">
        <f t="shared" ref="E5:E8" si="0">C5+D5</f>
        <v>25520</v>
      </c>
    </row>
    <row r="6" spans="1:5" ht="22.9" customHeight="1" x14ac:dyDescent="0.6">
      <c r="A6" s="15" t="s">
        <v>74</v>
      </c>
      <c r="B6" s="15" t="s">
        <v>82</v>
      </c>
      <c r="C6" s="56">
        <v>9140</v>
      </c>
      <c r="D6" s="56">
        <v>19700</v>
      </c>
      <c r="E6" s="56">
        <f t="shared" si="0"/>
        <v>28840</v>
      </c>
    </row>
    <row r="7" spans="1:5" ht="22.9" customHeight="1" x14ac:dyDescent="0.6">
      <c r="A7" s="15" t="s">
        <v>71</v>
      </c>
      <c r="B7" s="15" t="s">
        <v>83</v>
      </c>
      <c r="C7" s="56">
        <v>3300</v>
      </c>
      <c r="D7" s="56">
        <v>2840</v>
      </c>
      <c r="E7" s="56">
        <f t="shared" si="0"/>
        <v>6140</v>
      </c>
    </row>
    <row r="8" spans="1:5" ht="22.9" customHeight="1" x14ac:dyDescent="0.6">
      <c r="A8" s="15" t="s">
        <v>70</v>
      </c>
      <c r="B8" s="15" t="s">
        <v>84</v>
      </c>
      <c r="C8" s="56">
        <v>4580</v>
      </c>
      <c r="D8" s="56">
        <v>4650</v>
      </c>
      <c r="E8" s="56">
        <f t="shared" si="0"/>
        <v>9230</v>
      </c>
    </row>
    <row r="9" spans="1:5" ht="22.9" customHeight="1" x14ac:dyDescent="0.6"/>
    <row r="10" spans="1:5" ht="22.9" customHeight="1" x14ac:dyDescent="0.6"/>
    <row r="11" spans="1:5" ht="22.9" customHeight="1" x14ac:dyDescent="0.6"/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총점">
                <anchor moveWithCells="1" siz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2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13"/>
  <sheetViews>
    <sheetView tabSelected="1" topLeftCell="A7" zoomScale="115" zoomScaleNormal="115" workbookViewId="0">
      <selection activeCell="G11" sqref="G11"/>
    </sheetView>
  </sheetViews>
  <sheetFormatPr defaultRowHeight="16.899999999999999" x14ac:dyDescent="0.6"/>
  <cols>
    <col min="1" max="5" width="14.625" customWidth="1"/>
    <col min="8" max="11" width="10.5" bestFit="1" customWidth="1"/>
  </cols>
  <sheetData>
    <row r="1" spans="1:11" ht="24.75" x14ac:dyDescent="0.6">
      <c r="A1" s="61" t="s">
        <v>113</v>
      </c>
      <c r="B1" s="61"/>
      <c r="C1" s="61"/>
      <c r="D1" s="61"/>
      <c r="E1" s="61"/>
    </row>
    <row r="2" spans="1:11" x14ac:dyDescent="0.6">
      <c r="A2" s="1"/>
      <c r="B2" s="1"/>
      <c r="C2" s="1"/>
      <c r="D2" s="9"/>
    </row>
    <row r="3" spans="1:11" x14ac:dyDescent="0.6">
      <c r="A3" s="57" t="s">
        <v>4</v>
      </c>
      <c r="B3" s="57" t="s">
        <v>175</v>
      </c>
      <c r="C3" s="57" t="s">
        <v>176</v>
      </c>
      <c r="D3" s="57" t="s">
        <v>177</v>
      </c>
      <c r="E3" s="57" t="s">
        <v>178</v>
      </c>
    </row>
    <row r="4" spans="1:11" x14ac:dyDescent="0.6">
      <c r="A4" s="10" t="s">
        <v>114</v>
      </c>
      <c r="B4" s="27">
        <v>42437</v>
      </c>
      <c r="C4" s="27">
        <v>43632</v>
      </c>
      <c r="D4" s="28">
        <v>47664</v>
      </c>
      <c r="E4" s="28">
        <v>47254</v>
      </c>
    </row>
    <row r="5" spans="1:11" x14ac:dyDescent="0.6">
      <c r="A5" s="10" t="s">
        <v>115</v>
      </c>
      <c r="B5" s="27">
        <v>11666</v>
      </c>
      <c r="C5" s="27">
        <v>12769</v>
      </c>
      <c r="D5" s="28">
        <v>13182</v>
      </c>
      <c r="E5" s="28">
        <v>14568</v>
      </c>
    </row>
    <row r="6" spans="1:11" x14ac:dyDescent="0.6">
      <c r="A6" s="16" t="s">
        <v>116</v>
      </c>
      <c r="B6" s="28">
        <v>27345</v>
      </c>
      <c r="C6" s="27">
        <v>27973</v>
      </c>
      <c r="D6" s="28">
        <v>31570</v>
      </c>
      <c r="E6" s="28">
        <v>33280</v>
      </c>
    </row>
    <row r="7" spans="1:11" x14ac:dyDescent="0.6">
      <c r="A7" s="10" t="s">
        <v>61</v>
      </c>
      <c r="B7" s="28">
        <v>81448</v>
      </c>
      <c r="C7" s="28">
        <v>84374</v>
      </c>
      <c r="D7" s="28">
        <v>92353</v>
      </c>
      <c r="E7" s="28">
        <v>95102</v>
      </c>
    </row>
    <row r="12" spans="1:11" x14ac:dyDescent="0.6">
      <c r="I12" s="21"/>
      <c r="J12" s="20"/>
      <c r="K12" s="20"/>
    </row>
    <row r="13" spans="1:11" x14ac:dyDescent="0.6">
      <c r="I13" s="21"/>
      <c r="J13" s="20"/>
      <c r="K13" s="20"/>
    </row>
  </sheetData>
  <sortState ref="A4:D13">
    <sortCondition ref="A3"/>
  </sortState>
  <phoneticPr fontId="2" type="noConversion"/>
  <pageMargins left="0.7" right="0.7" top="0.75" bottom="0.75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배점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2급</dc:title>
  <dc:creator>대한상공회의소</dc:creator>
  <cp:lastModifiedBy>기풍쌤</cp:lastModifiedBy>
  <cp:lastPrinted>2020-06-27T09:24:11Z</cp:lastPrinted>
  <dcterms:created xsi:type="dcterms:W3CDTF">2011-08-10T07:46:52Z</dcterms:created>
  <dcterms:modified xsi:type="dcterms:W3CDTF">2021-01-06T07:23:39Z</dcterms:modified>
</cp:coreProperties>
</file>